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350" yWindow="870" windowWidth="14775" windowHeight="8775" tabRatio="592"/>
  </bookViews>
  <sheets>
    <sheet name="Portada" sheetId="9" r:id="rId1"/>
    <sheet name="C01" sheetId="21" r:id="rId2"/>
    <sheet name="C02" sheetId="24" r:id="rId3"/>
    <sheet name="C03" sheetId="15" r:id="rId4"/>
    <sheet name="C04" sheetId="16" r:id="rId5"/>
    <sheet name="C05" sheetId="25" r:id="rId6"/>
    <sheet name="C06" sheetId="26" r:id="rId7"/>
    <sheet name="C07" sheetId="27" r:id="rId8"/>
    <sheet name="C08" sheetId="28" r:id="rId9"/>
  </sheets>
  <externalReferences>
    <externalReference r:id="rId10"/>
    <externalReference r:id="rId11"/>
  </externalReferences>
  <calcPr calcId="124519"/>
</workbook>
</file>

<file path=xl/calcChain.xml><?xml version="1.0" encoding="utf-8"?>
<calcChain xmlns="http://schemas.openxmlformats.org/spreadsheetml/2006/main">
  <c r="A42" i="21"/>
  <c r="S37" s="1"/>
  <c r="B50" i="28"/>
  <c r="D50"/>
  <c r="E50"/>
  <c r="F50"/>
  <c r="G50"/>
  <c r="H50"/>
  <c r="I50"/>
  <c r="N9" i="26"/>
  <c r="L9"/>
  <c r="J9"/>
  <c r="H9"/>
  <c r="F9"/>
  <c r="B9"/>
  <c r="N9" i="24"/>
  <c r="L9"/>
  <c r="J9"/>
  <c r="H9"/>
  <c r="F9"/>
  <c r="B9"/>
  <c r="C50" i="28" l="1"/>
  <c r="D9" i="26"/>
  <c r="D9" i="24"/>
  <c r="A91" i="16" l="1"/>
  <c r="A43" i="25"/>
  <c r="A95" i="28" s="1"/>
  <c r="A42" i="25"/>
  <c r="A53" i="26" s="1"/>
  <c r="A89" i="16"/>
  <c r="A90"/>
  <c r="A51"/>
  <c r="A52"/>
  <c r="A52" i="15"/>
  <c r="A91" s="1"/>
  <c r="A95" i="24"/>
  <c r="A52"/>
  <c r="I92" i="28"/>
  <c r="H92"/>
  <c r="G92"/>
  <c r="F92"/>
  <c r="E92"/>
  <c r="D92"/>
  <c r="C92" s="1"/>
  <c r="B92"/>
  <c r="I91"/>
  <c r="H91"/>
  <c r="G91"/>
  <c r="F91"/>
  <c r="E91"/>
  <c r="D91"/>
  <c r="B91"/>
  <c r="I90"/>
  <c r="H90"/>
  <c r="G90"/>
  <c r="F90"/>
  <c r="E90"/>
  <c r="D90"/>
  <c r="C90" s="1"/>
  <c r="B90"/>
  <c r="I89"/>
  <c r="H89"/>
  <c r="G89"/>
  <c r="F89"/>
  <c r="E89"/>
  <c r="D89"/>
  <c r="B89"/>
  <c r="I88"/>
  <c r="H88"/>
  <c r="G88"/>
  <c r="F88"/>
  <c r="E88"/>
  <c r="D88"/>
  <c r="C88" s="1"/>
  <c r="B88"/>
  <c r="I87"/>
  <c r="H87"/>
  <c r="G87"/>
  <c r="F87"/>
  <c r="E87"/>
  <c r="D87"/>
  <c r="B87"/>
  <c r="I86"/>
  <c r="H86"/>
  <c r="G86"/>
  <c r="F86"/>
  <c r="E86"/>
  <c r="D86"/>
  <c r="C86" s="1"/>
  <c r="B86"/>
  <c r="I85"/>
  <c r="H85"/>
  <c r="G85"/>
  <c r="F85"/>
  <c r="E85"/>
  <c r="D85"/>
  <c r="B85"/>
  <c r="I84"/>
  <c r="H84"/>
  <c r="G84"/>
  <c r="F84"/>
  <c r="E84"/>
  <c r="D84"/>
  <c r="C84" s="1"/>
  <c r="B84"/>
  <c r="I83"/>
  <c r="H83"/>
  <c r="G83"/>
  <c r="F83"/>
  <c r="E83"/>
  <c r="D83"/>
  <c r="B83"/>
  <c r="I82"/>
  <c r="H82"/>
  <c r="G82"/>
  <c r="F82"/>
  <c r="E82"/>
  <c r="D82"/>
  <c r="B82"/>
  <c r="I79"/>
  <c r="H79"/>
  <c r="G79"/>
  <c r="F79"/>
  <c r="E79"/>
  <c r="D79"/>
  <c r="B79"/>
  <c r="I78"/>
  <c r="H78"/>
  <c r="G78"/>
  <c r="F78"/>
  <c r="E78"/>
  <c r="D78"/>
  <c r="B78"/>
  <c r="I77"/>
  <c r="H77"/>
  <c r="G77"/>
  <c r="F77"/>
  <c r="E77"/>
  <c r="D77"/>
  <c r="B77"/>
  <c r="I76"/>
  <c r="H76"/>
  <c r="G76"/>
  <c r="F76"/>
  <c r="E76"/>
  <c r="D76"/>
  <c r="B76"/>
  <c r="I75"/>
  <c r="H75"/>
  <c r="G75"/>
  <c r="F75"/>
  <c r="E75"/>
  <c r="D75"/>
  <c r="B75"/>
  <c r="I74"/>
  <c r="H74"/>
  <c r="G74"/>
  <c r="F74"/>
  <c r="E74"/>
  <c r="D74"/>
  <c r="B74"/>
  <c r="I73"/>
  <c r="H73"/>
  <c r="G73"/>
  <c r="F73"/>
  <c r="E73"/>
  <c r="D73"/>
  <c r="B73"/>
  <c r="I72"/>
  <c r="H72"/>
  <c r="G72"/>
  <c r="F72"/>
  <c r="E72"/>
  <c r="D72"/>
  <c r="B72"/>
  <c r="I71"/>
  <c r="H71"/>
  <c r="G71"/>
  <c r="F71"/>
  <c r="E71"/>
  <c r="D71"/>
  <c r="B71"/>
  <c r="I70"/>
  <c r="H70"/>
  <c r="G70"/>
  <c r="F70"/>
  <c r="E70"/>
  <c r="D70"/>
  <c r="B70"/>
  <c r="I69"/>
  <c r="H69"/>
  <c r="I53"/>
  <c r="H53"/>
  <c r="G53"/>
  <c r="F53"/>
  <c r="E53"/>
  <c r="D53"/>
  <c r="B53"/>
  <c r="I52"/>
  <c r="H52"/>
  <c r="G52"/>
  <c r="F52"/>
  <c r="E52"/>
  <c r="D52"/>
  <c r="B52"/>
  <c r="I51"/>
  <c r="H51"/>
  <c r="G51"/>
  <c r="F51"/>
  <c r="E51"/>
  <c r="D51"/>
  <c r="B51"/>
  <c r="I47"/>
  <c r="H47"/>
  <c r="G47"/>
  <c r="F47"/>
  <c r="E47"/>
  <c r="D47"/>
  <c r="B47"/>
  <c r="I46"/>
  <c r="H46"/>
  <c r="G46"/>
  <c r="F46"/>
  <c r="E46"/>
  <c r="D46"/>
  <c r="B46"/>
  <c r="I45"/>
  <c r="H45"/>
  <c r="G45"/>
  <c r="F45"/>
  <c r="E45"/>
  <c r="D45"/>
  <c r="B45"/>
  <c r="I44"/>
  <c r="H44"/>
  <c r="G44"/>
  <c r="F44"/>
  <c r="E44"/>
  <c r="D44"/>
  <c r="B44"/>
  <c r="I43"/>
  <c r="H43"/>
  <c r="G43"/>
  <c r="F43"/>
  <c r="E43"/>
  <c r="D43"/>
  <c r="B43"/>
  <c r="I42"/>
  <c r="H42"/>
  <c r="G42"/>
  <c r="F42"/>
  <c r="E42"/>
  <c r="D42"/>
  <c r="B42"/>
  <c r="I41"/>
  <c r="H41"/>
  <c r="G41"/>
  <c r="F41"/>
  <c r="E41"/>
  <c r="D41"/>
  <c r="B41"/>
  <c r="I39"/>
  <c r="H39"/>
  <c r="G39"/>
  <c r="F39"/>
  <c r="E39"/>
  <c r="D39"/>
  <c r="B39"/>
  <c r="I37"/>
  <c r="H37"/>
  <c r="G37"/>
  <c r="F37"/>
  <c r="E37"/>
  <c r="D37"/>
  <c r="B37"/>
  <c r="I36"/>
  <c r="H36"/>
  <c r="G36"/>
  <c r="F36"/>
  <c r="E36"/>
  <c r="D36"/>
  <c r="B36"/>
  <c r="I33"/>
  <c r="H33"/>
  <c r="G33"/>
  <c r="F33"/>
  <c r="E33"/>
  <c r="D33"/>
  <c r="B33"/>
  <c r="I32"/>
  <c r="H32"/>
  <c r="G32"/>
  <c r="F32"/>
  <c r="E32"/>
  <c r="D32"/>
  <c r="B32"/>
  <c r="I31"/>
  <c r="H31"/>
  <c r="G31"/>
  <c r="F31"/>
  <c r="E31"/>
  <c r="D31"/>
  <c r="B31"/>
  <c r="I30"/>
  <c r="H30"/>
  <c r="G30"/>
  <c r="F30"/>
  <c r="E30"/>
  <c r="D30"/>
  <c r="B30"/>
  <c r="I29"/>
  <c r="H29"/>
  <c r="G29"/>
  <c r="F29"/>
  <c r="E29"/>
  <c r="D29"/>
  <c r="B29"/>
  <c r="I28"/>
  <c r="H28"/>
  <c r="G28"/>
  <c r="F28"/>
  <c r="E28"/>
  <c r="D28"/>
  <c r="B28"/>
  <c r="I27"/>
  <c r="H27"/>
  <c r="G27"/>
  <c r="F27"/>
  <c r="E27"/>
  <c r="D27"/>
  <c r="B27"/>
  <c r="I26"/>
  <c r="H26"/>
  <c r="G26"/>
  <c r="F26"/>
  <c r="E26"/>
  <c r="D26"/>
  <c r="B26"/>
  <c r="I25"/>
  <c r="H25"/>
  <c r="G25"/>
  <c r="F25"/>
  <c r="E25"/>
  <c r="D25"/>
  <c r="B25"/>
  <c r="I22"/>
  <c r="H22"/>
  <c r="G22"/>
  <c r="F22"/>
  <c r="E22"/>
  <c r="D22"/>
  <c r="B22"/>
  <c r="I21"/>
  <c r="H21"/>
  <c r="G21"/>
  <c r="F21"/>
  <c r="E21"/>
  <c r="D21"/>
  <c r="B21"/>
  <c r="I20"/>
  <c r="H20"/>
  <c r="G20"/>
  <c r="F20"/>
  <c r="E20"/>
  <c r="D20"/>
  <c r="B20"/>
  <c r="I19"/>
  <c r="H19"/>
  <c r="G19"/>
  <c r="F19"/>
  <c r="E19"/>
  <c r="D19"/>
  <c r="B19"/>
  <c r="I18"/>
  <c r="H18"/>
  <c r="G18"/>
  <c r="F18"/>
  <c r="E18"/>
  <c r="D18"/>
  <c r="B18"/>
  <c r="I15"/>
  <c r="H15"/>
  <c r="G15"/>
  <c r="F15"/>
  <c r="E15"/>
  <c r="D15"/>
  <c r="B15"/>
  <c r="I14"/>
  <c r="H14"/>
  <c r="G14"/>
  <c r="F14"/>
  <c r="E14"/>
  <c r="D14"/>
  <c r="B14"/>
  <c r="I13"/>
  <c r="H13"/>
  <c r="G13"/>
  <c r="F13"/>
  <c r="E13"/>
  <c r="D13"/>
  <c r="B13"/>
  <c r="I12"/>
  <c r="H12"/>
  <c r="G12"/>
  <c r="F12"/>
  <c r="E12"/>
  <c r="D12"/>
  <c r="B12"/>
  <c r="I10"/>
  <c r="H10"/>
  <c r="I8"/>
  <c r="I67" s="1"/>
  <c r="H8"/>
  <c r="H67" s="1"/>
  <c r="G8"/>
  <c r="G67" s="1"/>
  <c r="F8"/>
  <c r="F67" s="1"/>
  <c r="E8"/>
  <c r="E67" s="1"/>
  <c r="D8"/>
  <c r="B8"/>
  <c r="B67" s="1"/>
  <c r="G94" i="27"/>
  <c r="F94"/>
  <c r="E94"/>
  <c r="D94"/>
  <c r="B94"/>
  <c r="G93"/>
  <c r="F93"/>
  <c r="E93"/>
  <c r="D93"/>
  <c r="B93"/>
  <c r="G92"/>
  <c r="F92"/>
  <c r="E92"/>
  <c r="D92"/>
  <c r="B92"/>
  <c r="G91"/>
  <c r="F91"/>
  <c r="E91"/>
  <c r="D91"/>
  <c r="B91"/>
  <c r="G90"/>
  <c r="F90"/>
  <c r="E90"/>
  <c r="D90"/>
  <c r="B90"/>
  <c r="G89"/>
  <c r="F89"/>
  <c r="E89"/>
  <c r="D89"/>
  <c r="B89"/>
  <c r="G88"/>
  <c r="F88"/>
  <c r="E88"/>
  <c r="D88"/>
  <c r="B88"/>
  <c r="G87"/>
  <c r="F87"/>
  <c r="E87"/>
  <c r="D87"/>
  <c r="B87"/>
  <c r="G86"/>
  <c r="F86"/>
  <c r="E86"/>
  <c r="D86"/>
  <c r="B86"/>
  <c r="G85"/>
  <c r="F85"/>
  <c r="E85"/>
  <c r="D85"/>
  <c r="B85"/>
  <c r="G84"/>
  <c r="F84"/>
  <c r="E84"/>
  <c r="D84"/>
  <c r="B84"/>
  <c r="G81"/>
  <c r="F81"/>
  <c r="E81"/>
  <c r="D81"/>
  <c r="B81"/>
  <c r="G80"/>
  <c r="F80"/>
  <c r="E80"/>
  <c r="D80"/>
  <c r="B80"/>
  <c r="G79"/>
  <c r="F79"/>
  <c r="E79"/>
  <c r="D79"/>
  <c r="B79"/>
  <c r="G78"/>
  <c r="F78"/>
  <c r="E78"/>
  <c r="D78"/>
  <c r="B78"/>
  <c r="G77"/>
  <c r="F77"/>
  <c r="E77"/>
  <c r="D77"/>
  <c r="B77"/>
  <c r="G76"/>
  <c r="F76"/>
  <c r="E76"/>
  <c r="D76"/>
  <c r="B76"/>
  <c r="G75"/>
  <c r="F75"/>
  <c r="E75"/>
  <c r="D75"/>
  <c r="B75"/>
  <c r="G74"/>
  <c r="F74"/>
  <c r="E74"/>
  <c r="D74"/>
  <c r="B74"/>
  <c r="G73"/>
  <c r="F73"/>
  <c r="E73"/>
  <c r="D73"/>
  <c r="B73"/>
  <c r="G72"/>
  <c r="F72"/>
  <c r="E72"/>
  <c r="D72"/>
  <c r="B72"/>
  <c r="G71"/>
  <c r="F71"/>
  <c r="E71"/>
  <c r="D71"/>
  <c r="B71"/>
  <c r="G54"/>
  <c r="F54"/>
  <c r="E54"/>
  <c r="D54"/>
  <c r="B54"/>
  <c r="G53"/>
  <c r="F53"/>
  <c r="E53"/>
  <c r="D53"/>
  <c r="B53"/>
  <c r="G52"/>
  <c r="F52"/>
  <c r="E52"/>
  <c r="D52"/>
  <c r="B52"/>
  <c r="G51"/>
  <c r="F51"/>
  <c r="E51"/>
  <c r="D51"/>
  <c r="B51"/>
  <c r="G48"/>
  <c r="F48"/>
  <c r="E48"/>
  <c r="D48"/>
  <c r="B48"/>
  <c r="G47"/>
  <c r="F47"/>
  <c r="E47"/>
  <c r="D47"/>
  <c r="B47"/>
  <c r="G46"/>
  <c r="F46"/>
  <c r="E46"/>
  <c r="D46"/>
  <c r="B46"/>
  <c r="G45"/>
  <c r="F45"/>
  <c r="E45"/>
  <c r="D45"/>
  <c r="B45"/>
  <c r="G44"/>
  <c r="F44"/>
  <c r="E44"/>
  <c r="D44"/>
  <c r="B44"/>
  <c r="G43"/>
  <c r="F43"/>
  <c r="E43"/>
  <c r="D43"/>
  <c r="B43"/>
  <c r="G42"/>
  <c r="F42"/>
  <c r="E42"/>
  <c r="D42"/>
  <c r="B42"/>
  <c r="G38"/>
  <c r="F38"/>
  <c r="E38"/>
  <c r="D38"/>
  <c r="B38"/>
  <c r="G37"/>
  <c r="F37"/>
  <c r="E37"/>
  <c r="D37"/>
  <c r="B37"/>
  <c r="G34"/>
  <c r="F34"/>
  <c r="E34"/>
  <c r="D34"/>
  <c r="B34"/>
  <c r="G33"/>
  <c r="F33"/>
  <c r="E33"/>
  <c r="D33"/>
  <c r="B33"/>
  <c r="G32"/>
  <c r="F32"/>
  <c r="E32"/>
  <c r="D32"/>
  <c r="B32"/>
  <c r="G31"/>
  <c r="F31"/>
  <c r="E31"/>
  <c r="D31"/>
  <c r="B31"/>
  <c r="G30"/>
  <c r="F30"/>
  <c r="E30"/>
  <c r="D30"/>
  <c r="B30"/>
  <c r="G29"/>
  <c r="F29"/>
  <c r="E29"/>
  <c r="D29"/>
  <c r="B29"/>
  <c r="G28"/>
  <c r="F28"/>
  <c r="E28"/>
  <c r="D28"/>
  <c r="B28"/>
  <c r="G27"/>
  <c r="F27"/>
  <c r="E27"/>
  <c r="D27"/>
  <c r="B27"/>
  <c r="G26"/>
  <c r="F26"/>
  <c r="E26"/>
  <c r="D26"/>
  <c r="B26"/>
  <c r="G23"/>
  <c r="F23"/>
  <c r="E23"/>
  <c r="D23"/>
  <c r="B23"/>
  <c r="G22"/>
  <c r="F22"/>
  <c r="E22"/>
  <c r="D22"/>
  <c r="B22"/>
  <c r="G21"/>
  <c r="F21"/>
  <c r="E21"/>
  <c r="D21"/>
  <c r="B21"/>
  <c r="G20"/>
  <c r="F20"/>
  <c r="E20"/>
  <c r="D20"/>
  <c r="B20"/>
  <c r="G19"/>
  <c r="F19"/>
  <c r="E19"/>
  <c r="D19"/>
  <c r="B19"/>
  <c r="G16"/>
  <c r="F16"/>
  <c r="E16"/>
  <c r="D16"/>
  <c r="B16"/>
  <c r="G15"/>
  <c r="F15"/>
  <c r="E15"/>
  <c r="D15"/>
  <c r="B15"/>
  <c r="G14"/>
  <c r="F14"/>
  <c r="E14"/>
  <c r="D14"/>
  <c r="B14"/>
  <c r="G13"/>
  <c r="F13"/>
  <c r="E13"/>
  <c r="D13"/>
  <c r="B13"/>
  <c r="G9"/>
  <c r="G68" s="1"/>
  <c r="F9"/>
  <c r="F68" s="1"/>
  <c r="E9"/>
  <c r="E68" s="1"/>
  <c r="D9"/>
  <c r="D68" s="1"/>
  <c r="B9"/>
  <c r="B68" s="1"/>
  <c r="A98" i="26"/>
  <c r="D95"/>
  <c r="B95"/>
  <c r="N94"/>
  <c r="L94"/>
  <c r="J94"/>
  <c r="H94"/>
  <c r="F94"/>
  <c r="B94"/>
  <c r="N93"/>
  <c r="L93"/>
  <c r="J93"/>
  <c r="H93"/>
  <c r="F93"/>
  <c r="B93"/>
  <c r="N92"/>
  <c r="L92"/>
  <c r="J92"/>
  <c r="H92"/>
  <c r="F92"/>
  <c r="B92"/>
  <c r="N91"/>
  <c r="L91"/>
  <c r="J91"/>
  <c r="H91"/>
  <c r="F91"/>
  <c r="B91"/>
  <c r="N90"/>
  <c r="L90"/>
  <c r="J90"/>
  <c r="H90"/>
  <c r="F90"/>
  <c r="B90"/>
  <c r="N89"/>
  <c r="L89"/>
  <c r="J89"/>
  <c r="H89"/>
  <c r="F89"/>
  <c r="B89"/>
  <c r="N88"/>
  <c r="L88"/>
  <c r="J88"/>
  <c r="H88"/>
  <c r="F88"/>
  <c r="B88"/>
  <c r="N87"/>
  <c r="L87"/>
  <c r="J87"/>
  <c r="H87"/>
  <c r="F87"/>
  <c r="B87"/>
  <c r="N86"/>
  <c r="L86"/>
  <c r="J86"/>
  <c r="H86"/>
  <c r="F86"/>
  <c r="B86"/>
  <c r="N85"/>
  <c r="L85"/>
  <c r="J85"/>
  <c r="H85"/>
  <c r="F85"/>
  <c r="B85"/>
  <c r="N84"/>
  <c r="L84"/>
  <c r="J84"/>
  <c r="H84"/>
  <c r="F84"/>
  <c r="B84"/>
  <c r="D82"/>
  <c r="N81"/>
  <c r="L81"/>
  <c r="J81"/>
  <c r="H81"/>
  <c r="F81"/>
  <c r="B81"/>
  <c r="N80"/>
  <c r="L80"/>
  <c r="J80"/>
  <c r="H80"/>
  <c r="F80"/>
  <c r="B80"/>
  <c r="N79"/>
  <c r="L79"/>
  <c r="J79"/>
  <c r="H79"/>
  <c r="F79"/>
  <c r="B79"/>
  <c r="N78"/>
  <c r="L78"/>
  <c r="J78"/>
  <c r="H78"/>
  <c r="F78"/>
  <c r="B78"/>
  <c r="N77"/>
  <c r="L77"/>
  <c r="J77"/>
  <c r="H77"/>
  <c r="F77"/>
  <c r="B77"/>
  <c r="N76"/>
  <c r="L76"/>
  <c r="J76"/>
  <c r="H76"/>
  <c r="F76"/>
  <c r="B76"/>
  <c r="N75"/>
  <c r="L75"/>
  <c r="J75"/>
  <c r="H75"/>
  <c r="F75"/>
  <c r="B75"/>
  <c r="N74"/>
  <c r="L74"/>
  <c r="J74"/>
  <c r="H74"/>
  <c r="F74"/>
  <c r="B74"/>
  <c r="N73"/>
  <c r="L73"/>
  <c r="J73"/>
  <c r="H73"/>
  <c r="F73"/>
  <c r="B73"/>
  <c r="N72"/>
  <c r="L72"/>
  <c r="J72"/>
  <c r="H72"/>
  <c r="F72"/>
  <c r="B72"/>
  <c r="N71"/>
  <c r="L71"/>
  <c r="J71"/>
  <c r="H71"/>
  <c r="F71"/>
  <c r="B71"/>
  <c r="D69"/>
  <c r="A54"/>
  <c r="N51"/>
  <c r="L51"/>
  <c r="J51"/>
  <c r="H51"/>
  <c r="F51"/>
  <c r="B51"/>
  <c r="N50"/>
  <c r="L50"/>
  <c r="J50"/>
  <c r="H50"/>
  <c r="F50"/>
  <c r="B50"/>
  <c r="N49"/>
  <c r="L49"/>
  <c r="J49"/>
  <c r="H49"/>
  <c r="F49"/>
  <c r="B49"/>
  <c r="N48"/>
  <c r="L48"/>
  <c r="J48"/>
  <c r="H48"/>
  <c r="F48"/>
  <c r="B48"/>
  <c r="N47"/>
  <c r="L47"/>
  <c r="J47"/>
  <c r="H47"/>
  <c r="F47"/>
  <c r="B47"/>
  <c r="D45"/>
  <c r="N44"/>
  <c r="L44"/>
  <c r="J44"/>
  <c r="H44"/>
  <c r="F44"/>
  <c r="B44"/>
  <c r="N43"/>
  <c r="L43"/>
  <c r="J43"/>
  <c r="H43"/>
  <c r="F43"/>
  <c r="B43"/>
  <c r="N42"/>
  <c r="L42"/>
  <c r="J42"/>
  <c r="H42"/>
  <c r="F42"/>
  <c r="B42"/>
  <c r="N41"/>
  <c r="L41"/>
  <c r="J41"/>
  <c r="H41"/>
  <c r="F41"/>
  <c r="B41"/>
  <c r="N40"/>
  <c r="L40"/>
  <c r="J40"/>
  <c r="H40"/>
  <c r="F40"/>
  <c r="B40"/>
  <c r="N39"/>
  <c r="L39"/>
  <c r="J39"/>
  <c r="H39"/>
  <c r="F39"/>
  <c r="B39"/>
  <c r="N38"/>
  <c r="L38"/>
  <c r="L37" s="1"/>
  <c r="J38"/>
  <c r="H38"/>
  <c r="H37" s="1"/>
  <c r="F38"/>
  <c r="B38"/>
  <c r="D35"/>
  <c r="N34"/>
  <c r="L34"/>
  <c r="J34"/>
  <c r="H34"/>
  <c r="F34"/>
  <c r="B34"/>
  <c r="N33"/>
  <c r="L33"/>
  <c r="J33"/>
  <c r="H33"/>
  <c r="F33"/>
  <c r="B33"/>
  <c r="N32"/>
  <c r="L32"/>
  <c r="J32"/>
  <c r="H32"/>
  <c r="F32"/>
  <c r="B32"/>
  <c r="N31"/>
  <c r="L31"/>
  <c r="J31"/>
  <c r="H31"/>
  <c r="F31"/>
  <c r="B31"/>
  <c r="N30"/>
  <c r="L30"/>
  <c r="J30"/>
  <c r="H30"/>
  <c r="F30"/>
  <c r="B30"/>
  <c r="N29"/>
  <c r="L29"/>
  <c r="J29"/>
  <c r="H29"/>
  <c r="F29"/>
  <c r="B29"/>
  <c r="N28"/>
  <c r="L28"/>
  <c r="J28"/>
  <c r="H28"/>
  <c r="F28"/>
  <c r="B28"/>
  <c r="N27"/>
  <c r="L27"/>
  <c r="J27"/>
  <c r="H27"/>
  <c r="F27"/>
  <c r="B27"/>
  <c r="N26"/>
  <c r="L26"/>
  <c r="J26"/>
  <c r="H26"/>
  <c r="F26"/>
  <c r="B26"/>
  <c r="D24"/>
  <c r="N23"/>
  <c r="L23"/>
  <c r="J23"/>
  <c r="H23"/>
  <c r="F23"/>
  <c r="B23"/>
  <c r="N22"/>
  <c r="L22"/>
  <c r="J22"/>
  <c r="H22"/>
  <c r="F22"/>
  <c r="B22"/>
  <c r="N21"/>
  <c r="L21"/>
  <c r="J21"/>
  <c r="H21"/>
  <c r="F21"/>
  <c r="B21"/>
  <c r="N20"/>
  <c r="L20"/>
  <c r="J20"/>
  <c r="H20"/>
  <c r="F20"/>
  <c r="B20"/>
  <c r="N19"/>
  <c r="L19"/>
  <c r="J19"/>
  <c r="H19"/>
  <c r="F19"/>
  <c r="B19"/>
  <c r="D17"/>
  <c r="N16"/>
  <c r="L16"/>
  <c r="J16"/>
  <c r="H16"/>
  <c r="F16"/>
  <c r="B16"/>
  <c r="N15"/>
  <c r="L15"/>
  <c r="J15"/>
  <c r="H15"/>
  <c r="F15"/>
  <c r="B15"/>
  <c r="N14"/>
  <c r="L14"/>
  <c r="J14"/>
  <c r="H14"/>
  <c r="F14"/>
  <c r="B14"/>
  <c r="N13"/>
  <c r="L13"/>
  <c r="L12" s="1"/>
  <c r="J13"/>
  <c r="J12" s="1"/>
  <c r="H13"/>
  <c r="H12" s="1"/>
  <c r="F13"/>
  <c r="B13"/>
  <c r="B12" s="1"/>
  <c r="R40" i="25"/>
  <c r="P40"/>
  <c r="N40"/>
  <c r="M40"/>
  <c r="K40"/>
  <c r="J40"/>
  <c r="H40"/>
  <c r="G40"/>
  <c r="E40"/>
  <c r="D40"/>
  <c r="B40"/>
  <c r="R39"/>
  <c r="P39"/>
  <c r="N39"/>
  <c r="M39"/>
  <c r="K39"/>
  <c r="J39"/>
  <c r="H39"/>
  <c r="G39"/>
  <c r="E39"/>
  <c r="D39"/>
  <c r="B39"/>
  <c r="R38"/>
  <c r="P38"/>
  <c r="N38"/>
  <c r="M38"/>
  <c r="K38"/>
  <c r="J38"/>
  <c r="H38"/>
  <c r="G38"/>
  <c r="E38"/>
  <c r="D38"/>
  <c r="B38"/>
  <c r="R37"/>
  <c r="P37"/>
  <c r="N37"/>
  <c r="M37"/>
  <c r="K37"/>
  <c r="J37"/>
  <c r="H37"/>
  <c r="G37"/>
  <c r="E37"/>
  <c r="D37"/>
  <c r="B37"/>
  <c r="R36"/>
  <c r="P36"/>
  <c r="N36"/>
  <c r="M36"/>
  <c r="K36"/>
  <c r="J36"/>
  <c r="H36"/>
  <c r="G36"/>
  <c r="E36"/>
  <c r="D36"/>
  <c r="B36"/>
  <c r="S38"/>
  <c r="AD35"/>
  <c r="AB35"/>
  <c r="Z35"/>
  <c r="Y35"/>
  <c r="W35"/>
  <c r="V35"/>
  <c r="T35"/>
  <c r="AD34"/>
  <c r="AB34"/>
  <c r="Z34"/>
  <c r="Y34"/>
  <c r="W34"/>
  <c r="V34"/>
  <c r="T34"/>
  <c r="AD33"/>
  <c r="AB33"/>
  <c r="Z33"/>
  <c r="Y33"/>
  <c r="W33"/>
  <c r="V33"/>
  <c r="T33"/>
  <c r="R33"/>
  <c r="P33"/>
  <c r="N33"/>
  <c r="M33"/>
  <c r="K33"/>
  <c r="J33"/>
  <c r="H33"/>
  <c r="G33"/>
  <c r="E33"/>
  <c r="D33"/>
  <c r="B33"/>
  <c r="AD32"/>
  <c r="AB32"/>
  <c r="Z32"/>
  <c r="Y32"/>
  <c r="W32"/>
  <c r="V32"/>
  <c r="T32"/>
  <c r="R32"/>
  <c r="P32"/>
  <c r="N32"/>
  <c r="M32"/>
  <c r="K32"/>
  <c r="J32"/>
  <c r="H32"/>
  <c r="G32"/>
  <c r="E32"/>
  <c r="D32"/>
  <c r="B32"/>
  <c r="AD31"/>
  <c r="AB31"/>
  <c r="Z31"/>
  <c r="Y31"/>
  <c r="W31"/>
  <c r="V31"/>
  <c r="T31"/>
  <c r="R31"/>
  <c r="P31"/>
  <c r="N31"/>
  <c r="M31"/>
  <c r="K31"/>
  <c r="J31"/>
  <c r="H31"/>
  <c r="G31"/>
  <c r="E31"/>
  <c r="D31"/>
  <c r="B31"/>
  <c r="AD30"/>
  <c r="AB30"/>
  <c r="Z30"/>
  <c r="Y30"/>
  <c r="W30"/>
  <c r="V30"/>
  <c r="T30"/>
  <c r="R30"/>
  <c r="P30"/>
  <c r="N30"/>
  <c r="M30"/>
  <c r="K30"/>
  <c r="J30"/>
  <c r="H30"/>
  <c r="G30"/>
  <c r="E30"/>
  <c r="D30"/>
  <c r="B30"/>
  <c r="AD29"/>
  <c r="AB29"/>
  <c r="Z29"/>
  <c r="Y29"/>
  <c r="W29"/>
  <c r="V29"/>
  <c r="T29"/>
  <c r="R29"/>
  <c r="P29"/>
  <c r="N29"/>
  <c r="M29"/>
  <c r="K29"/>
  <c r="J29"/>
  <c r="H29"/>
  <c r="G29"/>
  <c r="E29"/>
  <c r="D29"/>
  <c r="B29"/>
  <c r="AD28"/>
  <c r="AB28"/>
  <c r="Z28"/>
  <c r="Y28"/>
  <c r="W28"/>
  <c r="V28"/>
  <c r="T28"/>
  <c r="R28"/>
  <c r="P28"/>
  <c r="N28"/>
  <c r="M28"/>
  <c r="K28"/>
  <c r="J28"/>
  <c r="H28"/>
  <c r="G28"/>
  <c r="E28"/>
  <c r="D28"/>
  <c r="B28"/>
  <c r="AD27"/>
  <c r="AB27"/>
  <c r="Z27"/>
  <c r="Y27"/>
  <c r="W27"/>
  <c r="V27"/>
  <c r="T27"/>
  <c r="R27"/>
  <c r="P27"/>
  <c r="N27"/>
  <c r="M27"/>
  <c r="K27"/>
  <c r="J27"/>
  <c r="H27"/>
  <c r="G27"/>
  <c r="E27"/>
  <c r="D27"/>
  <c r="B27"/>
  <c r="AD26"/>
  <c r="AB26"/>
  <c r="Z26"/>
  <c r="Y26"/>
  <c r="W26"/>
  <c r="V26"/>
  <c r="T26"/>
  <c r="R26"/>
  <c r="P26"/>
  <c r="N26"/>
  <c r="M26"/>
  <c r="K26"/>
  <c r="J26"/>
  <c r="H26"/>
  <c r="G26"/>
  <c r="E26"/>
  <c r="D26"/>
  <c r="B26"/>
  <c r="AD25"/>
  <c r="AB25"/>
  <c r="Z25"/>
  <c r="Y25"/>
  <c r="W25"/>
  <c r="V25"/>
  <c r="T25"/>
  <c r="R25"/>
  <c r="P25"/>
  <c r="N25"/>
  <c r="M25"/>
  <c r="K25"/>
  <c r="J25"/>
  <c r="H25"/>
  <c r="G25"/>
  <c r="E25"/>
  <c r="D25"/>
  <c r="B25"/>
  <c r="AD24"/>
  <c r="AB24"/>
  <c r="Z24"/>
  <c r="Y24"/>
  <c r="W24"/>
  <c r="V24"/>
  <c r="T24"/>
  <c r="R22"/>
  <c r="P22"/>
  <c r="N22"/>
  <c r="M22"/>
  <c r="K22"/>
  <c r="J22"/>
  <c r="H22"/>
  <c r="G22"/>
  <c r="E22"/>
  <c r="D22"/>
  <c r="B22"/>
  <c r="AD21"/>
  <c r="AB21"/>
  <c r="Z21"/>
  <c r="Y21"/>
  <c r="W21"/>
  <c r="V21"/>
  <c r="T21"/>
  <c r="R21"/>
  <c r="P21"/>
  <c r="N21"/>
  <c r="M21"/>
  <c r="K21"/>
  <c r="J21"/>
  <c r="H21"/>
  <c r="G21"/>
  <c r="E21"/>
  <c r="D21"/>
  <c r="B21"/>
  <c r="AD20"/>
  <c r="AB20"/>
  <c r="Z20"/>
  <c r="Y20"/>
  <c r="W20"/>
  <c r="V20"/>
  <c r="T20"/>
  <c r="R20"/>
  <c r="P20"/>
  <c r="N20"/>
  <c r="M20"/>
  <c r="K20"/>
  <c r="J20"/>
  <c r="H20"/>
  <c r="G20"/>
  <c r="E20"/>
  <c r="D20"/>
  <c r="B20"/>
  <c r="AD19"/>
  <c r="AB19"/>
  <c r="Z19"/>
  <c r="Y19"/>
  <c r="W19"/>
  <c r="V19"/>
  <c r="T19"/>
  <c r="R19"/>
  <c r="P19"/>
  <c r="N19"/>
  <c r="M19"/>
  <c r="K19"/>
  <c r="J19"/>
  <c r="H19"/>
  <c r="G19"/>
  <c r="E19"/>
  <c r="D19"/>
  <c r="B19"/>
  <c r="AD18"/>
  <c r="AB18"/>
  <c r="Z18"/>
  <c r="Y18"/>
  <c r="W18"/>
  <c r="V18"/>
  <c r="T18"/>
  <c r="R18"/>
  <c r="P18"/>
  <c r="N18"/>
  <c r="M18"/>
  <c r="K18"/>
  <c r="J18"/>
  <c r="H18"/>
  <c r="G18"/>
  <c r="E18"/>
  <c r="D18"/>
  <c r="B18"/>
  <c r="AD17"/>
  <c r="AB17"/>
  <c r="Z17"/>
  <c r="Y17"/>
  <c r="W17"/>
  <c r="V17"/>
  <c r="T17"/>
  <c r="AD16"/>
  <c r="AB16"/>
  <c r="Z16"/>
  <c r="Y16"/>
  <c r="W16"/>
  <c r="V16"/>
  <c r="T16"/>
  <c r="AD15"/>
  <c r="AB15"/>
  <c r="Z15"/>
  <c r="Y15"/>
  <c r="W15"/>
  <c r="V15"/>
  <c r="T15"/>
  <c r="R15"/>
  <c r="P15"/>
  <c r="N15"/>
  <c r="M15"/>
  <c r="K15"/>
  <c r="J15"/>
  <c r="H15"/>
  <c r="G15"/>
  <c r="E15"/>
  <c r="D15"/>
  <c r="B15"/>
  <c r="AD14"/>
  <c r="AB14"/>
  <c r="Z14"/>
  <c r="Y14"/>
  <c r="W14"/>
  <c r="V14"/>
  <c r="T14"/>
  <c r="R14"/>
  <c r="P14"/>
  <c r="N14"/>
  <c r="M14"/>
  <c r="K14"/>
  <c r="J14"/>
  <c r="H14"/>
  <c r="G14"/>
  <c r="E14"/>
  <c r="D14"/>
  <c r="B14"/>
  <c r="AD13"/>
  <c r="AB13"/>
  <c r="Z13"/>
  <c r="Y13"/>
  <c r="W13"/>
  <c r="V13"/>
  <c r="T13"/>
  <c r="R13"/>
  <c r="P13"/>
  <c r="N13"/>
  <c r="M13"/>
  <c r="K13"/>
  <c r="J13"/>
  <c r="H13"/>
  <c r="G13"/>
  <c r="E13"/>
  <c r="D13"/>
  <c r="B13"/>
  <c r="AD12"/>
  <c r="AB12"/>
  <c r="Z12"/>
  <c r="Y12"/>
  <c r="W12"/>
  <c r="V12"/>
  <c r="T12"/>
  <c r="R12"/>
  <c r="R11" s="1"/>
  <c r="P12"/>
  <c r="N12"/>
  <c r="M12"/>
  <c r="K12"/>
  <c r="J12"/>
  <c r="J11" s="1"/>
  <c r="H12"/>
  <c r="G12"/>
  <c r="E12"/>
  <c r="D12"/>
  <c r="B12"/>
  <c r="AD11"/>
  <c r="AB11"/>
  <c r="Z11"/>
  <c r="Y11"/>
  <c r="W11"/>
  <c r="V11"/>
  <c r="T11"/>
  <c r="R8"/>
  <c r="AD8" s="1"/>
  <c r="P8"/>
  <c r="AB8" s="1"/>
  <c r="N8"/>
  <c r="M8"/>
  <c r="Y8" s="1"/>
  <c r="K8"/>
  <c r="W8" s="1"/>
  <c r="J8"/>
  <c r="V8" s="1"/>
  <c r="H8"/>
  <c r="G8"/>
  <c r="E8"/>
  <c r="D8"/>
  <c r="B8"/>
  <c r="I87" i="16"/>
  <c r="H87"/>
  <c r="G87"/>
  <c r="F87"/>
  <c r="E87"/>
  <c r="D87"/>
  <c r="B87"/>
  <c r="I86"/>
  <c r="H86"/>
  <c r="G86"/>
  <c r="F86"/>
  <c r="E86"/>
  <c r="D86"/>
  <c r="B86"/>
  <c r="I85"/>
  <c r="H85"/>
  <c r="G85"/>
  <c r="F85"/>
  <c r="E85"/>
  <c r="D85"/>
  <c r="B85"/>
  <c r="I84"/>
  <c r="H84"/>
  <c r="G84"/>
  <c r="F84"/>
  <c r="E84"/>
  <c r="D84"/>
  <c r="C84" s="1"/>
  <c r="B84"/>
  <c r="I83"/>
  <c r="H83"/>
  <c r="G83"/>
  <c r="F83"/>
  <c r="E83"/>
  <c r="D83"/>
  <c r="B83"/>
  <c r="I82"/>
  <c r="H82"/>
  <c r="G82"/>
  <c r="F82"/>
  <c r="E82"/>
  <c r="D82"/>
  <c r="C82" s="1"/>
  <c r="B82"/>
  <c r="I81"/>
  <c r="H81"/>
  <c r="G81"/>
  <c r="F81"/>
  <c r="E81"/>
  <c r="D81"/>
  <c r="B81"/>
  <c r="I80"/>
  <c r="H80"/>
  <c r="G80"/>
  <c r="F80"/>
  <c r="E80"/>
  <c r="D80"/>
  <c r="B80"/>
  <c r="I79"/>
  <c r="H79"/>
  <c r="G79"/>
  <c r="F79"/>
  <c r="E79"/>
  <c r="D79"/>
  <c r="B79"/>
  <c r="I78"/>
  <c r="H78"/>
  <c r="G78"/>
  <c r="F78"/>
  <c r="E78"/>
  <c r="D78"/>
  <c r="B78"/>
  <c r="I77"/>
  <c r="H77"/>
  <c r="G77"/>
  <c r="F77"/>
  <c r="E77"/>
  <c r="D77"/>
  <c r="B77"/>
  <c r="I74"/>
  <c r="H74"/>
  <c r="G74"/>
  <c r="F74"/>
  <c r="E74"/>
  <c r="D74"/>
  <c r="B74"/>
  <c r="I73"/>
  <c r="H73"/>
  <c r="G73"/>
  <c r="F73"/>
  <c r="E73"/>
  <c r="D73"/>
  <c r="B73"/>
  <c r="I72"/>
  <c r="H72"/>
  <c r="G72"/>
  <c r="F72"/>
  <c r="E72"/>
  <c r="D72"/>
  <c r="B72"/>
  <c r="I71"/>
  <c r="H71"/>
  <c r="G71"/>
  <c r="F71"/>
  <c r="E71"/>
  <c r="D71"/>
  <c r="B71"/>
  <c r="I70"/>
  <c r="H70"/>
  <c r="G70"/>
  <c r="F70"/>
  <c r="E70"/>
  <c r="D70"/>
  <c r="B70"/>
  <c r="I69"/>
  <c r="H69"/>
  <c r="G69"/>
  <c r="F69"/>
  <c r="E69"/>
  <c r="D69"/>
  <c r="B69"/>
  <c r="I68"/>
  <c r="H68"/>
  <c r="G68"/>
  <c r="F68"/>
  <c r="E68"/>
  <c r="D68"/>
  <c r="B68"/>
  <c r="I67"/>
  <c r="H67"/>
  <c r="G67"/>
  <c r="F67"/>
  <c r="E67"/>
  <c r="D67"/>
  <c r="B67"/>
  <c r="I66"/>
  <c r="H66"/>
  <c r="G66"/>
  <c r="F66"/>
  <c r="E66"/>
  <c r="D66"/>
  <c r="B66"/>
  <c r="I65"/>
  <c r="H65"/>
  <c r="G65"/>
  <c r="F65"/>
  <c r="E65"/>
  <c r="D65"/>
  <c r="B65"/>
  <c r="I49"/>
  <c r="H49"/>
  <c r="G49"/>
  <c r="F49"/>
  <c r="E49"/>
  <c r="D49"/>
  <c r="B49"/>
  <c r="I48"/>
  <c r="H48"/>
  <c r="G48"/>
  <c r="F48"/>
  <c r="E48"/>
  <c r="D48"/>
  <c r="B48"/>
  <c r="I47"/>
  <c r="H47"/>
  <c r="G47"/>
  <c r="F47"/>
  <c r="E47"/>
  <c r="D47"/>
  <c r="B47"/>
  <c r="I46"/>
  <c r="H46"/>
  <c r="G46"/>
  <c r="F46"/>
  <c r="E46"/>
  <c r="D46"/>
  <c r="B46"/>
  <c r="I43"/>
  <c r="H43"/>
  <c r="G43"/>
  <c r="F43"/>
  <c r="E43"/>
  <c r="D43"/>
  <c r="B43"/>
  <c r="I42"/>
  <c r="H42"/>
  <c r="G42"/>
  <c r="F42"/>
  <c r="E42"/>
  <c r="D42"/>
  <c r="B42"/>
  <c r="I41"/>
  <c r="H41"/>
  <c r="G41"/>
  <c r="F41"/>
  <c r="E41"/>
  <c r="D41"/>
  <c r="B41"/>
  <c r="I40"/>
  <c r="H40"/>
  <c r="G40"/>
  <c r="F40"/>
  <c r="E40"/>
  <c r="D40"/>
  <c r="B40"/>
  <c r="I39"/>
  <c r="H39"/>
  <c r="G39"/>
  <c r="F39"/>
  <c r="E39"/>
  <c r="D39"/>
  <c r="B39"/>
  <c r="I38"/>
  <c r="H38"/>
  <c r="G38"/>
  <c r="F38"/>
  <c r="E38"/>
  <c r="D38"/>
  <c r="B38"/>
  <c r="I37"/>
  <c r="H37"/>
  <c r="G37"/>
  <c r="F37"/>
  <c r="E37"/>
  <c r="D37"/>
  <c r="B37"/>
  <c r="I33"/>
  <c r="H33"/>
  <c r="G33"/>
  <c r="F33"/>
  <c r="E33"/>
  <c r="D33"/>
  <c r="B33"/>
  <c r="I32"/>
  <c r="H32"/>
  <c r="G32"/>
  <c r="F32"/>
  <c r="E32"/>
  <c r="D32"/>
  <c r="B32"/>
  <c r="I31"/>
  <c r="H31"/>
  <c r="G31"/>
  <c r="F31"/>
  <c r="E31"/>
  <c r="D31"/>
  <c r="B31"/>
  <c r="I30"/>
  <c r="H30"/>
  <c r="G30"/>
  <c r="F30"/>
  <c r="E30"/>
  <c r="D30"/>
  <c r="B30"/>
  <c r="I29"/>
  <c r="H29"/>
  <c r="G29"/>
  <c r="F29"/>
  <c r="E29"/>
  <c r="D29"/>
  <c r="B29"/>
  <c r="I28"/>
  <c r="H28"/>
  <c r="G28"/>
  <c r="F28"/>
  <c r="E28"/>
  <c r="D28"/>
  <c r="B28"/>
  <c r="I27"/>
  <c r="H27"/>
  <c r="G27"/>
  <c r="F27"/>
  <c r="E27"/>
  <c r="D27"/>
  <c r="B27"/>
  <c r="I26"/>
  <c r="H26"/>
  <c r="G26"/>
  <c r="F26"/>
  <c r="E26"/>
  <c r="D26"/>
  <c r="B26"/>
  <c r="I25"/>
  <c r="H25"/>
  <c r="G25"/>
  <c r="F25"/>
  <c r="E25"/>
  <c r="D25"/>
  <c r="B25"/>
  <c r="I22"/>
  <c r="H22"/>
  <c r="G22"/>
  <c r="F22"/>
  <c r="E22"/>
  <c r="D22"/>
  <c r="B22"/>
  <c r="I21"/>
  <c r="H21"/>
  <c r="G21"/>
  <c r="F21"/>
  <c r="E21"/>
  <c r="D21"/>
  <c r="B21"/>
  <c r="I20"/>
  <c r="H20"/>
  <c r="G20"/>
  <c r="F20"/>
  <c r="E20"/>
  <c r="D20"/>
  <c r="B20"/>
  <c r="I19"/>
  <c r="H19"/>
  <c r="G19"/>
  <c r="F19"/>
  <c r="E19"/>
  <c r="D19"/>
  <c r="B19"/>
  <c r="I18"/>
  <c r="H18"/>
  <c r="G18"/>
  <c r="F18"/>
  <c r="E18"/>
  <c r="D18"/>
  <c r="B18"/>
  <c r="I15"/>
  <c r="H15"/>
  <c r="G15"/>
  <c r="F15"/>
  <c r="E15"/>
  <c r="D15"/>
  <c r="B15"/>
  <c r="I14"/>
  <c r="H14"/>
  <c r="G14"/>
  <c r="F14"/>
  <c r="E14"/>
  <c r="D14"/>
  <c r="B14"/>
  <c r="I13"/>
  <c r="H13"/>
  <c r="G13"/>
  <c r="F13"/>
  <c r="E13"/>
  <c r="D13"/>
  <c r="B13"/>
  <c r="I12"/>
  <c r="H12"/>
  <c r="G12"/>
  <c r="F12"/>
  <c r="E12"/>
  <c r="D12"/>
  <c r="B12"/>
  <c r="I10"/>
  <c r="H10"/>
  <c r="I8"/>
  <c r="H8"/>
  <c r="G8"/>
  <c r="F8"/>
  <c r="E8"/>
  <c r="D8"/>
  <c r="B8"/>
  <c r="G89" i="15"/>
  <c r="F89"/>
  <c r="E89"/>
  <c r="D89"/>
  <c r="B89"/>
  <c r="G88"/>
  <c r="F88"/>
  <c r="E88"/>
  <c r="D88"/>
  <c r="B88"/>
  <c r="G87"/>
  <c r="F87"/>
  <c r="E87"/>
  <c r="D87"/>
  <c r="B87"/>
  <c r="G86"/>
  <c r="F86"/>
  <c r="E86"/>
  <c r="D86"/>
  <c r="B86"/>
  <c r="G85"/>
  <c r="F85"/>
  <c r="E85"/>
  <c r="D85"/>
  <c r="B85"/>
  <c r="G84"/>
  <c r="F84"/>
  <c r="E84"/>
  <c r="D84"/>
  <c r="B84"/>
  <c r="G83"/>
  <c r="F83"/>
  <c r="E83"/>
  <c r="D83"/>
  <c r="B83"/>
  <c r="G82"/>
  <c r="F82"/>
  <c r="E82"/>
  <c r="D82"/>
  <c r="B82"/>
  <c r="G81"/>
  <c r="F81"/>
  <c r="E81"/>
  <c r="D81"/>
  <c r="B81"/>
  <c r="G80"/>
  <c r="F80"/>
  <c r="E80"/>
  <c r="D80"/>
  <c r="B80"/>
  <c r="G79"/>
  <c r="F79"/>
  <c r="E79"/>
  <c r="D79"/>
  <c r="B79"/>
  <c r="G76"/>
  <c r="F76"/>
  <c r="E76"/>
  <c r="D76"/>
  <c r="B76"/>
  <c r="G75"/>
  <c r="F75"/>
  <c r="E75"/>
  <c r="D75"/>
  <c r="B75"/>
  <c r="G74"/>
  <c r="F74"/>
  <c r="E74"/>
  <c r="D74"/>
  <c r="B74"/>
  <c r="G73"/>
  <c r="F73"/>
  <c r="E73"/>
  <c r="D73"/>
  <c r="B73"/>
  <c r="G72"/>
  <c r="F72"/>
  <c r="E72"/>
  <c r="D72"/>
  <c r="B72"/>
  <c r="G71"/>
  <c r="F71"/>
  <c r="E71"/>
  <c r="D71"/>
  <c r="B71"/>
  <c r="G70"/>
  <c r="F70"/>
  <c r="E70"/>
  <c r="D70"/>
  <c r="B70"/>
  <c r="G69"/>
  <c r="F69"/>
  <c r="E69"/>
  <c r="D69"/>
  <c r="B69"/>
  <c r="G68"/>
  <c r="F68"/>
  <c r="E68"/>
  <c r="D68"/>
  <c r="B68"/>
  <c r="G67"/>
  <c r="F67"/>
  <c r="E67"/>
  <c r="D67"/>
  <c r="B67"/>
  <c r="G50"/>
  <c r="F50"/>
  <c r="E50"/>
  <c r="D50"/>
  <c r="B50"/>
  <c r="G49"/>
  <c r="F49"/>
  <c r="E49"/>
  <c r="D49"/>
  <c r="B49"/>
  <c r="G48"/>
  <c r="F48"/>
  <c r="E48"/>
  <c r="D48"/>
  <c r="B48"/>
  <c r="G47"/>
  <c r="F47"/>
  <c r="E47"/>
  <c r="D47"/>
  <c r="B47"/>
  <c r="G44"/>
  <c r="F44"/>
  <c r="E44"/>
  <c r="D44"/>
  <c r="B44"/>
  <c r="G43"/>
  <c r="F43"/>
  <c r="E43"/>
  <c r="D43"/>
  <c r="B43"/>
  <c r="G42"/>
  <c r="F42"/>
  <c r="E42"/>
  <c r="D42"/>
  <c r="B42"/>
  <c r="G41"/>
  <c r="F41"/>
  <c r="E41"/>
  <c r="D41"/>
  <c r="B41"/>
  <c r="G40"/>
  <c r="F40"/>
  <c r="E40"/>
  <c r="D40"/>
  <c r="B40"/>
  <c r="G39"/>
  <c r="F39"/>
  <c r="E39"/>
  <c r="D39"/>
  <c r="B39"/>
  <c r="G38"/>
  <c r="F38"/>
  <c r="E38"/>
  <c r="D38"/>
  <c r="B38"/>
  <c r="G34"/>
  <c r="F34"/>
  <c r="E34"/>
  <c r="D34"/>
  <c r="B34"/>
  <c r="G33"/>
  <c r="F33"/>
  <c r="E33"/>
  <c r="D33"/>
  <c r="B33"/>
  <c r="G32"/>
  <c r="F32"/>
  <c r="E32"/>
  <c r="D32"/>
  <c r="B32"/>
  <c r="G31"/>
  <c r="F31"/>
  <c r="E31"/>
  <c r="D31"/>
  <c r="B31"/>
  <c r="G30"/>
  <c r="F30"/>
  <c r="E30"/>
  <c r="D30"/>
  <c r="B30"/>
  <c r="G29"/>
  <c r="F29"/>
  <c r="E29"/>
  <c r="D29"/>
  <c r="B29"/>
  <c r="G28"/>
  <c r="F28"/>
  <c r="E28"/>
  <c r="D28"/>
  <c r="B28"/>
  <c r="G27"/>
  <c r="F27"/>
  <c r="E27"/>
  <c r="D27"/>
  <c r="B27"/>
  <c r="G26"/>
  <c r="F26"/>
  <c r="E26"/>
  <c r="D26"/>
  <c r="B26"/>
  <c r="G23"/>
  <c r="F23"/>
  <c r="E23"/>
  <c r="D23"/>
  <c r="B23"/>
  <c r="G22"/>
  <c r="F22"/>
  <c r="E22"/>
  <c r="D22"/>
  <c r="B22"/>
  <c r="G21"/>
  <c r="F21"/>
  <c r="E21"/>
  <c r="D21"/>
  <c r="B21"/>
  <c r="G20"/>
  <c r="F20"/>
  <c r="E20"/>
  <c r="D20"/>
  <c r="B20"/>
  <c r="G19"/>
  <c r="F19"/>
  <c r="E19"/>
  <c r="D19"/>
  <c r="B19"/>
  <c r="G16"/>
  <c r="F16"/>
  <c r="E16"/>
  <c r="D16"/>
  <c r="B16"/>
  <c r="G15"/>
  <c r="F15"/>
  <c r="E15"/>
  <c r="D15"/>
  <c r="B15"/>
  <c r="G14"/>
  <c r="F14"/>
  <c r="E14"/>
  <c r="D14"/>
  <c r="B14"/>
  <c r="G13"/>
  <c r="F13"/>
  <c r="E13"/>
  <c r="D13"/>
  <c r="B13"/>
  <c r="G9"/>
  <c r="F9"/>
  <c r="E9"/>
  <c r="D9"/>
  <c r="B9"/>
  <c r="N93" i="24"/>
  <c r="L93"/>
  <c r="J93"/>
  <c r="H93"/>
  <c r="F93"/>
  <c r="N92"/>
  <c r="L92"/>
  <c r="J92"/>
  <c r="H92"/>
  <c r="F92"/>
  <c r="N91"/>
  <c r="L91"/>
  <c r="J91"/>
  <c r="H91"/>
  <c r="F91"/>
  <c r="N90"/>
  <c r="L90"/>
  <c r="J90"/>
  <c r="H90"/>
  <c r="F90"/>
  <c r="N89"/>
  <c r="L89"/>
  <c r="J89"/>
  <c r="H89"/>
  <c r="F89"/>
  <c r="N88"/>
  <c r="L88"/>
  <c r="J88"/>
  <c r="H88"/>
  <c r="F88"/>
  <c r="N87"/>
  <c r="L87"/>
  <c r="J87"/>
  <c r="H87"/>
  <c r="F87"/>
  <c r="N86"/>
  <c r="L86"/>
  <c r="J86"/>
  <c r="H86"/>
  <c r="F86"/>
  <c r="N85"/>
  <c r="L85"/>
  <c r="J85"/>
  <c r="H85"/>
  <c r="F85"/>
  <c r="N84"/>
  <c r="L84"/>
  <c r="J84"/>
  <c r="H84"/>
  <c r="F84"/>
  <c r="N83"/>
  <c r="L83"/>
  <c r="J83"/>
  <c r="H83"/>
  <c r="F83"/>
  <c r="N80"/>
  <c r="L80"/>
  <c r="J80"/>
  <c r="H80"/>
  <c r="F80"/>
  <c r="N79"/>
  <c r="L79"/>
  <c r="J79"/>
  <c r="H79"/>
  <c r="F79"/>
  <c r="N78"/>
  <c r="L78"/>
  <c r="J78"/>
  <c r="H78"/>
  <c r="F78"/>
  <c r="N77"/>
  <c r="L77"/>
  <c r="J77"/>
  <c r="H77"/>
  <c r="F77"/>
  <c r="N76"/>
  <c r="L76"/>
  <c r="J76"/>
  <c r="H76"/>
  <c r="F76"/>
  <c r="N75"/>
  <c r="L75"/>
  <c r="J75"/>
  <c r="H75"/>
  <c r="F75"/>
  <c r="N74"/>
  <c r="L74"/>
  <c r="J74"/>
  <c r="H74"/>
  <c r="F74"/>
  <c r="N73"/>
  <c r="L73"/>
  <c r="J73"/>
  <c r="H73"/>
  <c r="F73"/>
  <c r="N72"/>
  <c r="L72"/>
  <c r="J72"/>
  <c r="H72"/>
  <c r="F72"/>
  <c r="N71"/>
  <c r="L71"/>
  <c r="J71"/>
  <c r="H71"/>
  <c r="F71"/>
  <c r="B93"/>
  <c r="B92"/>
  <c r="B91"/>
  <c r="B90"/>
  <c r="B89"/>
  <c r="B88"/>
  <c r="B87"/>
  <c r="B86"/>
  <c r="B85"/>
  <c r="B84"/>
  <c r="B83"/>
  <c r="B80"/>
  <c r="B79"/>
  <c r="B78"/>
  <c r="B77"/>
  <c r="B76"/>
  <c r="B75"/>
  <c r="B74"/>
  <c r="B73"/>
  <c r="B72"/>
  <c r="B71"/>
  <c r="N50"/>
  <c r="L50"/>
  <c r="J50"/>
  <c r="H50"/>
  <c r="F50"/>
  <c r="N49"/>
  <c r="L49"/>
  <c r="J49"/>
  <c r="H49"/>
  <c r="F49"/>
  <c r="N48"/>
  <c r="L48"/>
  <c r="J48"/>
  <c r="H48"/>
  <c r="F48"/>
  <c r="N47"/>
  <c r="L47"/>
  <c r="J47"/>
  <c r="H47"/>
  <c r="F47"/>
  <c r="N44"/>
  <c r="L44"/>
  <c r="J44"/>
  <c r="H44"/>
  <c r="F44"/>
  <c r="N43"/>
  <c r="L43"/>
  <c r="J43"/>
  <c r="H43"/>
  <c r="F43"/>
  <c r="N42"/>
  <c r="L42"/>
  <c r="J42"/>
  <c r="H42"/>
  <c r="F42"/>
  <c r="N41"/>
  <c r="L41"/>
  <c r="J41"/>
  <c r="H41"/>
  <c r="F41"/>
  <c r="N40"/>
  <c r="L40"/>
  <c r="J40"/>
  <c r="H40"/>
  <c r="F40"/>
  <c r="N39"/>
  <c r="L39"/>
  <c r="J39"/>
  <c r="H39"/>
  <c r="F39"/>
  <c r="N38"/>
  <c r="L38"/>
  <c r="J38"/>
  <c r="H38"/>
  <c r="F38"/>
  <c r="N36"/>
  <c r="L36"/>
  <c r="J36"/>
  <c r="H36"/>
  <c r="F36"/>
  <c r="N34"/>
  <c r="L34"/>
  <c r="J34"/>
  <c r="H34"/>
  <c r="F34"/>
  <c r="N33"/>
  <c r="L33"/>
  <c r="J33"/>
  <c r="H33"/>
  <c r="F33"/>
  <c r="N32"/>
  <c r="L32"/>
  <c r="J32"/>
  <c r="H32"/>
  <c r="F32"/>
  <c r="N31"/>
  <c r="L31"/>
  <c r="J31"/>
  <c r="H31"/>
  <c r="F31"/>
  <c r="N30"/>
  <c r="L30"/>
  <c r="J30"/>
  <c r="H30"/>
  <c r="F30"/>
  <c r="N29"/>
  <c r="L29"/>
  <c r="J29"/>
  <c r="H29"/>
  <c r="F29"/>
  <c r="N28"/>
  <c r="L28"/>
  <c r="J28"/>
  <c r="H28"/>
  <c r="F28"/>
  <c r="N27"/>
  <c r="L27"/>
  <c r="J27"/>
  <c r="H27"/>
  <c r="F27"/>
  <c r="N26"/>
  <c r="L26"/>
  <c r="J26"/>
  <c r="H26"/>
  <c r="F26"/>
  <c r="N23"/>
  <c r="L23"/>
  <c r="J23"/>
  <c r="H23"/>
  <c r="F23"/>
  <c r="N22"/>
  <c r="L22"/>
  <c r="J22"/>
  <c r="H22"/>
  <c r="F22"/>
  <c r="N21"/>
  <c r="L21"/>
  <c r="J21"/>
  <c r="H21"/>
  <c r="F21"/>
  <c r="N20"/>
  <c r="L20"/>
  <c r="J20"/>
  <c r="H20"/>
  <c r="F20"/>
  <c r="N19"/>
  <c r="L19"/>
  <c r="J19"/>
  <c r="H19"/>
  <c r="F19"/>
  <c r="N16"/>
  <c r="L16"/>
  <c r="J16"/>
  <c r="H16"/>
  <c r="F16"/>
  <c r="N15"/>
  <c r="L15"/>
  <c r="J15"/>
  <c r="H15"/>
  <c r="F15"/>
  <c r="N14"/>
  <c r="L14"/>
  <c r="J14"/>
  <c r="H14"/>
  <c r="F14"/>
  <c r="N13"/>
  <c r="L13"/>
  <c r="J13"/>
  <c r="H13"/>
  <c r="F13"/>
  <c r="B50"/>
  <c r="B49"/>
  <c r="B48"/>
  <c r="B47"/>
  <c r="B44"/>
  <c r="B43"/>
  <c r="B42"/>
  <c r="B41"/>
  <c r="B40"/>
  <c r="B39"/>
  <c r="B38"/>
  <c r="B36"/>
  <c r="B34"/>
  <c r="B33"/>
  <c r="B32"/>
  <c r="B31"/>
  <c r="B30"/>
  <c r="B29"/>
  <c r="B28"/>
  <c r="B27"/>
  <c r="B26"/>
  <c r="B23"/>
  <c r="B22"/>
  <c r="B21"/>
  <c r="B20"/>
  <c r="B19"/>
  <c r="B16"/>
  <c r="B15"/>
  <c r="B14"/>
  <c r="B13"/>
  <c r="R40" i="21"/>
  <c r="P40"/>
  <c r="N40"/>
  <c r="M40"/>
  <c r="K40"/>
  <c r="J40"/>
  <c r="H40"/>
  <c r="G40"/>
  <c r="E40"/>
  <c r="D40"/>
  <c r="B40"/>
  <c r="R39"/>
  <c r="P39"/>
  <c r="N39"/>
  <c r="M39"/>
  <c r="K39"/>
  <c r="J39"/>
  <c r="H39"/>
  <c r="G39"/>
  <c r="E39"/>
  <c r="D39"/>
  <c r="B39"/>
  <c r="R38"/>
  <c r="P38"/>
  <c r="N38"/>
  <c r="M38"/>
  <c r="K38"/>
  <c r="J38"/>
  <c r="H38"/>
  <c r="G38"/>
  <c r="E38"/>
  <c r="D38"/>
  <c r="B38"/>
  <c r="R37"/>
  <c r="P37"/>
  <c r="N37"/>
  <c r="M37"/>
  <c r="K37"/>
  <c r="J37"/>
  <c r="H37"/>
  <c r="G37"/>
  <c r="E37"/>
  <c r="D37"/>
  <c r="B37"/>
  <c r="R36"/>
  <c r="P36"/>
  <c r="N36"/>
  <c r="M36"/>
  <c r="K36"/>
  <c r="J36"/>
  <c r="H36"/>
  <c r="G36"/>
  <c r="E36"/>
  <c r="D36"/>
  <c r="B36"/>
  <c r="AD35"/>
  <c r="AB35"/>
  <c r="Z35"/>
  <c r="Y35"/>
  <c r="W35"/>
  <c r="V35"/>
  <c r="T35"/>
  <c r="AD34"/>
  <c r="AB34"/>
  <c r="Z34"/>
  <c r="Y34"/>
  <c r="W34"/>
  <c r="V34"/>
  <c r="T34"/>
  <c r="AD33"/>
  <c r="AB33"/>
  <c r="Z33"/>
  <c r="Y33"/>
  <c r="W33"/>
  <c r="V33"/>
  <c r="T33"/>
  <c r="R33"/>
  <c r="P33"/>
  <c r="N33"/>
  <c r="M33"/>
  <c r="K33"/>
  <c r="J33"/>
  <c r="H33"/>
  <c r="G33"/>
  <c r="E33"/>
  <c r="D33"/>
  <c r="B33"/>
  <c r="AD32"/>
  <c r="AB32"/>
  <c r="Z32"/>
  <c r="Y32"/>
  <c r="W32"/>
  <c r="V32"/>
  <c r="T32"/>
  <c r="R32"/>
  <c r="P32"/>
  <c r="N32"/>
  <c r="M32"/>
  <c r="K32"/>
  <c r="J32"/>
  <c r="H32"/>
  <c r="G32"/>
  <c r="E32"/>
  <c r="D32"/>
  <c r="B32"/>
  <c r="AD31"/>
  <c r="AB31"/>
  <c r="Z31"/>
  <c r="Y31"/>
  <c r="W31"/>
  <c r="V31"/>
  <c r="T31"/>
  <c r="R31"/>
  <c r="P31"/>
  <c r="N31"/>
  <c r="M31"/>
  <c r="K31"/>
  <c r="J31"/>
  <c r="H31"/>
  <c r="G31"/>
  <c r="E31"/>
  <c r="D31"/>
  <c r="B31"/>
  <c r="AD30"/>
  <c r="AB30"/>
  <c r="Z30"/>
  <c r="Y30"/>
  <c r="W30"/>
  <c r="V30"/>
  <c r="T30"/>
  <c r="R30"/>
  <c r="P30"/>
  <c r="N30"/>
  <c r="M30"/>
  <c r="K30"/>
  <c r="J30"/>
  <c r="H30"/>
  <c r="G30"/>
  <c r="E30"/>
  <c r="D30"/>
  <c r="B30"/>
  <c r="AD29"/>
  <c r="AB29"/>
  <c r="Z29"/>
  <c r="Y29"/>
  <c r="W29"/>
  <c r="V29"/>
  <c r="T29"/>
  <c r="R29"/>
  <c r="P29"/>
  <c r="N29"/>
  <c r="M29"/>
  <c r="K29"/>
  <c r="J29"/>
  <c r="H29"/>
  <c r="G29"/>
  <c r="E29"/>
  <c r="D29"/>
  <c r="B29"/>
  <c r="AD28"/>
  <c r="AB28"/>
  <c r="Z28"/>
  <c r="Y28"/>
  <c r="W28"/>
  <c r="V28"/>
  <c r="T28"/>
  <c r="R28"/>
  <c r="P28"/>
  <c r="N28"/>
  <c r="M28"/>
  <c r="K28"/>
  <c r="J28"/>
  <c r="H28"/>
  <c r="G28"/>
  <c r="E28"/>
  <c r="D28"/>
  <c r="B28"/>
  <c r="AD27"/>
  <c r="AB27"/>
  <c r="Z27"/>
  <c r="Y27"/>
  <c r="W27"/>
  <c r="V27"/>
  <c r="T27"/>
  <c r="R27"/>
  <c r="P27"/>
  <c r="N27"/>
  <c r="M27"/>
  <c r="K27"/>
  <c r="J27"/>
  <c r="H27"/>
  <c r="G27"/>
  <c r="E27"/>
  <c r="D27"/>
  <c r="B27"/>
  <c r="AD26"/>
  <c r="AB26"/>
  <c r="Z26"/>
  <c r="Y26"/>
  <c r="W26"/>
  <c r="V26"/>
  <c r="T26"/>
  <c r="R26"/>
  <c r="P26"/>
  <c r="N26"/>
  <c r="M26"/>
  <c r="K26"/>
  <c r="J26"/>
  <c r="H26"/>
  <c r="G26"/>
  <c r="E26"/>
  <c r="D26"/>
  <c r="B26"/>
  <c r="AD25"/>
  <c r="AB25"/>
  <c r="Z25"/>
  <c r="Y25"/>
  <c r="W25"/>
  <c r="V25"/>
  <c r="T25"/>
  <c r="R25"/>
  <c r="P25"/>
  <c r="N25"/>
  <c r="M25"/>
  <c r="K25"/>
  <c r="J25"/>
  <c r="H25"/>
  <c r="G25"/>
  <c r="E25"/>
  <c r="D25"/>
  <c r="B25"/>
  <c r="AD24"/>
  <c r="AB24"/>
  <c r="Z24"/>
  <c r="Y24"/>
  <c r="W24"/>
  <c r="V24"/>
  <c r="T24"/>
  <c r="R22"/>
  <c r="P22"/>
  <c r="N22"/>
  <c r="M22"/>
  <c r="K22"/>
  <c r="J22"/>
  <c r="H22"/>
  <c r="G22"/>
  <c r="E22"/>
  <c r="D22"/>
  <c r="B22"/>
  <c r="AD21"/>
  <c r="AB21"/>
  <c r="Z21"/>
  <c r="Y21"/>
  <c r="W21"/>
  <c r="V21"/>
  <c r="T21"/>
  <c r="R21"/>
  <c r="P21"/>
  <c r="N21"/>
  <c r="M21"/>
  <c r="K21"/>
  <c r="J21"/>
  <c r="H21"/>
  <c r="G21"/>
  <c r="E21"/>
  <c r="D21"/>
  <c r="B21"/>
  <c r="AD20"/>
  <c r="AB20"/>
  <c r="Z20"/>
  <c r="Y20"/>
  <c r="W20"/>
  <c r="V20"/>
  <c r="T20"/>
  <c r="R20"/>
  <c r="P20"/>
  <c r="N20"/>
  <c r="M20"/>
  <c r="K20"/>
  <c r="J20"/>
  <c r="H20"/>
  <c r="G20"/>
  <c r="E20"/>
  <c r="D20"/>
  <c r="B20"/>
  <c r="AD19"/>
  <c r="AB19"/>
  <c r="Z19"/>
  <c r="Y19"/>
  <c r="W19"/>
  <c r="V19"/>
  <c r="T19"/>
  <c r="R19"/>
  <c r="P19"/>
  <c r="N19"/>
  <c r="M19"/>
  <c r="K19"/>
  <c r="J19"/>
  <c r="H19"/>
  <c r="G19"/>
  <c r="E19"/>
  <c r="D19"/>
  <c r="B19"/>
  <c r="AD18"/>
  <c r="AB18"/>
  <c r="Z18"/>
  <c r="Y18"/>
  <c r="W18"/>
  <c r="V18"/>
  <c r="T18"/>
  <c r="R18"/>
  <c r="P18"/>
  <c r="N18"/>
  <c r="M18"/>
  <c r="K18"/>
  <c r="J18"/>
  <c r="H18"/>
  <c r="G18"/>
  <c r="E18"/>
  <c r="D18"/>
  <c r="B18"/>
  <c r="AD17"/>
  <c r="AB17"/>
  <c r="Z17"/>
  <c r="Y17"/>
  <c r="W17"/>
  <c r="V17"/>
  <c r="T17"/>
  <c r="AD16"/>
  <c r="AB16"/>
  <c r="Z16"/>
  <c r="Y16"/>
  <c r="W16"/>
  <c r="V16"/>
  <c r="T16"/>
  <c r="AD15"/>
  <c r="AB15"/>
  <c r="Z15"/>
  <c r="Y15"/>
  <c r="W15"/>
  <c r="V15"/>
  <c r="T15"/>
  <c r="R15"/>
  <c r="P15"/>
  <c r="N15"/>
  <c r="M15"/>
  <c r="K15"/>
  <c r="J15"/>
  <c r="H15"/>
  <c r="G15"/>
  <c r="E15"/>
  <c r="D15"/>
  <c r="B15"/>
  <c r="AD14"/>
  <c r="AB14"/>
  <c r="Z14"/>
  <c r="Y14"/>
  <c r="W14"/>
  <c r="V14"/>
  <c r="T14"/>
  <c r="R14"/>
  <c r="P14"/>
  <c r="N14"/>
  <c r="M14"/>
  <c r="K14"/>
  <c r="J14"/>
  <c r="H14"/>
  <c r="G14"/>
  <c r="E14"/>
  <c r="D14"/>
  <c r="B14"/>
  <c r="AD13"/>
  <c r="AB13"/>
  <c r="Z13"/>
  <c r="Y13"/>
  <c r="W13"/>
  <c r="V13"/>
  <c r="T13"/>
  <c r="R13"/>
  <c r="P13"/>
  <c r="N13"/>
  <c r="M13"/>
  <c r="K13"/>
  <c r="J13"/>
  <c r="H13"/>
  <c r="G13"/>
  <c r="E13"/>
  <c r="D13"/>
  <c r="B13"/>
  <c r="AD12"/>
  <c r="AB12"/>
  <c r="Z12"/>
  <c r="Y12"/>
  <c r="W12"/>
  <c r="V12"/>
  <c r="T12"/>
  <c r="R12"/>
  <c r="P12"/>
  <c r="N12"/>
  <c r="N11" s="1"/>
  <c r="M12"/>
  <c r="K12"/>
  <c r="J12"/>
  <c r="H12"/>
  <c r="G12"/>
  <c r="E12"/>
  <c r="D12"/>
  <c r="B12"/>
  <c r="AD11"/>
  <c r="AB11"/>
  <c r="Z11"/>
  <c r="Y11"/>
  <c r="W11"/>
  <c r="V11"/>
  <c r="T11"/>
  <c r="R8"/>
  <c r="AD8" s="1"/>
  <c r="P8"/>
  <c r="AB8" s="1"/>
  <c r="N8"/>
  <c r="M8"/>
  <c r="Y8" s="1"/>
  <c r="K8"/>
  <c r="W8" s="1"/>
  <c r="J8"/>
  <c r="V8" s="1"/>
  <c r="H8"/>
  <c r="T8" s="1"/>
  <c r="G8"/>
  <c r="E8"/>
  <c r="D8"/>
  <c r="B8"/>
  <c r="C48" i="15"/>
  <c r="C39"/>
  <c r="G37"/>
  <c r="C34"/>
  <c r="C31"/>
  <c r="C26"/>
  <c r="C22"/>
  <c r="C16"/>
  <c r="G12"/>
  <c r="C13"/>
  <c r="I36" i="16"/>
  <c r="G36"/>
  <c r="E36"/>
  <c r="F36"/>
  <c r="I11"/>
  <c r="G11"/>
  <c r="E11"/>
  <c r="I62"/>
  <c r="H62"/>
  <c r="G62"/>
  <c r="F62"/>
  <c r="E62"/>
  <c r="D62"/>
  <c r="B62"/>
  <c r="G64" i="15"/>
  <c r="F64"/>
  <c r="E64"/>
  <c r="D64"/>
  <c r="B64"/>
  <c r="C89"/>
  <c r="C88"/>
  <c r="C87"/>
  <c r="C86"/>
  <c r="C85"/>
  <c r="C84"/>
  <c r="C83"/>
  <c r="C81"/>
  <c r="C76"/>
  <c r="C75"/>
  <c r="C73"/>
  <c r="C69"/>
  <c r="C68"/>
  <c r="C67"/>
  <c r="C47"/>
  <c r="C43"/>
  <c r="E37"/>
  <c r="C33"/>
  <c r="C27"/>
  <c r="C15"/>
  <c r="E12"/>
  <c r="D12"/>
  <c r="D81" i="24"/>
  <c r="D69"/>
  <c r="D45"/>
  <c r="D35"/>
  <c r="D24"/>
  <c r="D17"/>
  <c r="D86"/>
  <c r="D84"/>
  <c r="D78"/>
  <c r="M16"/>
  <c r="D39"/>
  <c r="D36"/>
  <c r="D34"/>
  <c r="D32"/>
  <c r="D23"/>
  <c r="D19"/>
  <c r="D14"/>
  <c r="R11" i="21"/>
  <c r="E11"/>
  <c r="C39"/>
  <c r="C32"/>
  <c r="C18"/>
  <c r="A53" i="15"/>
  <c r="A92"/>
  <c r="A53" i="24"/>
  <c r="A96"/>
  <c r="S38" i="21"/>
  <c r="C30"/>
  <c r="C40"/>
  <c r="C36"/>
  <c r="D22" i="24"/>
  <c r="D47"/>
  <c r="D49"/>
  <c r="J37"/>
  <c r="M14"/>
  <c r="D71"/>
  <c r="D73"/>
  <c r="D75"/>
  <c r="D77"/>
  <c r="D79"/>
  <c r="D83"/>
  <c r="D85"/>
  <c r="D87"/>
  <c r="D89"/>
  <c r="D91"/>
  <c r="D93"/>
  <c r="B36" i="16"/>
  <c r="M20" i="24"/>
  <c r="M31"/>
  <c r="M44"/>
  <c r="F12" i="21"/>
  <c r="F14"/>
  <c r="F19"/>
  <c r="F21"/>
  <c r="F26"/>
  <c r="F28"/>
  <c r="F30"/>
  <c r="F32"/>
  <c r="F36"/>
  <c r="F38"/>
  <c r="F40"/>
  <c r="I12"/>
  <c r="I14"/>
  <c r="I19"/>
  <c r="I21"/>
  <c r="I26"/>
  <c r="I28"/>
  <c r="I30"/>
  <c r="I32"/>
  <c r="I36"/>
  <c r="I38"/>
  <c r="I40"/>
  <c r="L12"/>
  <c r="L14"/>
  <c r="L19"/>
  <c r="L21"/>
  <c r="L26"/>
  <c r="L28"/>
  <c r="L30"/>
  <c r="L32"/>
  <c r="L36"/>
  <c r="L38"/>
  <c r="L40"/>
  <c r="Q12"/>
  <c r="Q14"/>
  <c r="O19"/>
  <c r="O21"/>
  <c r="Q26"/>
  <c r="Q28"/>
  <c r="Q30"/>
  <c r="Q32"/>
  <c r="Q36"/>
  <c r="Q38"/>
  <c r="Q40"/>
  <c r="F37" i="24"/>
  <c r="H37"/>
  <c r="L37"/>
  <c r="M37" s="1"/>
  <c r="N37"/>
  <c r="G16"/>
  <c r="D13"/>
  <c r="D15"/>
  <c r="D27"/>
  <c r="D29"/>
  <c r="D31"/>
  <c r="D33"/>
  <c r="D38"/>
  <c r="D40"/>
  <c r="D42"/>
  <c r="D44"/>
  <c r="D48"/>
  <c r="D50"/>
  <c r="F11" i="21"/>
  <c r="F13"/>
  <c r="F15"/>
  <c r="F18"/>
  <c r="F20"/>
  <c r="F22"/>
  <c r="F25"/>
  <c r="F27"/>
  <c r="F29"/>
  <c r="F31"/>
  <c r="F33"/>
  <c r="F37"/>
  <c r="F39"/>
  <c r="I13"/>
  <c r="I15"/>
  <c r="I18"/>
  <c r="I20"/>
  <c r="I22"/>
  <c r="I25"/>
  <c r="I27"/>
  <c r="I29"/>
  <c r="I31"/>
  <c r="I33"/>
  <c r="I37"/>
  <c r="I39"/>
  <c r="L13"/>
  <c r="L15"/>
  <c r="L18"/>
  <c r="L20"/>
  <c r="L22"/>
  <c r="L25"/>
  <c r="L27"/>
  <c r="L29"/>
  <c r="L31"/>
  <c r="L33"/>
  <c r="L37"/>
  <c r="L39"/>
  <c r="Q8"/>
  <c r="AC8" s="1"/>
  <c r="Q13"/>
  <c r="Q15"/>
  <c r="Q18"/>
  <c r="Q20"/>
  <c r="Q22"/>
  <c r="Q25"/>
  <c r="Q27"/>
  <c r="Q29"/>
  <c r="Q31"/>
  <c r="Q33"/>
  <c r="Q37"/>
  <c r="Q39"/>
  <c r="B37" i="24"/>
  <c r="L68"/>
  <c r="M92" s="1"/>
  <c r="O12" i="21"/>
  <c r="O14"/>
  <c r="O18"/>
  <c r="O20"/>
  <c r="O22"/>
  <c r="O26"/>
  <c r="O28"/>
  <c r="O30"/>
  <c r="O32"/>
  <c r="O36"/>
  <c r="O38"/>
  <c r="O40"/>
  <c r="Q19"/>
  <c r="Q21"/>
  <c r="Z8"/>
  <c r="O13"/>
  <c r="O15"/>
  <c r="O25"/>
  <c r="O27"/>
  <c r="O29"/>
  <c r="O31"/>
  <c r="O33"/>
  <c r="O37"/>
  <c r="O39"/>
  <c r="G47" i="24"/>
  <c r="G36"/>
  <c r="G30"/>
  <c r="G21"/>
  <c r="D37"/>
  <c r="G49"/>
  <c r="G43"/>
  <c r="G39"/>
  <c r="G32"/>
  <c r="G28"/>
  <c r="G23"/>
  <c r="G19"/>
  <c r="G14"/>
  <c r="G44"/>
  <c r="G40"/>
  <c r="G33"/>
  <c r="G29"/>
  <c r="G15"/>
  <c r="G50"/>
  <c r="G42"/>
  <c r="G38"/>
  <c r="G31"/>
  <c r="G27"/>
  <c r="G13"/>
  <c r="G48"/>
  <c r="M90"/>
  <c r="M86"/>
  <c r="M80"/>
  <c r="M76"/>
  <c r="M72"/>
  <c r="M91"/>
  <c r="M87"/>
  <c r="M83"/>
  <c r="M77"/>
  <c r="M73"/>
  <c r="I16"/>
  <c r="I21"/>
  <c r="I26"/>
  <c r="I30"/>
  <c r="I34"/>
  <c r="I36"/>
  <c r="I41"/>
  <c r="I48"/>
  <c r="I13"/>
  <c r="I20"/>
  <c r="I27"/>
  <c r="I31"/>
  <c r="I42"/>
  <c r="I47"/>
  <c r="I14"/>
  <c r="I19"/>
  <c r="I23"/>
  <c r="I28"/>
  <c r="I32"/>
  <c r="I39"/>
  <c r="I43"/>
  <c r="I50"/>
  <c r="I15"/>
  <c r="I22"/>
  <c r="I29"/>
  <c r="I33"/>
  <c r="I40"/>
  <c r="I44"/>
  <c r="I49"/>
  <c r="I38"/>
  <c r="H68"/>
  <c r="C14" i="21"/>
  <c r="C29"/>
  <c r="C27"/>
  <c r="D26" i="24"/>
  <c r="D28"/>
  <c r="D30"/>
  <c r="D41"/>
  <c r="D43"/>
  <c r="H12"/>
  <c r="I12" s="1"/>
  <c r="D74"/>
  <c r="D76"/>
  <c r="D90"/>
  <c r="D92"/>
  <c r="C20" i="15"/>
  <c r="C21"/>
  <c r="C29"/>
  <c r="C30"/>
  <c r="C41"/>
  <c r="C42"/>
  <c r="C50"/>
  <c r="C71"/>
  <c r="C72"/>
  <c r="C79"/>
  <c r="C80"/>
  <c r="I37" i="24"/>
  <c r="F12" i="15"/>
  <c r="C12" s="1"/>
  <c r="H36" i="16"/>
  <c r="G37" i="24"/>
  <c r="C15" i="21"/>
  <c r="C13"/>
  <c r="C22"/>
  <c r="C31"/>
  <c r="C28"/>
  <c r="C38"/>
  <c r="P11"/>
  <c r="F8"/>
  <c r="C21"/>
  <c r="D20" i="24"/>
  <c r="L12"/>
  <c r="M12" s="1"/>
  <c r="D72"/>
  <c r="D80"/>
  <c r="D88"/>
  <c r="B12" i="15"/>
  <c r="C14"/>
  <c r="C19"/>
  <c r="C23"/>
  <c r="C28"/>
  <c r="C32"/>
  <c r="C40"/>
  <c r="C44"/>
  <c r="C49"/>
  <c r="C70"/>
  <c r="C74"/>
  <c r="C82"/>
  <c r="C9"/>
  <c r="C64" s="1"/>
  <c r="D36" i="16"/>
  <c r="C36" s="1"/>
  <c r="D12" i="24"/>
  <c r="G41"/>
  <c r="G26"/>
  <c r="B11" i="21"/>
  <c r="C11" s="1"/>
  <c r="B11" i="16"/>
  <c r="AC11" i="21"/>
  <c r="AA11"/>
  <c r="AA12"/>
  <c r="AC12"/>
  <c r="AC13"/>
  <c r="AA13"/>
  <c r="AA14"/>
  <c r="AC14"/>
  <c r="AC15"/>
  <c r="AA15"/>
  <c r="AA16"/>
  <c r="AC16"/>
  <c r="AC17"/>
  <c r="AA17"/>
  <c r="AA18"/>
  <c r="AC18"/>
  <c r="AC19"/>
  <c r="AA19"/>
  <c r="AA20"/>
  <c r="AC20"/>
  <c r="AC21"/>
  <c r="AA21"/>
  <c r="AC24"/>
  <c r="AA24"/>
  <c r="AA25"/>
  <c r="AC25"/>
  <c r="AC26"/>
  <c r="AA26"/>
  <c r="AA27"/>
  <c r="AC27"/>
  <c r="AC28"/>
  <c r="AA28"/>
  <c r="AA29"/>
  <c r="AC29"/>
  <c r="AC30"/>
  <c r="AA30"/>
  <c r="AA31"/>
  <c r="AC31"/>
  <c r="AC32"/>
  <c r="AA32"/>
  <c r="AA33"/>
  <c r="AC33"/>
  <c r="AC34"/>
  <c r="AA34"/>
  <c r="AA35"/>
  <c r="AC35"/>
  <c r="C38" i="15"/>
  <c r="D37"/>
  <c r="D11" i="16"/>
  <c r="G22" i="24"/>
  <c r="G34"/>
  <c r="C26" i="21"/>
  <c r="C12"/>
  <c r="D11"/>
  <c r="G11"/>
  <c r="H11"/>
  <c r="I11" s="1"/>
  <c r="J11"/>
  <c r="K11"/>
  <c r="L11" s="1"/>
  <c r="M11"/>
  <c r="B12" i="24"/>
  <c r="F12"/>
  <c r="G12" s="1"/>
  <c r="J12"/>
  <c r="N12"/>
  <c r="B37" i="15"/>
  <c r="F37"/>
  <c r="C37" s="1"/>
  <c r="F11" i="16"/>
  <c r="H11"/>
  <c r="I92" i="24"/>
  <c r="I84"/>
  <c r="I79"/>
  <c r="I75"/>
  <c r="I71"/>
  <c r="I91"/>
  <c r="I87"/>
  <c r="I78"/>
  <c r="I90"/>
  <c r="I86"/>
  <c r="I77"/>
  <c r="I73"/>
  <c r="I93"/>
  <c r="I89"/>
  <c r="I85"/>
  <c r="I80"/>
  <c r="I76"/>
  <c r="I72"/>
  <c r="I88"/>
  <c r="I83"/>
  <c r="I74"/>
  <c r="F68"/>
  <c r="G91" s="1"/>
  <c r="G20"/>
  <c r="G78"/>
  <c r="C22" i="27"/>
  <c r="C14"/>
  <c r="C16"/>
  <c r="C19"/>
  <c r="C21"/>
  <c r="C26"/>
  <c r="C28"/>
  <c r="D19" i="26"/>
  <c r="D20"/>
  <c r="D26"/>
  <c r="D27"/>
  <c r="D28"/>
  <c r="D29"/>
  <c r="D49"/>
  <c r="D47"/>
  <c r="D48"/>
  <c r="D71"/>
  <c r="D78"/>
  <c r="D81"/>
  <c r="F12"/>
  <c r="J37"/>
  <c r="N37"/>
  <c r="D72"/>
  <c r="D73"/>
  <c r="D74"/>
  <c r="D75"/>
  <c r="D77"/>
  <c r="D85"/>
  <c r="D86"/>
  <c r="D16"/>
  <c r="D33"/>
  <c r="G13"/>
  <c r="D15"/>
  <c r="D23"/>
  <c r="D32"/>
  <c r="F37"/>
  <c r="D39"/>
  <c r="D51"/>
  <c r="D79"/>
  <c r="D80"/>
  <c r="D89"/>
  <c r="D90"/>
  <c r="D31"/>
  <c r="D34"/>
  <c r="D76"/>
  <c r="D84"/>
  <c r="D88"/>
  <c r="D92"/>
  <c r="D22"/>
  <c r="D38"/>
  <c r="D50"/>
  <c r="G14"/>
  <c r="G15"/>
  <c r="AC33" i="25"/>
  <c r="Q37"/>
  <c r="Q39"/>
  <c r="AC14"/>
  <c r="AC15"/>
  <c r="Q18"/>
  <c r="Q19"/>
  <c r="Q20"/>
  <c r="Q21"/>
  <c r="Q22"/>
  <c r="Q25"/>
  <c r="Q26"/>
  <c r="Q27"/>
  <c r="Q28"/>
  <c r="Q29"/>
  <c r="Q30"/>
  <c r="Q31"/>
  <c r="Q32"/>
  <c r="C12"/>
  <c r="F12"/>
  <c r="I12"/>
  <c r="L12"/>
  <c r="Q13"/>
  <c r="Q14"/>
  <c r="AC16"/>
  <c r="AC18"/>
  <c r="AC20"/>
  <c r="AC25"/>
  <c r="AC27"/>
  <c r="AC29"/>
  <c r="AC31"/>
  <c r="Q33"/>
  <c r="AC35"/>
  <c r="Q36"/>
  <c r="Q40"/>
  <c r="AC11"/>
  <c r="AC12"/>
  <c r="Q15"/>
  <c r="AC17"/>
  <c r="AC19"/>
  <c r="AC21"/>
  <c r="AC24"/>
  <c r="AC26"/>
  <c r="AC28"/>
  <c r="AC30"/>
  <c r="AC32"/>
  <c r="AC34"/>
  <c r="Q38"/>
  <c r="G76" i="24"/>
  <c r="G79"/>
  <c r="M47"/>
  <c r="M42"/>
  <c r="M38"/>
  <c r="M33"/>
  <c r="M29"/>
  <c r="M22"/>
  <c r="M15"/>
  <c r="M48"/>
  <c r="M41"/>
  <c r="M36"/>
  <c r="M34"/>
  <c r="M30"/>
  <c r="M26"/>
  <c r="M21"/>
  <c r="C39" i="25"/>
  <c r="C37"/>
  <c r="C32"/>
  <c r="C31"/>
  <c r="C30"/>
  <c r="C29"/>
  <c r="C28"/>
  <c r="C27"/>
  <c r="C26"/>
  <c r="C25"/>
  <c r="C22"/>
  <c r="C21"/>
  <c r="C20"/>
  <c r="C19"/>
  <c r="C18"/>
  <c r="I39"/>
  <c r="I37"/>
  <c r="I32"/>
  <c r="I31"/>
  <c r="I30"/>
  <c r="I29"/>
  <c r="I28"/>
  <c r="I27"/>
  <c r="I26"/>
  <c r="I25"/>
  <c r="I22"/>
  <c r="I21"/>
  <c r="I20"/>
  <c r="I19"/>
  <c r="I18"/>
  <c r="O39"/>
  <c r="O37"/>
  <c r="O32"/>
  <c r="O31"/>
  <c r="O30"/>
  <c r="O29"/>
  <c r="O28"/>
  <c r="O27"/>
  <c r="O26"/>
  <c r="O25"/>
  <c r="O22"/>
  <c r="O21"/>
  <c r="O20"/>
  <c r="O19"/>
  <c r="O18"/>
  <c r="Q12"/>
  <c r="C15"/>
  <c r="I15"/>
  <c r="F19"/>
  <c r="L19"/>
  <c r="F21"/>
  <c r="L21"/>
  <c r="F26"/>
  <c r="L26"/>
  <c r="F28"/>
  <c r="L28"/>
  <c r="F30"/>
  <c r="L30"/>
  <c r="F32"/>
  <c r="L32"/>
  <c r="F37"/>
  <c r="L37"/>
  <c r="C38"/>
  <c r="I38"/>
  <c r="F40"/>
  <c r="F38"/>
  <c r="F36"/>
  <c r="F33"/>
  <c r="F15"/>
  <c r="F14"/>
  <c r="L40"/>
  <c r="L38"/>
  <c r="L36"/>
  <c r="L33"/>
  <c r="L15"/>
  <c r="L14"/>
  <c r="L13"/>
  <c r="Q8"/>
  <c r="AC8" s="1"/>
  <c r="T8"/>
  <c r="U11" s="1"/>
  <c r="Z8"/>
  <c r="AA12" s="1"/>
  <c r="O12"/>
  <c r="C13"/>
  <c r="F13"/>
  <c r="I13"/>
  <c r="C14"/>
  <c r="I14"/>
  <c r="F18"/>
  <c r="L18"/>
  <c r="U18"/>
  <c r="F20"/>
  <c r="L20"/>
  <c r="F22"/>
  <c r="L22"/>
  <c r="F25"/>
  <c r="L25"/>
  <c r="U25"/>
  <c r="F27"/>
  <c r="L27"/>
  <c r="F29"/>
  <c r="L29"/>
  <c r="U29"/>
  <c r="F31"/>
  <c r="L31"/>
  <c r="C33"/>
  <c r="I33"/>
  <c r="U35"/>
  <c r="C36"/>
  <c r="I36"/>
  <c r="F39"/>
  <c r="L39"/>
  <c r="C40"/>
  <c r="I40"/>
  <c r="O33"/>
  <c r="AA35"/>
  <c r="O36"/>
  <c r="O38"/>
  <c r="O40"/>
  <c r="G16" i="26"/>
  <c r="G22"/>
  <c r="G32"/>
  <c r="G34"/>
  <c r="G38"/>
  <c r="G40"/>
  <c r="G42"/>
  <c r="G44"/>
  <c r="G51"/>
  <c r="G50"/>
  <c r="G49"/>
  <c r="G48"/>
  <c r="G47"/>
  <c r="G20"/>
  <c r="G19"/>
  <c r="F68"/>
  <c r="G73" s="1"/>
  <c r="G30"/>
  <c r="G29"/>
  <c r="G28"/>
  <c r="G27"/>
  <c r="G26"/>
  <c r="O13" i="25"/>
  <c r="O14"/>
  <c r="O15"/>
  <c r="AA17"/>
  <c r="AA21"/>
  <c r="AA27"/>
  <c r="AA31"/>
  <c r="G21" i="26"/>
  <c r="G23"/>
  <c r="G31"/>
  <c r="G33"/>
  <c r="G37"/>
  <c r="G39"/>
  <c r="G41"/>
  <c r="G43"/>
  <c r="G78"/>
  <c r="C9" i="27"/>
  <c r="C68" s="1"/>
  <c r="G80" i="24"/>
  <c r="G85"/>
  <c r="G90"/>
  <c r="G87"/>
  <c r="AA14" i="25"/>
  <c r="U30"/>
  <c r="U26"/>
  <c r="U21"/>
  <c r="U17"/>
  <c r="G87" i="26"/>
  <c r="U33" i="25"/>
  <c r="U15"/>
  <c r="U14"/>
  <c r="U13"/>
  <c r="U12"/>
  <c r="G71" i="26"/>
  <c r="U34" i="25"/>
  <c r="U32"/>
  <c r="U28"/>
  <c r="U24"/>
  <c r="U19"/>
  <c r="C29" i="27"/>
  <c r="C43"/>
  <c r="C84"/>
  <c r="C30"/>
  <c r="C32"/>
  <c r="C34"/>
  <c r="C37"/>
  <c r="C46"/>
  <c r="C53"/>
  <c r="C80"/>
  <c r="C93"/>
  <c r="A97"/>
  <c r="G93" i="24"/>
  <c r="A97" i="26"/>
  <c r="A56" i="27"/>
  <c r="A96"/>
  <c r="A55" i="28"/>
  <c r="A94"/>
  <c r="S37" i="25"/>
  <c r="C27" i="27"/>
  <c r="C31"/>
  <c r="C51"/>
  <c r="C74"/>
  <c r="C88"/>
  <c r="C90"/>
  <c r="N12" i="26"/>
  <c r="D40"/>
  <c r="D41"/>
  <c r="D42"/>
  <c r="G73" i="24"/>
  <c r="G84"/>
  <c r="D21"/>
  <c r="C19" i="21"/>
  <c r="C20"/>
  <c r="C33"/>
  <c r="C25"/>
  <c r="M50" i="24"/>
  <c r="M39"/>
  <c r="M28"/>
  <c r="M19"/>
  <c r="D16"/>
  <c r="P11" i="25"/>
  <c r="D87" i="26"/>
  <c r="F12" i="27"/>
  <c r="C15"/>
  <c r="C47"/>
  <c r="C52"/>
  <c r="C72"/>
  <c r="C81"/>
  <c r="C86"/>
  <c r="C91"/>
  <c r="D12"/>
  <c r="C42"/>
  <c r="F41"/>
  <c r="C48"/>
  <c r="B40" i="28"/>
  <c r="H40"/>
  <c r="G83" i="24"/>
  <c r="G89"/>
  <c r="G74"/>
  <c r="G11" i="25"/>
  <c r="D21" i="26"/>
  <c r="B37"/>
  <c r="G12" i="27"/>
  <c r="C33"/>
  <c r="C38"/>
  <c r="B41"/>
  <c r="G41"/>
  <c r="C87"/>
  <c r="C89"/>
  <c r="D11" i="28"/>
  <c r="G77" i="26"/>
  <c r="G76"/>
  <c r="D30"/>
  <c r="D43"/>
  <c r="C23" i="27"/>
  <c r="E41"/>
  <c r="C44"/>
  <c r="C71"/>
  <c r="C76"/>
  <c r="C78"/>
  <c r="C85"/>
  <c r="C92"/>
  <c r="I40" i="28"/>
  <c r="G71" i="24"/>
  <c r="G92"/>
  <c r="G75"/>
  <c r="G72"/>
  <c r="G88"/>
  <c r="A57" i="27"/>
  <c r="C86" i="16" l="1"/>
  <c r="D94" i="26"/>
  <c r="C28" i="28"/>
  <c r="C30"/>
  <c r="C32"/>
  <c r="C36"/>
  <c r="C39"/>
  <c r="E40"/>
  <c r="C8" i="16"/>
  <c r="C62" s="1"/>
  <c r="C13"/>
  <c r="C15"/>
  <c r="G40" i="28"/>
  <c r="C19"/>
  <c r="C21"/>
  <c r="C19" i="16"/>
  <c r="C21"/>
  <c r="C25"/>
  <c r="C27"/>
  <c r="C29"/>
  <c r="C31"/>
  <c r="C33"/>
  <c r="C38"/>
  <c r="C40"/>
  <c r="C42"/>
  <c r="C46"/>
  <c r="C48"/>
  <c r="C65"/>
  <c r="C67"/>
  <c r="C69"/>
  <c r="C71"/>
  <c r="C73"/>
  <c r="C77"/>
  <c r="C79"/>
  <c r="C81"/>
  <c r="C83"/>
  <c r="C85"/>
  <c r="C44" i="28"/>
  <c r="C51"/>
  <c r="C53"/>
  <c r="C75"/>
  <c r="C25"/>
  <c r="C11" i="16"/>
  <c r="C87"/>
  <c r="C14" i="28"/>
  <c r="C18"/>
  <c r="C71"/>
  <c r="C73"/>
  <c r="C77"/>
  <c r="C79"/>
  <c r="C12" i="16"/>
  <c r="C14"/>
  <c r="C18"/>
  <c r="C20"/>
  <c r="C22"/>
  <c r="C26"/>
  <c r="C28"/>
  <c r="C30"/>
  <c r="C32"/>
  <c r="C37"/>
  <c r="C39"/>
  <c r="C41"/>
  <c r="C43"/>
  <c r="C47"/>
  <c r="C49"/>
  <c r="C66"/>
  <c r="C68"/>
  <c r="C70"/>
  <c r="C72"/>
  <c r="C74"/>
  <c r="C78"/>
  <c r="C80"/>
  <c r="C27" i="28"/>
  <c r="C45"/>
  <c r="C47"/>
  <c r="C12"/>
  <c r="C20"/>
  <c r="C22"/>
  <c r="C26"/>
  <c r="C42"/>
  <c r="C46"/>
  <c r="C83"/>
  <c r="C85"/>
  <c r="C87"/>
  <c r="C89"/>
  <c r="C91"/>
  <c r="D67"/>
  <c r="C8"/>
  <c r="C67" s="1"/>
  <c r="C13"/>
  <c r="C15"/>
  <c r="C29"/>
  <c r="C31"/>
  <c r="C33"/>
  <c r="C37"/>
  <c r="C41"/>
  <c r="C43"/>
  <c r="C52"/>
  <c r="C70"/>
  <c r="C72"/>
  <c r="C74"/>
  <c r="C76"/>
  <c r="C78"/>
  <c r="C82"/>
  <c r="A56"/>
  <c r="AA11" i="25"/>
  <c r="AA33"/>
  <c r="AA29"/>
  <c r="AA25"/>
  <c r="AA19"/>
  <c r="G86" i="24"/>
  <c r="C37" i="21"/>
  <c r="C79" i="27"/>
  <c r="G72" i="26"/>
  <c r="G80"/>
  <c r="G79"/>
  <c r="G95"/>
  <c r="G91"/>
  <c r="AA13" i="25"/>
  <c r="AA15"/>
  <c r="AA32"/>
  <c r="AA30"/>
  <c r="AA28"/>
  <c r="AA26"/>
  <c r="AA24"/>
  <c r="AA20"/>
  <c r="AA18"/>
  <c r="AA16"/>
  <c r="G12" i="26"/>
  <c r="AC13" i="25"/>
  <c r="AA34"/>
  <c r="U31"/>
  <c r="U27"/>
  <c r="U20"/>
  <c r="U16"/>
  <c r="M49" i="24"/>
  <c r="M40"/>
  <c r="M27"/>
  <c r="M13"/>
  <c r="M32"/>
  <c r="B11" i="25"/>
  <c r="C11" s="1"/>
  <c r="E11"/>
  <c r="F11" s="1"/>
  <c r="F8" s="1"/>
  <c r="H11"/>
  <c r="K11"/>
  <c r="L11" s="1"/>
  <c r="L8" s="1"/>
  <c r="X8" s="1"/>
  <c r="N11"/>
  <c r="C8" i="21"/>
  <c r="C54" i="27"/>
  <c r="C75"/>
  <c r="C77"/>
  <c r="M43" i="24"/>
  <c r="M23"/>
  <c r="D91" i="26"/>
  <c r="D93"/>
  <c r="C13" i="27"/>
  <c r="C20"/>
  <c r="D41"/>
  <c r="C41" s="1"/>
  <c r="B11" i="28"/>
  <c r="G11"/>
  <c r="I11"/>
  <c r="F40"/>
  <c r="O11" i="21"/>
  <c r="Q11"/>
  <c r="C8" i="25"/>
  <c r="M9" i="24"/>
  <c r="M68" s="1"/>
  <c r="C48"/>
  <c r="I9"/>
  <c r="I68" s="1"/>
  <c r="C30"/>
  <c r="C12"/>
  <c r="C26"/>
  <c r="C20"/>
  <c r="C38"/>
  <c r="C13"/>
  <c r="C29"/>
  <c r="C41"/>
  <c r="C44"/>
  <c r="C14"/>
  <c r="C15"/>
  <c r="C43"/>
  <c r="C27"/>
  <c r="C47"/>
  <c r="C21"/>
  <c r="C28"/>
  <c r="C31"/>
  <c r="C37"/>
  <c r="C23"/>
  <c r="C40"/>
  <c r="C42"/>
  <c r="C34"/>
  <c r="C39"/>
  <c r="C32"/>
  <c r="C16"/>
  <c r="B68"/>
  <c r="G9"/>
  <c r="G68" s="1"/>
  <c r="C33"/>
  <c r="C50"/>
  <c r="C49"/>
  <c r="C19"/>
  <c r="C36"/>
  <c r="C22"/>
  <c r="D11" i="25"/>
  <c r="I11"/>
  <c r="B12" i="27"/>
  <c r="E12"/>
  <c r="C12" s="1"/>
  <c r="C45"/>
  <c r="H11" i="28"/>
  <c r="D40"/>
  <c r="X16" i="21"/>
  <c r="X27"/>
  <c r="X11"/>
  <c r="X20"/>
  <c r="X31"/>
  <c r="X15"/>
  <c r="X26"/>
  <c r="X35"/>
  <c r="X19"/>
  <c r="X30"/>
  <c r="X14"/>
  <c r="X25"/>
  <c r="X34"/>
  <c r="X18"/>
  <c r="X29"/>
  <c r="X13"/>
  <c r="X24"/>
  <c r="X33"/>
  <c r="X17"/>
  <c r="X28"/>
  <c r="X12"/>
  <c r="X21"/>
  <c r="X32"/>
  <c r="C27" i="26"/>
  <c r="C19"/>
  <c r="C43"/>
  <c r="C31"/>
  <c r="C32"/>
  <c r="C13"/>
  <c r="C48"/>
  <c r="C42"/>
  <c r="C30"/>
  <c r="C20"/>
  <c r="C33"/>
  <c r="C26"/>
  <c r="C28"/>
  <c r="C34"/>
  <c r="C15"/>
  <c r="C49"/>
  <c r="C44"/>
  <c r="C29"/>
  <c r="C38"/>
  <c r="C39"/>
  <c r="C21"/>
  <c r="C22"/>
  <c r="C41"/>
  <c r="C50"/>
  <c r="C16"/>
  <c r="B68"/>
  <c r="C40"/>
  <c r="C37"/>
  <c r="C47"/>
  <c r="G9"/>
  <c r="G68" s="1"/>
  <c r="C23"/>
  <c r="C51"/>
  <c r="C14"/>
  <c r="I8" i="21"/>
  <c r="U8" s="1"/>
  <c r="O16" i="24"/>
  <c r="O50"/>
  <c r="O15"/>
  <c r="O49"/>
  <c r="O19"/>
  <c r="O34"/>
  <c r="O28"/>
  <c r="O13"/>
  <c r="O36"/>
  <c r="O37"/>
  <c r="O12"/>
  <c r="O48"/>
  <c r="O9"/>
  <c r="O68" s="1"/>
  <c r="O23"/>
  <c r="O38"/>
  <c r="O33"/>
  <c r="O39"/>
  <c r="N68"/>
  <c r="O40"/>
  <c r="O20"/>
  <c r="O26"/>
  <c r="O27"/>
  <c r="O29"/>
  <c r="O41"/>
  <c r="O43"/>
  <c r="O30"/>
  <c r="O44"/>
  <c r="O42"/>
  <c r="O47"/>
  <c r="O21"/>
  <c r="O32"/>
  <c r="O22"/>
  <c r="O31"/>
  <c r="O14"/>
  <c r="X33" i="25"/>
  <c r="X35"/>
  <c r="X29"/>
  <c r="X28"/>
  <c r="X21"/>
  <c r="X20"/>
  <c r="X11"/>
  <c r="X13"/>
  <c r="X15"/>
  <c r="X31"/>
  <c r="X30"/>
  <c r="X25"/>
  <c r="X24"/>
  <c r="X17"/>
  <c r="X16"/>
  <c r="X14"/>
  <c r="X34"/>
  <c r="X32"/>
  <c r="X27"/>
  <c r="X26"/>
  <c r="X19"/>
  <c r="X18"/>
  <c r="X12"/>
  <c r="I8"/>
  <c r="U8" s="1"/>
  <c r="C12" i="26"/>
  <c r="F11" i="28"/>
  <c r="G85" i="26"/>
  <c r="G89"/>
  <c r="G93"/>
  <c r="G81"/>
  <c r="G77" i="24"/>
  <c r="M11" i="25"/>
  <c r="D13" i="26"/>
  <c r="E13" s="1"/>
  <c r="D14"/>
  <c r="D44"/>
  <c r="E44" s="1"/>
  <c r="C73" i="27"/>
  <c r="C94"/>
  <c r="E11" i="28"/>
  <c r="Q11" i="25"/>
  <c r="O11"/>
  <c r="I39" i="26"/>
  <c r="I19"/>
  <c r="I22"/>
  <c r="I13"/>
  <c r="I41"/>
  <c r="I20"/>
  <c r="I16"/>
  <c r="I44"/>
  <c r="I31"/>
  <c r="I48"/>
  <c r="I26"/>
  <c r="I42"/>
  <c r="I33"/>
  <c r="I47"/>
  <c r="I27"/>
  <c r="I40"/>
  <c r="I9"/>
  <c r="I68" s="1"/>
  <c r="I21"/>
  <c r="I50"/>
  <c r="I28"/>
  <c r="I38"/>
  <c r="I23"/>
  <c r="I49"/>
  <c r="I29"/>
  <c r="I15"/>
  <c r="I43"/>
  <c r="I30"/>
  <c r="I34"/>
  <c r="I14"/>
  <c r="I51"/>
  <c r="H68"/>
  <c r="I32"/>
  <c r="M51"/>
  <c r="M32"/>
  <c r="M41"/>
  <c r="M34"/>
  <c r="M43"/>
  <c r="M16"/>
  <c r="M37"/>
  <c r="M22"/>
  <c r="M39"/>
  <c r="M27"/>
  <c r="M31"/>
  <c r="M26"/>
  <c r="M33"/>
  <c r="M29"/>
  <c r="M21"/>
  <c r="M28"/>
  <c r="M9"/>
  <c r="M68" s="1"/>
  <c r="M23"/>
  <c r="L68"/>
  <c r="M15"/>
  <c r="M30"/>
  <c r="M14"/>
  <c r="M20"/>
  <c r="M44"/>
  <c r="M19"/>
  <c r="M13"/>
  <c r="M47"/>
  <c r="M40"/>
  <c r="M48"/>
  <c r="M42"/>
  <c r="M49"/>
  <c r="M50"/>
  <c r="M38"/>
  <c r="D37"/>
  <c r="E37" s="1"/>
  <c r="I37"/>
  <c r="E21"/>
  <c r="I12"/>
  <c r="M12"/>
  <c r="L8" i="21"/>
  <c r="X8" s="1"/>
  <c r="U24"/>
  <c r="U16"/>
  <c r="U35"/>
  <c r="U26"/>
  <c r="U18"/>
  <c r="U11"/>
  <c r="U28"/>
  <c r="U20"/>
  <c r="U13"/>
  <c r="U30"/>
  <c r="U25"/>
  <c r="U15"/>
  <c r="U32"/>
  <c r="U27"/>
  <c r="U17"/>
  <c r="U34"/>
  <c r="U29"/>
  <c r="U19"/>
  <c r="U12"/>
  <c r="U31"/>
  <c r="U21"/>
  <c r="U14"/>
  <c r="U33"/>
  <c r="K44" i="24"/>
  <c r="K23"/>
  <c r="K39"/>
  <c r="K40"/>
  <c r="K50"/>
  <c r="K26"/>
  <c r="J68"/>
  <c r="K27"/>
  <c r="K41"/>
  <c r="K43"/>
  <c r="K37"/>
  <c r="K12"/>
  <c r="K33"/>
  <c r="K29"/>
  <c r="K48"/>
  <c r="K30"/>
  <c r="K38"/>
  <c r="K31"/>
  <c r="K9"/>
  <c r="K68" s="1"/>
  <c r="K32"/>
  <c r="K14"/>
  <c r="K49"/>
  <c r="K19"/>
  <c r="K47"/>
  <c r="K16"/>
  <c r="K34"/>
  <c r="K13"/>
  <c r="K21"/>
  <c r="K28"/>
  <c r="K15"/>
  <c r="K22"/>
  <c r="K36"/>
  <c r="K20"/>
  <c r="K42"/>
  <c r="K13" i="26"/>
  <c r="K40"/>
  <c r="K20"/>
  <c r="K26"/>
  <c r="K43"/>
  <c r="K49"/>
  <c r="K27"/>
  <c r="K41"/>
  <c r="K32"/>
  <c r="K48"/>
  <c r="K28"/>
  <c r="K39"/>
  <c r="K34"/>
  <c r="K51"/>
  <c r="K29"/>
  <c r="K37"/>
  <c r="K9"/>
  <c r="K68" s="1"/>
  <c r="K22"/>
  <c r="K50"/>
  <c r="K30"/>
  <c r="K31"/>
  <c r="K15"/>
  <c r="K42"/>
  <c r="K19"/>
  <c r="K33"/>
  <c r="K16"/>
  <c r="K44"/>
  <c r="J68"/>
  <c r="K23"/>
  <c r="K14"/>
  <c r="K38"/>
  <c r="K47"/>
  <c r="K21"/>
  <c r="O27"/>
  <c r="O32"/>
  <c r="O28"/>
  <c r="O34"/>
  <c r="O29"/>
  <c r="O22"/>
  <c r="O30"/>
  <c r="O15"/>
  <c r="O19"/>
  <c r="O16"/>
  <c r="N68"/>
  <c r="O14"/>
  <c r="O47"/>
  <c r="O13"/>
  <c r="O20"/>
  <c r="O43"/>
  <c r="O9"/>
  <c r="O68" s="1"/>
  <c r="O12"/>
  <c r="O49"/>
  <c r="O41"/>
  <c r="O48"/>
  <c r="O39"/>
  <c r="O51"/>
  <c r="O37"/>
  <c r="O50"/>
  <c r="O31"/>
  <c r="O44"/>
  <c r="O33"/>
  <c r="O42"/>
  <c r="O23"/>
  <c r="O40"/>
  <c r="O21"/>
  <c r="O38"/>
  <c r="O26"/>
  <c r="K12"/>
  <c r="G75"/>
  <c r="G84"/>
  <c r="G86"/>
  <c r="G88"/>
  <c r="G90"/>
  <c r="G92"/>
  <c r="G94"/>
  <c r="G74"/>
  <c r="M71" i="24"/>
  <c r="M75"/>
  <c r="M79"/>
  <c r="M85"/>
  <c r="M89"/>
  <c r="M93"/>
  <c r="M74"/>
  <c r="M78"/>
  <c r="M84"/>
  <c r="M88"/>
  <c r="D12" i="26" l="1"/>
  <c r="E12" s="1"/>
  <c r="E14"/>
  <c r="C11" i="28"/>
  <c r="C40"/>
  <c r="C80" i="24"/>
  <c r="C76"/>
  <c r="C77"/>
  <c r="C88"/>
  <c r="C75"/>
  <c r="C71"/>
  <c r="C79"/>
  <c r="C91"/>
  <c r="C73"/>
  <c r="C72"/>
  <c r="C90"/>
  <c r="C87"/>
  <c r="C85"/>
  <c r="C92"/>
  <c r="C86"/>
  <c r="C83"/>
  <c r="C89"/>
  <c r="C78"/>
  <c r="C74"/>
  <c r="C84"/>
  <c r="C93"/>
  <c r="O8" i="21"/>
  <c r="AA8" s="1"/>
  <c r="O72" i="24"/>
  <c r="O80"/>
  <c r="O89"/>
  <c r="O79"/>
  <c r="O71"/>
  <c r="O92"/>
  <c r="O78"/>
  <c r="O86"/>
  <c r="O87"/>
  <c r="O90"/>
  <c r="O73"/>
  <c r="O88"/>
  <c r="O83"/>
  <c r="O91"/>
  <c r="O85"/>
  <c r="O74"/>
  <c r="O93"/>
  <c r="O76"/>
  <c r="O75"/>
  <c r="O77"/>
  <c r="O84"/>
  <c r="C74" i="26"/>
  <c r="C89"/>
  <c r="C80"/>
  <c r="C84"/>
  <c r="C94"/>
  <c r="C86"/>
  <c r="C85"/>
  <c r="C71"/>
  <c r="C77"/>
  <c r="C72"/>
  <c r="C78"/>
  <c r="C81"/>
  <c r="C92"/>
  <c r="C91"/>
  <c r="C75"/>
  <c r="C95"/>
  <c r="C93"/>
  <c r="C88"/>
  <c r="C79"/>
  <c r="C73"/>
  <c r="C76"/>
  <c r="C90"/>
  <c r="C87"/>
  <c r="K76"/>
  <c r="K92"/>
  <c r="K84"/>
  <c r="K74"/>
  <c r="K75"/>
  <c r="K88"/>
  <c r="K73"/>
  <c r="K79"/>
  <c r="K87"/>
  <c r="K72"/>
  <c r="K94"/>
  <c r="K86"/>
  <c r="K71"/>
  <c r="K93"/>
  <c r="K85"/>
  <c r="K95"/>
  <c r="K90"/>
  <c r="K78"/>
  <c r="K77"/>
  <c r="K91"/>
  <c r="K80"/>
  <c r="K81"/>
  <c r="K89"/>
  <c r="E15" i="24"/>
  <c r="E28"/>
  <c r="E37"/>
  <c r="E42"/>
  <c r="E29"/>
  <c r="E32"/>
  <c r="E49"/>
  <c r="E23"/>
  <c r="E14"/>
  <c r="E21"/>
  <c r="E12"/>
  <c r="E47"/>
  <c r="E38"/>
  <c r="E33"/>
  <c r="E27"/>
  <c r="E44"/>
  <c r="E9"/>
  <c r="E13"/>
  <c r="E41"/>
  <c r="E43"/>
  <c r="E40"/>
  <c r="E34"/>
  <c r="E36"/>
  <c r="E26"/>
  <c r="E30"/>
  <c r="E19"/>
  <c r="E22"/>
  <c r="D68"/>
  <c r="E31"/>
  <c r="E39"/>
  <c r="E48"/>
  <c r="E16"/>
  <c r="E20"/>
  <c r="E50"/>
  <c r="M95" i="26"/>
  <c r="M71"/>
  <c r="M84"/>
  <c r="M81"/>
  <c r="M74"/>
  <c r="M86"/>
  <c r="M91"/>
  <c r="M79"/>
  <c r="M80"/>
  <c r="M93"/>
  <c r="M75"/>
  <c r="M72"/>
  <c r="M92"/>
  <c r="M89"/>
  <c r="M77"/>
  <c r="M88"/>
  <c r="M85"/>
  <c r="M87"/>
  <c r="M78"/>
  <c r="M94"/>
  <c r="M76"/>
  <c r="M73"/>
  <c r="M90"/>
  <c r="I79"/>
  <c r="I89"/>
  <c r="I71"/>
  <c r="I85"/>
  <c r="I77"/>
  <c r="I90"/>
  <c r="I74"/>
  <c r="I75"/>
  <c r="I91"/>
  <c r="I78"/>
  <c r="I81"/>
  <c r="I88"/>
  <c r="I80"/>
  <c r="I93"/>
  <c r="I76"/>
  <c r="I94"/>
  <c r="I86"/>
  <c r="I72"/>
  <c r="I95"/>
  <c r="I87"/>
  <c r="I73"/>
  <c r="I92"/>
  <c r="I84"/>
  <c r="E30"/>
  <c r="E43"/>
  <c r="E9"/>
  <c r="D68"/>
  <c r="E39"/>
  <c r="E34"/>
  <c r="E19"/>
  <c r="E51"/>
  <c r="E32"/>
  <c r="E48"/>
  <c r="E31"/>
  <c r="E22"/>
  <c r="E50"/>
  <c r="E33"/>
  <c r="E27"/>
  <c r="E40"/>
  <c r="E16"/>
  <c r="E15"/>
  <c r="E29"/>
  <c r="E41"/>
  <c r="E23"/>
  <c r="E20"/>
  <c r="E42"/>
  <c r="E26"/>
  <c r="E49"/>
  <c r="E38"/>
  <c r="E28"/>
  <c r="E47"/>
  <c r="O80"/>
  <c r="O90"/>
  <c r="O79"/>
  <c r="O81"/>
  <c r="O88"/>
  <c r="O77"/>
  <c r="O76"/>
  <c r="O94"/>
  <c r="O85"/>
  <c r="O84"/>
  <c r="O73"/>
  <c r="O93"/>
  <c r="O89"/>
  <c r="O75"/>
  <c r="O78"/>
  <c r="O87"/>
  <c r="O71"/>
  <c r="O92"/>
  <c r="O95"/>
  <c r="O72"/>
  <c r="O74"/>
  <c r="O91"/>
  <c r="O86"/>
  <c r="K73" i="24"/>
  <c r="K76"/>
  <c r="K74"/>
  <c r="K77"/>
  <c r="K80"/>
  <c r="K89"/>
  <c r="K92"/>
  <c r="K90"/>
  <c r="K84"/>
  <c r="K79"/>
  <c r="K87"/>
  <c r="K75"/>
  <c r="K85"/>
  <c r="K93"/>
  <c r="K72"/>
  <c r="K86"/>
  <c r="K71"/>
  <c r="K78"/>
  <c r="K91"/>
  <c r="K88"/>
  <c r="K83"/>
  <c r="O8" i="25"/>
  <c r="AA8" s="1"/>
  <c r="E77" i="26" l="1"/>
  <c r="E71"/>
  <c r="E84"/>
  <c r="E72"/>
  <c r="E95"/>
  <c r="E94"/>
  <c r="E74"/>
  <c r="E93"/>
  <c r="E80"/>
  <c r="E86"/>
  <c r="E92"/>
  <c r="E73"/>
  <c r="E88"/>
  <c r="E90"/>
  <c r="E91"/>
  <c r="E89"/>
  <c r="E87"/>
  <c r="E78"/>
  <c r="E81"/>
  <c r="E85"/>
  <c r="E76"/>
  <c r="E79"/>
  <c r="E75"/>
  <c r="E92" i="24"/>
  <c r="E76"/>
  <c r="E72"/>
  <c r="E88"/>
  <c r="E86"/>
  <c r="E90"/>
  <c r="E83"/>
  <c r="E87"/>
  <c r="E79"/>
  <c r="E74"/>
  <c r="E75"/>
  <c r="E93"/>
  <c r="E89"/>
  <c r="E84"/>
  <c r="E73"/>
  <c r="E80"/>
  <c r="E78"/>
  <c r="E71"/>
  <c r="E77"/>
  <c r="E85"/>
  <c r="E91"/>
  <c r="C9" i="26"/>
  <c r="C68" s="1"/>
  <c r="E68"/>
  <c r="C9" i="24"/>
  <c r="C68" s="1"/>
  <c r="E68"/>
</calcChain>
</file>

<file path=xl/sharedStrings.xml><?xml version="1.0" encoding="utf-8"?>
<sst xmlns="http://schemas.openxmlformats.org/spreadsheetml/2006/main" count="832" uniqueCount="127">
  <si>
    <t>Total</t>
  </si>
  <si>
    <t>Cuenta propia</t>
  </si>
  <si>
    <t>Trab. fam. no remu.</t>
  </si>
  <si>
    <t>Hombre</t>
  </si>
  <si>
    <t>Mujer</t>
  </si>
  <si>
    <t>Total Asalariados</t>
  </si>
  <si>
    <t>No.</t>
  </si>
  <si>
    <t>Total Ocupados</t>
  </si>
  <si>
    <t>Asalariados</t>
  </si>
  <si>
    <t xml:space="preserve">No. </t>
  </si>
  <si>
    <t xml:space="preserve">Total </t>
  </si>
  <si>
    <t>Privado</t>
  </si>
  <si>
    <t>Dominios</t>
  </si>
  <si>
    <t>Nivel Educativo</t>
  </si>
  <si>
    <t>Sexo</t>
  </si>
  <si>
    <t>Rama de Actividad</t>
  </si>
  <si>
    <t>Rama de Actividad (1 dig.)</t>
  </si>
  <si>
    <t>Ocupación a (1 Dig.)</t>
  </si>
  <si>
    <t>Ocupación (1 Dig.)</t>
  </si>
  <si>
    <t>Rango de Edad</t>
  </si>
  <si>
    <t>....... Continuación</t>
  </si>
  <si>
    <t>Rama de Actividad (1 Dig.)</t>
  </si>
  <si>
    <t>Población en Edad de Trabajar (PET)</t>
  </si>
  <si>
    <t>Población Total</t>
  </si>
  <si>
    <t>TDA</t>
  </si>
  <si>
    <t>MBT</t>
  </si>
  <si>
    <t>Ocupados</t>
  </si>
  <si>
    <t>Desocupados</t>
  </si>
  <si>
    <t>AEP</t>
  </si>
  <si>
    <t>Ingreso Promedio</t>
  </si>
  <si>
    <t>Declaran Ingresos</t>
  </si>
  <si>
    <t>Cuenta Propia</t>
  </si>
  <si>
    <t>No Declaran.</t>
  </si>
  <si>
    <t>Media</t>
  </si>
  <si>
    <t>Categorías</t>
  </si>
  <si>
    <t>Población Económicamente Activa (PEA)</t>
  </si>
  <si>
    <t>Ocupación Principal</t>
  </si>
  <si>
    <t>Nivel  Educativo</t>
  </si>
  <si>
    <t>Dominio</t>
  </si>
  <si>
    <t>Trab. Fam. no Remu.</t>
  </si>
  <si>
    <t>Sin Nivel</t>
  </si>
  <si>
    <t>Primaria</t>
  </si>
  <si>
    <t>Secundaria</t>
  </si>
  <si>
    <t>Superior</t>
  </si>
  <si>
    <t>De 10 a 11 años</t>
  </si>
  <si>
    <t>De 12 a 14 años</t>
  </si>
  <si>
    <t>De 15 a 18 años</t>
  </si>
  <si>
    <t>De 19 a 24 años</t>
  </si>
  <si>
    <t>De 25 a 29 años</t>
  </si>
  <si>
    <t>No sabe, no responde</t>
  </si>
  <si>
    <t>De 30 a 35 años</t>
  </si>
  <si>
    <t>De 36 a 44 años</t>
  </si>
  <si>
    <t>De 45 a 59 años</t>
  </si>
  <si>
    <t>Terciaria</t>
  </si>
  <si>
    <t>Distrito Central</t>
  </si>
  <si>
    <t>San Pedro Sula</t>
  </si>
  <si>
    <t>Rural</t>
  </si>
  <si>
    <t>Agricultura, Silvicultura, Caza y Pesca</t>
  </si>
  <si>
    <t>Industria manufacturera</t>
  </si>
  <si>
    <t>Electricidad, gas y agua</t>
  </si>
  <si>
    <t>Estab. finac. seguros, Bienes inmuebles y servicios</t>
  </si>
  <si>
    <t>Transp. almac. y comunicaciones</t>
  </si>
  <si>
    <t>Servicios Comunales, Sociales y Personales</t>
  </si>
  <si>
    <t>No sabe, No responde</t>
  </si>
  <si>
    <t>Directores Gerentes y Administ. Grales.</t>
  </si>
  <si>
    <t xml:space="preserve"> Empleados de Oficina</t>
  </si>
  <si>
    <t>Comerciantes y Vendedores</t>
  </si>
  <si>
    <t>Agricultores, Ganaderos y Trab. Agrop.</t>
  </si>
  <si>
    <t>Conductores de Transporte</t>
  </si>
  <si>
    <t>Trab. Area Grafica, Quim., Alimentos, etc.</t>
  </si>
  <si>
    <t>Operador de Carga y Almacenaje</t>
  </si>
  <si>
    <t xml:space="preserve"> Urbano</t>
  </si>
  <si>
    <t>Urbano</t>
  </si>
  <si>
    <t>Nivel educativo /2</t>
  </si>
  <si>
    <t>Total Nacional</t>
  </si>
  <si>
    <t xml:space="preserve">Total Nacional </t>
  </si>
  <si>
    <t>Explotación de minas y canteras</t>
  </si>
  <si>
    <t>Construcción</t>
  </si>
  <si>
    <t>Profesionales, Técnicos y PEOA</t>
  </si>
  <si>
    <t>Ocupación de los Servicios</t>
  </si>
  <si>
    <t>Trab. Ind. Textil, Albañilería, Mecánica, etc.</t>
  </si>
  <si>
    <t>según dominio,  nivel educativo, rango de edad, sexo, rama de actividad y ocupación</t>
  </si>
  <si>
    <t>AEP= Años de Estudio Promedio</t>
  </si>
  <si>
    <t>TDA= Tasa de Desempleo Abierto</t>
  </si>
  <si>
    <t>MBT= Meses promedio en Busca de Trabajo</t>
  </si>
  <si>
    <t xml:space="preserve">Cuadro No. 3. Personas ocupadas por categoría ocupacional, según dominio, nivel educativo, rango de edad, sexo. </t>
  </si>
  <si>
    <t>Cuadro No. 3. Personas ocupadas por categoría ocupacional, según dominio, nivel educativo, rango de edad, sexo,</t>
  </si>
  <si>
    <t>Cuadro No. 5. Ingreso promedio de las personas ocupadas por categoría  ocupacional, según dominio,</t>
  </si>
  <si>
    <t>nivel educativo, rango de edad, sexo, número de salarios mínimos, rama de actividad y ocupación</t>
  </si>
  <si>
    <t>rangos de edad, sexo, número de salarios mínimos devengados, rama de actividad y ocupación</t>
  </si>
  <si>
    <t>Cuadro No. 6. Años de estudio promedio de las personas ocupadas por categoría ocupacional, según dominio, nivel educativo,</t>
  </si>
  <si>
    <t>Comercio por Mayor/Menor, Hoteles / restaurantes</t>
  </si>
  <si>
    <t xml:space="preserve">número de salarios mínimos, rama de actividad y ocupación </t>
  </si>
  <si>
    <t>Comercio por Mayor / menor, Hoteles / restaurantes</t>
  </si>
  <si>
    <t xml:space="preserve">No sabe, No responde </t>
  </si>
  <si>
    <t>Ocupación Principal, Lps/Mes/Persona</t>
  </si>
  <si>
    <t>% 1/</t>
  </si>
  <si>
    <t>1/ Porcentaje por columna</t>
  </si>
  <si>
    <t>2/ El nivel educativo incluye la población menor de cinco años</t>
  </si>
  <si>
    <t>1/ Porcentaje por columnas</t>
  </si>
  <si>
    <t>2/ Porcentaje  por filas</t>
  </si>
  <si>
    <t>Cuadro No. 2. Tasa de Desempleo Abierto (TDA) de la Población en Edad de Trabajar (PET) y Población Económicamente Activa (PEA),</t>
  </si>
  <si>
    <t>Empleados de Oficina</t>
  </si>
  <si>
    <t>Resto urbano</t>
  </si>
  <si>
    <t>De 60 años y más</t>
  </si>
  <si>
    <t>Busca trabajo por primera vez</t>
  </si>
  <si>
    <t>3/ No. de salarios mínimos (personas que declaran ingresos) y trabajan 36 Hrs. o mas</t>
  </si>
  <si>
    <t>Menos de un salario</t>
  </si>
  <si>
    <t>De 1 a 2 salarios</t>
  </si>
  <si>
    <t>De 2 a 3 salarios</t>
  </si>
  <si>
    <t>De 3 a 4 salarios</t>
  </si>
  <si>
    <t>De 4 salarios y más</t>
  </si>
  <si>
    <t>No. de Salarios Mínimos 3/</t>
  </si>
  <si>
    <t>Total  Nacional 2/</t>
  </si>
  <si>
    <t>No. de Salarios Mínimos 1/</t>
  </si>
  <si>
    <t>1/ No. de salarios mínimos (personas que declaran ingresos) y trabajan 36 Hrs. o mas</t>
  </si>
  <si>
    <t>Menos de 1 salario y trab &lt;36 horas</t>
  </si>
  <si>
    <t>Menos de 1 salario y trab &gt;=36 horas</t>
  </si>
  <si>
    <t>Menos de 1 salario y no decl. horas</t>
  </si>
  <si>
    <t>Público</t>
  </si>
  <si>
    <t>Doméstico</t>
  </si>
  <si>
    <t>Hombres</t>
  </si>
  <si>
    <t>Mujeres</t>
  </si>
  <si>
    <t>Nivel educativo</t>
  </si>
  <si>
    <t>Cuadro No. 1. Tasa de Desempleo Abierto (TDA) de la Población en Edad de Trabajar (PET) y Población Económicamente Activa (PEA),</t>
  </si>
  <si>
    <t>Total Nacional 2/</t>
  </si>
  <si>
    <t>(Promedio de salarios mínimos por rama)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</si>
</sst>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-* #,##0_-;\-* #,##0_-;_-* &quot;-&quot;_-;_-@_-"/>
    <numFmt numFmtId="166" formatCode="_-* #,##0.00_-;\-* #,##0.00_-;_-* &quot;-&quot;??_-;_-@_-"/>
    <numFmt numFmtId="167" formatCode="_-* #,##0.0_-;\-* #,##0.0_-;_-* &quot;-&quot;??_-;_-@_-"/>
    <numFmt numFmtId="168" formatCode="_-* #,##0_-;\-* #,##0_-;_-* &quot;-&quot;??_-;_-@_-"/>
    <numFmt numFmtId="169" formatCode="_-* #,##0.0_-;\-* #,##0.0_-;_-* &quot;-&quot;?_-;_-@_-"/>
    <numFmt numFmtId="170" formatCode="0.0"/>
    <numFmt numFmtId="171" formatCode="_-[$€]* #,##0.00_-;\-[$€]* #,##0.00_-;_-[$€]* &quot;-&quot;??_-;_-@_-"/>
  </numFmts>
  <fonts count="14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Accounting"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8"/>
      <color indexed="23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</cellStyleXfs>
  <cellXfs count="390">
    <xf numFmtId="0" fontId="0" fillId="0" borderId="0" xfId="0"/>
    <xf numFmtId="168" fontId="0" fillId="0" borderId="0" xfId="2" applyNumberFormat="1" applyFont="1"/>
    <xf numFmtId="0" fontId="3" fillId="0" borderId="0" xfId="0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168" fontId="2" fillId="0" borderId="0" xfId="2" applyNumberFormat="1" applyFont="1" applyBorder="1"/>
    <xf numFmtId="0" fontId="3" fillId="0" borderId="0" xfId="0" applyFont="1"/>
    <xf numFmtId="168" fontId="2" fillId="0" borderId="0" xfId="2" applyNumberFormat="1" applyFont="1" applyBorder="1" applyAlignment="1">
      <alignment horizontal="center"/>
    </xf>
    <xf numFmtId="168" fontId="2" fillId="0" borderId="0" xfId="2" applyNumberFormat="1" applyFont="1" applyBorder="1" applyAlignment="1">
      <alignment horizontal="center" vertical="center" wrapText="1"/>
    </xf>
    <xf numFmtId="168" fontId="0" fillId="0" borderId="0" xfId="2" applyNumberFormat="1" applyFont="1" applyFill="1"/>
    <xf numFmtId="168" fontId="0" fillId="0" borderId="0" xfId="0" applyNumberFormat="1"/>
    <xf numFmtId="168" fontId="0" fillId="0" borderId="0" xfId="2" applyNumberFormat="1" applyFont="1" applyBorder="1" applyAlignment="1">
      <alignment horizontal="left" indent="1"/>
    </xf>
    <xf numFmtId="167" fontId="2" fillId="0" borderId="1" xfId="2" applyNumberFormat="1" applyFont="1" applyBorder="1" applyAlignment="1">
      <alignment horizontal="center"/>
    </xf>
    <xf numFmtId="167" fontId="0" fillId="0" borderId="2" xfId="2" applyNumberFormat="1" applyFont="1" applyBorder="1"/>
    <xf numFmtId="0" fontId="2" fillId="0" borderId="0" xfId="15" applyFont="1" applyAlignment="1">
      <alignment horizontal="center"/>
    </xf>
    <xf numFmtId="0" fontId="5" fillId="0" borderId="0" xfId="15" applyFont="1" applyAlignment="1">
      <alignment horizontal="center"/>
    </xf>
    <xf numFmtId="0" fontId="3" fillId="0" borderId="0" xfId="15" applyFont="1" applyFill="1" applyBorder="1" applyAlignment="1">
      <alignment horizontal="left" indent="1"/>
    </xf>
    <xf numFmtId="167" fontId="2" fillId="0" borderId="2" xfId="2" applyNumberFormat="1" applyFont="1" applyBorder="1" applyAlignment="1">
      <alignment horizontal="center" vertical="center" wrapText="1"/>
    </xf>
    <xf numFmtId="0" fontId="2" fillId="0" borderId="0" xfId="15" applyFont="1" applyBorder="1"/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indent="1"/>
    </xf>
    <xf numFmtId="169" fontId="0" fillId="0" borderId="0" xfId="0" applyNumberFormat="1"/>
    <xf numFmtId="169" fontId="0" fillId="0" borderId="2" xfId="2" applyNumberFormat="1" applyFont="1" applyBorder="1"/>
    <xf numFmtId="169" fontId="0" fillId="0" borderId="0" xfId="2" applyNumberFormat="1" applyFont="1" applyBorder="1"/>
    <xf numFmtId="169" fontId="2" fillId="0" borderId="1" xfId="2" applyNumberFormat="1" applyFont="1" applyBorder="1" applyAlignment="1">
      <alignment horizontal="center"/>
    </xf>
    <xf numFmtId="168" fontId="2" fillId="0" borderId="0" xfId="2" applyNumberFormat="1" applyFont="1" applyFill="1" applyBorder="1"/>
    <xf numFmtId="0" fontId="0" fillId="0" borderId="0" xfId="0" applyFill="1"/>
    <xf numFmtId="168" fontId="0" fillId="0" borderId="0" xfId="2" applyNumberFormat="1" applyFont="1" applyFill="1" applyBorder="1"/>
    <xf numFmtId="169" fontId="2" fillId="0" borderId="0" xfId="2" applyNumberFormat="1" applyFont="1" applyFill="1" applyBorder="1" applyAlignment="1">
      <alignment horizontal="center"/>
    </xf>
    <xf numFmtId="168" fontId="2" fillId="0" borderId="1" xfId="2" applyNumberFormat="1" applyFont="1" applyBorder="1" applyAlignment="1">
      <alignment horizontal="center" vertical="center" wrapText="1"/>
    </xf>
    <xf numFmtId="168" fontId="2" fillId="0" borderId="0" xfId="8" applyNumberFormat="1" applyFont="1" applyFill="1" applyBorder="1"/>
    <xf numFmtId="0" fontId="3" fillId="0" borderId="0" xfId="13" applyFont="1" applyFill="1" applyBorder="1" applyAlignment="1">
      <alignment horizontal="left" indent="1"/>
    </xf>
    <xf numFmtId="168" fontId="2" fillId="0" borderId="0" xfId="2" applyNumberFormat="1" applyFont="1" applyBorder="1" applyAlignment="1">
      <alignment horizontal="left" vertical="justify"/>
    </xf>
    <xf numFmtId="167" fontId="0" fillId="0" borderId="0" xfId="2" applyNumberFormat="1" applyFont="1" applyFill="1" applyBorder="1"/>
    <xf numFmtId="170" fontId="2" fillId="0" borderId="0" xfId="15" applyNumberFormat="1" applyFont="1" applyBorder="1"/>
    <xf numFmtId="170" fontId="2" fillId="0" borderId="0" xfId="0" applyNumberFormat="1" applyFont="1" applyBorder="1" applyAlignment="1">
      <alignment horizontal="left" indent="1"/>
    </xf>
    <xf numFmtId="170" fontId="4" fillId="0" borderId="0" xfId="8" applyNumberFormat="1" applyFont="1" applyBorder="1" applyAlignment="1">
      <alignment horizontal="left" indent="2"/>
    </xf>
    <xf numFmtId="170" fontId="4" fillId="0" borderId="0" xfId="8" applyNumberFormat="1" applyFont="1" applyBorder="1" applyAlignment="1">
      <alignment horizontal="left" indent="3"/>
    </xf>
    <xf numFmtId="170" fontId="3" fillId="0" borderId="0" xfId="15" applyNumberFormat="1" applyFont="1" applyFill="1" applyBorder="1" applyAlignment="1">
      <alignment horizontal="left" indent="1"/>
    </xf>
    <xf numFmtId="170" fontId="2" fillId="0" borderId="0" xfId="15" applyNumberFormat="1" applyFont="1" applyAlignment="1">
      <alignment horizontal="center"/>
    </xf>
    <xf numFmtId="170" fontId="2" fillId="0" borderId="2" xfId="2" applyNumberFormat="1" applyFont="1" applyBorder="1" applyAlignment="1">
      <alignment horizontal="center" vertical="center" wrapText="1"/>
    </xf>
    <xf numFmtId="170" fontId="2" fillId="0" borderId="1" xfId="2" applyNumberFormat="1" applyFont="1" applyBorder="1" applyAlignment="1">
      <alignment horizontal="center"/>
    </xf>
    <xf numFmtId="170" fontId="2" fillId="0" borderId="2" xfId="2" applyNumberFormat="1" applyFont="1" applyBorder="1" applyAlignment="1">
      <alignment horizontal="center"/>
    </xf>
    <xf numFmtId="170" fontId="2" fillId="0" borderId="0" xfId="2" applyNumberFormat="1" applyFont="1" applyBorder="1"/>
    <xf numFmtId="170" fontId="2" fillId="0" borderId="0" xfId="2" applyNumberFormat="1" applyFont="1" applyBorder="1" applyAlignment="1">
      <alignment horizontal="left" indent="1"/>
    </xf>
    <xf numFmtId="170" fontId="0" fillId="0" borderId="0" xfId="2" applyNumberFormat="1" applyFont="1" applyBorder="1" applyAlignment="1">
      <alignment horizontal="left" indent="2"/>
    </xf>
    <xf numFmtId="169" fontId="0" fillId="0" borderId="0" xfId="0" applyNumberFormat="1" applyFill="1"/>
    <xf numFmtId="0" fontId="2" fillId="0" borderId="0" xfId="0" applyFont="1" applyFill="1" applyBorder="1" applyAlignment="1"/>
    <xf numFmtId="0" fontId="2" fillId="0" borderId="0" xfId="0" applyFont="1" applyFill="1"/>
    <xf numFmtId="170" fontId="0" fillId="0" borderId="0" xfId="0" applyNumberFormat="1" applyFill="1" applyBorder="1"/>
    <xf numFmtId="0" fontId="2" fillId="0" borderId="0" xfId="0" applyFont="1" applyFill="1" applyBorder="1" applyAlignment="1">
      <alignment horizontal="left" indent="1"/>
    </xf>
    <xf numFmtId="168" fontId="0" fillId="0" borderId="0" xfId="2" applyNumberFormat="1" applyFont="1" applyFill="1" applyBorder="1" applyAlignment="1">
      <alignment horizontal="left" indent="2"/>
    </xf>
    <xf numFmtId="168" fontId="0" fillId="0" borderId="0" xfId="2" applyNumberFormat="1" applyFont="1" applyFill="1" applyBorder="1" applyAlignment="1">
      <alignment horizontal="left" indent="1"/>
    </xf>
    <xf numFmtId="169" fontId="0" fillId="0" borderId="0" xfId="2" applyNumberFormat="1" applyFont="1" applyFill="1" applyBorder="1" applyAlignment="1">
      <alignment horizontal="center"/>
    </xf>
    <xf numFmtId="168" fontId="0" fillId="0" borderId="0" xfId="2" applyNumberFormat="1" applyFont="1" applyFill="1" applyBorder="1" applyAlignment="1">
      <alignment horizontal="left" indent="3"/>
    </xf>
    <xf numFmtId="0" fontId="0" fillId="0" borderId="0" xfId="0" applyFill="1" applyBorder="1"/>
    <xf numFmtId="168" fontId="4" fillId="0" borderId="0" xfId="8" applyNumberFormat="1" applyFont="1" applyFill="1" applyBorder="1" applyAlignment="1">
      <alignment horizontal="left" indent="2"/>
    </xf>
    <xf numFmtId="168" fontId="4" fillId="0" borderId="0" xfId="8" applyNumberFormat="1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 vertical="center" wrapText="1" indent="1"/>
    </xf>
    <xf numFmtId="167" fontId="2" fillId="0" borderId="0" xfId="2" applyNumberFormat="1" applyFont="1" applyFill="1" applyBorder="1"/>
    <xf numFmtId="0" fontId="2" fillId="0" borderId="0" xfId="0" applyFont="1" applyBorder="1" applyAlignment="1">
      <alignment vertical="center" wrapText="1"/>
    </xf>
    <xf numFmtId="168" fontId="4" fillId="0" borderId="0" xfId="2" applyNumberFormat="1" applyFont="1" applyFill="1" applyBorder="1"/>
    <xf numFmtId="167" fontId="4" fillId="0" borderId="0" xfId="2" applyNumberFormat="1" applyFont="1" applyFill="1" applyBorder="1"/>
    <xf numFmtId="0" fontId="1" fillId="0" borderId="0" xfId="13" applyFill="1"/>
    <xf numFmtId="0" fontId="2" fillId="0" borderId="1" xfId="13" applyFont="1" applyFill="1" applyBorder="1" applyAlignment="1">
      <alignment horizontal="center" vertical="justify"/>
    </xf>
    <xf numFmtId="169" fontId="2" fillId="0" borderId="1" xfId="13" applyNumberFormat="1" applyFont="1" applyFill="1" applyBorder="1" applyAlignment="1">
      <alignment horizontal="center" vertical="justify"/>
    </xf>
    <xf numFmtId="168" fontId="2" fillId="0" borderId="0" xfId="8" applyNumberFormat="1" applyFont="1" applyFill="1" applyBorder="1" applyAlignment="1">
      <alignment horizontal="left"/>
    </xf>
    <xf numFmtId="168" fontId="2" fillId="0" borderId="0" xfId="8" applyNumberFormat="1" applyFont="1" applyFill="1" applyBorder="1" applyAlignment="1">
      <alignment horizontal="left" indent="1"/>
    </xf>
    <xf numFmtId="0" fontId="2" fillId="0" borderId="0" xfId="13" applyFont="1" applyFill="1"/>
    <xf numFmtId="169" fontId="1" fillId="0" borderId="0" xfId="13" applyNumberFormat="1" applyFill="1"/>
    <xf numFmtId="168" fontId="2" fillId="0" borderId="0" xfId="11" applyNumberFormat="1" applyFont="1" applyFill="1" applyBorder="1"/>
    <xf numFmtId="168" fontId="1" fillId="0" borderId="0" xfId="8" applyNumberFormat="1" applyFill="1"/>
    <xf numFmtId="169" fontId="1" fillId="0" borderId="0" xfId="8" applyNumberFormat="1" applyFill="1"/>
    <xf numFmtId="167" fontId="1" fillId="0" borderId="0" xfId="8" applyNumberFormat="1" applyFill="1"/>
    <xf numFmtId="168" fontId="2" fillId="0" borderId="0" xfId="8" applyNumberFormat="1" applyFont="1" applyFill="1" applyAlignment="1">
      <alignment horizontal="center"/>
    </xf>
    <xf numFmtId="167" fontId="1" fillId="0" borderId="0" xfId="13" applyNumberFormat="1" applyFill="1"/>
    <xf numFmtId="0" fontId="2" fillId="0" borderId="0" xfId="13" applyFont="1" applyFill="1" applyAlignment="1">
      <alignment horizontal="center"/>
    </xf>
    <xf numFmtId="168" fontId="2" fillId="0" borderId="0" xfId="0" applyNumberFormat="1" applyFont="1" applyFill="1" applyBorder="1"/>
    <xf numFmtId="169" fontId="2" fillId="0" borderId="1" xfId="2" applyNumberFormat="1" applyFont="1" applyFill="1" applyBorder="1" applyAlignment="1">
      <alignment horizontal="center"/>
    </xf>
    <xf numFmtId="168" fontId="0" fillId="0" borderId="0" xfId="0" applyNumberFormat="1" applyFill="1"/>
    <xf numFmtId="167" fontId="2" fillId="0" borderId="1" xfId="2" applyNumberFormat="1" applyFont="1" applyFill="1" applyBorder="1" applyAlignment="1">
      <alignment horizontal="center"/>
    </xf>
    <xf numFmtId="169" fontId="0" fillId="0" borderId="2" xfId="2" applyNumberFormat="1" applyFont="1" applyFill="1" applyBorder="1"/>
    <xf numFmtId="167" fontId="2" fillId="0" borderId="0" xfId="2" applyNumberFormat="1" applyFont="1" applyFill="1" applyBorder="1" applyAlignment="1">
      <alignment horizontal="right"/>
    </xf>
    <xf numFmtId="168" fontId="2" fillId="0" borderId="0" xfId="2" applyNumberFormat="1" applyFont="1" applyFill="1" applyBorder="1" applyAlignment="1">
      <alignment horizontal="right"/>
    </xf>
    <xf numFmtId="167" fontId="0" fillId="0" borderId="0" xfId="2" applyNumberFormat="1" applyFont="1" applyFill="1" applyBorder="1" applyAlignment="1">
      <alignment horizontal="right"/>
    </xf>
    <xf numFmtId="167" fontId="4" fillId="0" borderId="0" xfId="2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/>
    </xf>
    <xf numFmtId="168" fontId="2" fillId="0" borderId="0" xfId="2" applyNumberFormat="1" applyFont="1" applyBorder="1" applyAlignment="1">
      <alignment horizontal="right" vertical="justify"/>
    </xf>
    <xf numFmtId="168" fontId="2" fillId="0" borderId="0" xfId="2" applyNumberFormat="1" applyFont="1" applyBorder="1" applyAlignment="1">
      <alignment horizontal="right"/>
    </xf>
    <xf numFmtId="167" fontId="0" fillId="0" borderId="0" xfId="2" applyNumberFormat="1" applyFont="1" applyFill="1" applyAlignment="1">
      <alignment horizontal="right"/>
    </xf>
    <xf numFmtId="167" fontId="2" fillId="0" borderId="0" xfId="2" applyNumberFormat="1" applyFont="1" applyBorder="1" applyAlignment="1">
      <alignment horizontal="right"/>
    </xf>
    <xf numFmtId="167" fontId="4" fillId="0" borderId="0" xfId="2" applyNumberFormat="1" applyFont="1" applyBorder="1" applyAlignment="1">
      <alignment horizontal="right"/>
    </xf>
    <xf numFmtId="167" fontId="0" fillId="0" borderId="0" xfId="2" applyNumberFormat="1" applyFont="1" applyFill="1"/>
    <xf numFmtId="168" fontId="2" fillId="0" borderId="0" xfId="2" applyNumberFormat="1" applyFont="1" applyFill="1" applyBorder="1" applyAlignment="1">
      <alignment horizontal="left" indent="1"/>
    </xf>
    <xf numFmtId="168" fontId="2" fillId="0" borderId="0" xfId="2" applyNumberFormat="1" applyFont="1" applyFill="1"/>
    <xf numFmtId="168" fontId="4" fillId="0" borderId="0" xfId="2" applyNumberFormat="1" applyFont="1" applyFill="1" applyBorder="1" applyAlignment="1">
      <alignment horizontal="left" indent="1"/>
    </xf>
    <xf numFmtId="168" fontId="4" fillId="0" borderId="0" xfId="2" applyNumberFormat="1" applyFont="1" applyFill="1"/>
    <xf numFmtId="167" fontId="4" fillId="0" borderId="0" xfId="2" applyNumberFormat="1" applyFont="1" applyFill="1"/>
    <xf numFmtId="168" fontId="0" fillId="0" borderId="0" xfId="2" applyNumberFormat="1" applyFont="1" applyBorder="1" applyAlignment="1">
      <alignment horizontal="left" indent="2"/>
    </xf>
    <xf numFmtId="170" fontId="2" fillId="0" borderId="0" xfId="15" applyNumberFormat="1" applyFont="1" applyBorder="1" applyAlignment="1">
      <alignment horizontal="left" indent="1"/>
    </xf>
    <xf numFmtId="170" fontId="2" fillId="0" borderId="0" xfId="2" applyNumberFormat="1" applyFont="1" applyBorder="1" applyAlignment="1">
      <alignment horizontal="left" vertical="justify"/>
    </xf>
    <xf numFmtId="167" fontId="4" fillId="0" borderId="0" xfId="2" applyNumberFormat="1" applyFont="1"/>
    <xf numFmtId="168" fontId="4" fillId="0" borderId="0" xfId="2" applyNumberFormat="1" applyFont="1" applyFill="1" applyAlignment="1">
      <alignment horizontal="right"/>
    </xf>
    <xf numFmtId="168" fontId="9" fillId="2" borderId="0" xfId="2" applyNumberFormat="1" applyFont="1" applyFill="1" applyBorder="1" applyAlignment="1">
      <alignment horizontal="right"/>
    </xf>
    <xf numFmtId="167" fontId="9" fillId="2" borderId="0" xfId="2" applyNumberFormat="1" applyFont="1" applyFill="1" applyBorder="1" applyAlignment="1">
      <alignment horizontal="right"/>
    </xf>
    <xf numFmtId="167" fontId="2" fillId="0" borderId="0" xfId="2" applyNumberFormat="1" applyFont="1"/>
    <xf numFmtId="167" fontId="2" fillId="3" borderId="0" xfId="2" applyNumberFormat="1" applyFont="1" applyFill="1"/>
    <xf numFmtId="0" fontId="11" fillId="0" borderId="2" xfId="13" applyFont="1" applyFill="1" applyBorder="1"/>
    <xf numFmtId="168" fontId="11" fillId="0" borderId="2" xfId="13" applyNumberFormat="1" applyFont="1" applyFill="1" applyBorder="1"/>
    <xf numFmtId="169" fontId="11" fillId="0" borderId="2" xfId="13" applyNumberFormat="1" applyFont="1" applyFill="1" applyBorder="1"/>
    <xf numFmtId="168" fontId="11" fillId="0" borderId="0" xfId="2" applyNumberFormat="1" applyFont="1" applyFill="1"/>
    <xf numFmtId="168" fontId="11" fillId="0" borderId="0" xfId="8" applyNumberFormat="1" applyFont="1" applyFill="1" applyBorder="1" applyAlignment="1">
      <alignment horizontal="left" indent="2"/>
    </xf>
    <xf numFmtId="0" fontId="11" fillId="0" borderId="0" xfId="13" applyFont="1" applyFill="1"/>
    <xf numFmtId="169" fontId="11" fillId="0" borderId="0" xfId="8" applyNumberFormat="1" applyFont="1" applyFill="1" applyBorder="1"/>
    <xf numFmtId="168" fontId="11" fillId="0" borderId="0" xfId="8" applyNumberFormat="1" applyFont="1" applyFill="1" applyBorder="1"/>
    <xf numFmtId="167" fontId="11" fillId="0" borderId="0" xfId="8" applyNumberFormat="1" applyFont="1" applyFill="1" applyBorder="1"/>
    <xf numFmtId="168" fontId="11" fillId="0" borderId="0" xfId="8" applyNumberFormat="1" applyFont="1" applyFill="1"/>
    <xf numFmtId="169" fontId="11" fillId="0" borderId="0" xfId="8" applyNumberFormat="1" applyFont="1" applyFill="1"/>
    <xf numFmtId="167" fontId="11" fillId="0" borderId="0" xfId="8" applyNumberFormat="1" applyFont="1" applyFill="1"/>
    <xf numFmtId="169" fontId="11" fillId="0" borderId="0" xfId="13" applyNumberFormat="1" applyFont="1" applyFill="1"/>
    <xf numFmtId="168" fontId="11" fillId="0" borderId="2" xfId="8" applyNumberFormat="1" applyFont="1" applyFill="1" applyBorder="1"/>
    <xf numFmtId="169" fontId="11" fillId="0" borderId="2" xfId="8" applyNumberFormat="1" applyFont="1" applyFill="1" applyBorder="1"/>
    <xf numFmtId="167" fontId="11" fillId="0" borderId="0" xfId="13" applyNumberFormat="1" applyFont="1" applyFill="1"/>
    <xf numFmtId="0" fontId="11" fillId="0" borderId="0" xfId="15" applyFont="1"/>
    <xf numFmtId="0" fontId="11" fillId="0" borderId="2" xfId="15" applyFont="1" applyBorder="1"/>
    <xf numFmtId="168" fontId="11" fillId="0" borderId="0" xfId="2" applyNumberFormat="1" applyFont="1" applyBorder="1"/>
    <xf numFmtId="168" fontId="11" fillId="0" borderId="0" xfId="2" applyNumberFormat="1" applyFont="1"/>
    <xf numFmtId="0" fontId="11" fillId="0" borderId="0" xfId="15" applyFont="1" applyBorder="1"/>
    <xf numFmtId="168" fontId="11" fillId="0" borderId="0" xfId="2" applyNumberFormat="1" applyFont="1" applyBorder="1" applyAlignment="1">
      <alignment horizontal="right"/>
    </xf>
    <xf numFmtId="167" fontId="11" fillId="0" borderId="2" xfId="2" applyNumberFormat="1" applyFont="1" applyBorder="1"/>
    <xf numFmtId="170" fontId="11" fillId="0" borderId="0" xfId="15" applyNumberFormat="1" applyFont="1" applyBorder="1"/>
    <xf numFmtId="167" fontId="11" fillId="0" borderId="0" xfId="2" applyNumberFormat="1" applyFont="1"/>
    <xf numFmtId="170" fontId="11" fillId="0" borderId="0" xfId="2" applyNumberFormat="1" applyFont="1" applyBorder="1" applyAlignment="1">
      <alignment horizontal="left" indent="2"/>
    </xf>
    <xf numFmtId="170" fontId="11" fillId="0" borderId="0" xfId="2" applyNumberFormat="1" applyFont="1" applyBorder="1" applyAlignment="1">
      <alignment horizontal="left" indent="3"/>
    </xf>
    <xf numFmtId="170" fontId="11" fillId="0" borderId="0" xfId="15" applyNumberFormat="1" applyFont="1" applyAlignment="1">
      <alignment horizontal="left" indent="1"/>
    </xf>
    <xf numFmtId="170" fontId="11" fillId="0" borderId="0" xfId="15" applyNumberFormat="1" applyFont="1"/>
    <xf numFmtId="167" fontId="2" fillId="0" borderId="1" xfId="6" applyNumberFormat="1" applyFont="1" applyBorder="1" applyAlignment="1">
      <alignment horizontal="center"/>
    </xf>
    <xf numFmtId="169" fontId="2" fillId="0" borderId="1" xfId="6" applyNumberFormat="1" applyFont="1" applyBorder="1" applyAlignment="1">
      <alignment horizontal="center"/>
    </xf>
    <xf numFmtId="167" fontId="2" fillId="0" borderId="1" xfId="6" applyNumberFormat="1" applyFont="1" applyFill="1" applyBorder="1" applyAlignment="1">
      <alignment horizontal="center"/>
    </xf>
    <xf numFmtId="169" fontId="2" fillId="0" borderId="1" xfId="6" applyNumberFormat="1" applyFont="1" applyFill="1" applyBorder="1" applyAlignment="1">
      <alignment horizontal="center"/>
    </xf>
    <xf numFmtId="167" fontId="0" fillId="0" borderId="2" xfId="6" applyNumberFormat="1" applyFont="1" applyBorder="1"/>
    <xf numFmtId="169" fontId="0" fillId="0" borderId="2" xfId="6" applyNumberFormat="1" applyFont="1" applyBorder="1"/>
    <xf numFmtId="169" fontId="0" fillId="0" borderId="2" xfId="6" applyNumberFormat="1" applyFont="1" applyFill="1" applyBorder="1"/>
    <xf numFmtId="167" fontId="2" fillId="0" borderId="0" xfId="6" applyNumberFormat="1" applyFont="1" applyFill="1" applyBorder="1" applyAlignment="1">
      <alignment horizontal="left" indent="1"/>
    </xf>
    <xf numFmtId="168" fontId="2" fillId="0" borderId="0" xfId="6" applyNumberFormat="1" applyFont="1" applyFill="1" applyBorder="1" applyAlignment="1">
      <alignment horizontal="right"/>
    </xf>
    <xf numFmtId="167" fontId="2" fillId="0" borderId="0" xfId="6" applyNumberFormat="1" applyFont="1" applyFill="1" applyBorder="1" applyAlignment="1">
      <alignment horizontal="right"/>
    </xf>
    <xf numFmtId="168" fontId="2" fillId="0" borderId="0" xfId="6" applyNumberFormat="1" applyFont="1" applyFill="1" applyBorder="1"/>
    <xf numFmtId="167" fontId="2" fillId="0" borderId="0" xfId="6" applyNumberFormat="1" applyFont="1" applyFill="1" applyBorder="1"/>
    <xf numFmtId="168" fontId="0" fillId="0" borderId="0" xfId="6" applyNumberFormat="1" applyFont="1"/>
    <xf numFmtId="168" fontId="0" fillId="0" borderId="0" xfId="6" applyNumberFormat="1" applyFont="1" applyFill="1"/>
    <xf numFmtId="167" fontId="0" fillId="0" borderId="0" xfId="6" applyNumberFormat="1" applyFont="1" applyFill="1"/>
    <xf numFmtId="168" fontId="0" fillId="0" borderId="0" xfId="6" applyNumberFormat="1" applyFont="1" applyFill="1" applyBorder="1" applyAlignment="1">
      <alignment horizontal="left" indent="2"/>
    </xf>
    <xf numFmtId="168" fontId="4" fillId="0" borderId="0" xfId="6" applyNumberFormat="1" applyFont="1" applyFill="1" applyBorder="1" applyAlignment="1">
      <alignment horizontal="right"/>
    </xf>
    <xf numFmtId="167" fontId="0" fillId="0" borderId="0" xfId="6" applyNumberFormat="1" applyFont="1" applyFill="1" applyBorder="1" applyAlignment="1">
      <alignment horizontal="right"/>
    </xf>
    <xf numFmtId="167" fontId="4" fillId="0" borderId="0" xfId="6" applyNumberFormat="1" applyFont="1" applyFill="1" applyBorder="1" applyAlignment="1">
      <alignment horizontal="right"/>
    </xf>
    <xf numFmtId="168" fontId="0" fillId="0" borderId="0" xfId="6" applyNumberFormat="1" applyFont="1" applyBorder="1" applyAlignment="1">
      <alignment horizontal="left" indent="2"/>
    </xf>
    <xf numFmtId="168" fontId="4" fillId="0" borderId="0" xfId="6" applyNumberFormat="1" applyFont="1" applyFill="1" applyBorder="1"/>
    <xf numFmtId="167" fontId="0" fillId="0" borderId="0" xfId="6" applyNumberFormat="1" applyFont="1" applyFill="1" applyBorder="1"/>
    <xf numFmtId="168" fontId="0" fillId="0" borderId="0" xfId="6" applyNumberFormat="1" applyFont="1" applyFill="1" applyBorder="1" applyAlignment="1">
      <alignment horizontal="left" indent="3"/>
    </xf>
    <xf numFmtId="168" fontId="4" fillId="0" borderId="0" xfId="6" applyNumberFormat="1" applyFont="1"/>
    <xf numFmtId="168" fontId="0" fillId="0" borderId="0" xfId="6" applyNumberFormat="1" applyFont="1" applyFill="1" applyBorder="1"/>
    <xf numFmtId="167" fontId="0" fillId="0" borderId="0" xfId="6" applyNumberFormat="1" applyFont="1" applyFill="1" applyAlignment="1">
      <alignment horizontal="right"/>
    </xf>
    <xf numFmtId="168" fontId="0" fillId="0" borderId="0" xfId="6" applyNumberFormat="1" applyFont="1" applyFill="1" applyBorder="1" applyAlignment="1">
      <alignment horizontal="left" indent="1"/>
    </xf>
    <xf numFmtId="0" fontId="3" fillId="0" borderId="0" xfId="16" applyFont="1" applyFill="1" applyBorder="1" applyAlignment="1">
      <alignment horizontal="left" indent="1"/>
    </xf>
    <xf numFmtId="168" fontId="9" fillId="2" borderId="0" xfId="6" applyNumberFormat="1" applyFont="1" applyFill="1" applyBorder="1" applyAlignment="1">
      <alignment horizontal="right"/>
    </xf>
    <xf numFmtId="167" fontId="9" fillId="2" borderId="0" xfId="6" applyNumberFormat="1" applyFont="1" applyFill="1" applyBorder="1" applyAlignment="1">
      <alignment horizontal="right"/>
    </xf>
    <xf numFmtId="169" fontId="0" fillId="0" borderId="0" xfId="6" applyNumberFormat="1" applyFont="1" applyBorder="1"/>
    <xf numFmtId="0" fontId="2" fillId="0" borderId="0" xfId="14" applyFont="1" applyFill="1" applyAlignment="1">
      <alignment horizontal="center"/>
    </xf>
    <xf numFmtId="0" fontId="11" fillId="0" borderId="0" xfId="14" applyFill="1"/>
    <xf numFmtId="0" fontId="2" fillId="0" borderId="1" xfId="14" applyFont="1" applyFill="1" applyBorder="1" applyAlignment="1">
      <alignment horizontal="center" vertical="justify"/>
    </xf>
    <xf numFmtId="169" fontId="2" fillId="0" borderId="1" xfId="14" applyNumberFormat="1" applyFont="1" applyFill="1" applyBorder="1" applyAlignment="1">
      <alignment horizontal="center" vertical="justify"/>
    </xf>
    <xf numFmtId="0" fontId="11" fillId="0" borderId="2" xfId="14" applyFont="1" applyFill="1" applyBorder="1"/>
    <xf numFmtId="168" fontId="11" fillId="0" borderId="2" xfId="14" applyNumberFormat="1" applyFont="1" applyFill="1" applyBorder="1"/>
    <xf numFmtId="169" fontId="11" fillId="0" borderId="2" xfId="14" applyNumberFormat="1" applyFont="1" applyFill="1" applyBorder="1"/>
    <xf numFmtId="168" fontId="2" fillId="0" borderId="0" xfId="6" applyNumberFormat="1" applyFont="1" applyFill="1" applyBorder="1" applyAlignment="1">
      <alignment horizontal="left" indent="1"/>
    </xf>
    <xf numFmtId="168" fontId="2" fillId="0" borderId="0" xfId="10" applyNumberFormat="1" applyFont="1" applyFill="1" applyBorder="1" applyAlignment="1">
      <alignment horizontal="left"/>
    </xf>
    <xf numFmtId="168" fontId="2" fillId="0" borderId="0" xfId="10" applyNumberFormat="1" applyFont="1" applyFill="1" applyBorder="1"/>
    <xf numFmtId="168" fontId="2" fillId="0" borderId="0" xfId="6" applyNumberFormat="1" applyFont="1" applyFill="1"/>
    <xf numFmtId="168" fontId="11" fillId="0" borderId="0" xfId="6" applyNumberFormat="1" applyFont="1" applyFill="1"/>
    <xf numFmtId="0" fontId="2" fillId="0" borderId="0" xfId="14" applyFont="1" applyFill="1"/>
    <xf numFmtId="168" fontId="2" fillId="0" borderId="0" xfId="10" applyNumberFormat="1" applyFont="1" applyFill="1" applyBorder="1" applyAlignment="1">
      <alignment horizontal="left" indent="1"/>
    </xf>
    <xf numFmtId="168" fontId="11" fillId="0" borderId="0" xfId="10" applyNumberFormat="1" applyFont="1" applyFill="1" applyBorder="1" applyAlignment="1">
      <alignment horizontal="left" indent="1"/>
    </xf>
    <xf numFmtId="167" fontId="4" fillId="0" borderId="0" xfId="6" applyNumberFormat="1" applyFont="1" applyFill="1" applyBorder="1"/>
    <xf numFmtId="168" fontId="11" fillId="0" borderId="0" xfId="10" applyNumberFormat="1" applyFont="1" applyFill="1" applyBorder="1" applyAlignment="1">
      <alignment horizontal="left" indent="2"/>
    </xf>
    <xf numFmtId="168" fontId="4" fillId="0" borderId="0" xfId="6" applyNumberFormat="1" applyFont="1" applyFill="1"/>
    <xf numFmtId="168" fontId="4" fillId="0" borderId="0" xfId="6" applyNumberFormat="1" applyFont="1" applyFill="1" applyBorder="1" applyAlignment="1">
      <alignment horizontal="left" indent="1"/>
    </xf>
    <xf numFmtId="0" fontId="11" fillId="0" borderId="0" xfId="14" applyFont="1" applyFill="1"/>
    <xf numFmtId="167" fontId="4" fillId="0" borderId="0" xfId="6" applyNumberFormat="1" applyFont="1" applyFill="1"/>
    <xf numFmtId="167" fontId="2" fillId="0" borderId="0" xfId="10" applyNumberFormat="1" applyFont="1" applyFill="1" applyBorder="1" applyAlignment="1">
      <alignment horizontal="left" indent="1"/>
    </xf>
    <xf numFmtId="168" fontId="4" fillId="0" borderId="0" xfId="10" applyNumberFormat="1" applyFont="1" applyFill="1" applyBorder="1" applyAlignment="1">
      <alignment horizontal="left" indent="1"/>
    </xf>
    <xf numFmtId="168" fontId="4" fillId="0" borderId="0" xfId="10" applyNumberFormat="1" applyFont="1" applyFill="1" applyBorder="1" applyAlignment="1">
      <alignment horizontal="left" indent="2"/>
    </xf>
    <xf numFmtId="168" fontId="4" fillId="0" borderId="0" xfId="10" applyNumberFormat="1" applyFont="1" applyFill="1" applyBorder="1" applyAlignment="1">
      <alignment horizontal="left" indent="3"/>
    </xf>
    <xf numFmtId="169" fontId="11" fillId="0" borderId="0" xfId="10" applyNumberFormat="1" applyFont="1" applyFill="1" applyBorder="1"/>
    <xf numFmtId="168" fontId="11" fillId="0" borderId="0" xfId="10" applyNumberFormat="1" applyFont="1" applyFill="1" applyBorder="1"/>
    <xf numFmtId="167" fontId="11" fillId="0" borderId="0" xfId="10" applyNumberFormat="1" applyFont="1" applyFill="1" applyBorder="1"/>
    <xf numFmtId="168" fontId="11" fillId="0" borderId="0" xfId="10" applyNumberFormat="1" applyFont="1" applyFill="1"/>
    <xf numFmtId="169" fontId="11" fillId="0" borderId="0" xfId="10" applyNumberFormat="1" applyFont="1" applyFill="1"/>
    <xf numFmtId="167" fontId="11" fillId="0" borderId="0" xfId="10" applyNumberFormat="1" applyFont="1" applyFill="1"/>
    <xf numFmtId="169" fontId="11" fillId="0" borderId="0" xfId="14" applyNumberFormat="1" applyFont="1" applyFill="1"/>
    <xf numFmtId="0" fontId="3" fillId="0" borderId="0" xfId="14" applyFont="1" applyFill="1" applyBorder="1" applyAlignment="1">
      <alignment horizontal="left" indent="1"/>
    </xf>
    <xf numFmtId="168" fontId="2" fillId="0" borderId="0" xfId="10" applyNumberFormat="1" applyFont="1" applyFill="1" applyAlignment="1">
      <alignment horizontal="center"/>
    </xf>
    <xf numFmtId="168" fontId="11" fillId="0" borderId="2" xfId="10" applyNumberFormat="1" applyFont="1" applyFill="1" applyBorder="1"/>
    <xf numFmtId="169" fontId="11" fillId="0" borderId="2" xfId="10" applyNumberFormat="1" applyFont="1" applyFill="1" applyBorder="1"/>
    <xf numFmtId="167" fontId="11" fillId="0" borderId="0" xfId="14" applyNumberFormat="1" applyFont="1" applyFill="1"/>
    <xf numFmtId="167" fontId="11" fillId="0" borderId="0" xfId="10" applyNumberFormat="1" applyFill="1"/>
    <xf numFmtId="169" fontId="11" fillId="0" borderId="0" xfId="10" applyNumberFormat="1" applyFill="1"/>
    <xf numFmtId="167" fontId="11" fillId="0" borderId="0" xfId="14" applyNumberFormat="1" applyFill="1"/>
    <xf numFmtId="169" fontId="11" fillId="0" borderId="0" xfId="14" applyNumberFormat="1" applyFill="1"/>
    <xf numFmtId="168" fontId="11" fillId="0" borderId="0" xfId="10" applyNumberFormat="1" applyFill="1"/>
    <xf numFmtId="0" fontId="2" fillId="0" borderId="0" xfId="16" applyFont="1" applyAlignment="1">
      <alignment horizontal="center"/>
    </xf>
    <xf numFmtId="0" fontId="11" fillId="0" borderId="0" xfId="16" applyFont="1"/>
    <xf numFmtId="0" fontId="5" fillId="0" borderId="0" xfId="16" applyFont="1" applyAlignment="1">
      <alignment horizontal="center"/>
    </xf>
    <xf numFmtId="168" fontId="2" fillId="0" borderId="0" xfId="6" applyNumberFormat="1" applyFont="1" applyBorder="1" applyAlignment="1">
      <alignment horizontal="center"/>
    </xf>
    <xf numFmtId="168" fontId="2" fillId="0" borderId="0" xfId="6" applyNumberFormat="1" applyFont="1" applyBorder="1" applyAlignment="1">
      <alignment horizontal="center" vertical="center" wrapText="1"/>
    </xf>
    <xf numFmtId="0" fontId="11" fillId="0" borderId="2" xfId="16" applyFont="1" applyBorder="1"/>
    <xf numFmtId="168" fontId="11" fillId="0" borderId="0" xfId="6" applyNumberFormat="1" applyFont="1" applyBorder="1"/>
    <xf numFmtId="169" fontId="2" fillId="0" borderId="0" xfId="6" applyNumberFormat="1" applyFont="1" applyFill="1" applyBorder="1" applyAlignment="1">
      <alignment horizontal="center"/>
    </xf>
    <xf numFmtId="169" fontId="0" fillId="0" borderId="0" xfId="6" applyNumberFormat="1" applyFont="1" applyFill="1" applyBorder="1" applyAlignment="1">
      <alignment horizontal="center"/>
    </xf>
    <xf numFmtId="168" fontId="4" fillId="0" borderId="0" xfId="6" applyNumberFormat="1" applyFont="1" applyFill="1" applyAlignment="1">
      <alignment horizontal="right"/>
    </xf>
    <xf numFmtId="168" fontId="11" fillId="0" borderId="0" xfId="6" applyNumberFormat="1" applyFont="1"/>
    <xf numFmtId="168" fontId="2" fillId="0" borderId="1" xfId="6" applyNumberFormat="1" applyFont="1" applyBorder="1" applyAlignment="1">
      <alignment horizontal="center" vertical="center" wrapText="1"/>
    </xf>
    <xf numFmtId="0" fontId="11" fillId="0" borderId="0" xfId="16" applyFont="1" applyBorder="1"/>
    <xf numFmtId="168" fontId="2" fillId="0" borderId="0" xfId="6" applyNumberFormat="1" applyFont="1" applyBorder="1" applyAlignment="1">
      <alignment horizontal="left" vertical="justify"/>
    </xf>
    <xf numFmtId="168" fontId="2" fillId="0" borderId="0" xfId="6" applyNumberFormat="1" applyFont="1" applyBorder="1" applyAlignment="1">
      <alignment horizontal="right" vertical="justify"/>
    </xf>
    <xf numFmtId="168" fontId="2" fillId="0" borderId="0" xfId="6" applyNumberFormat="1" applyFont="1" applyBorder="1"/>
    <xf numFmtId="168" fontId="2" fillId="0" borderId="0" xfId="6" applyNumberFormat="1" applyFont="1" applyBorder="1" applyAlignment="1">
      <alignment horizontal="right"/>
    </xf>
    <xf numFmtId="168" fontId="11" fillId="0" borderId="0" xfId="6" applyNumberFormat="1" applyFont="1" applyBorder="1" applyAlignment="1">
      <alignment horizontal="right"/>
    </xf>
    <xf numFmtId="168" fontId="0" fillId="0" borderId="0" xfId="6" applyNumberFormat="1" applyFont="1" applyBorder="1" applyAlignment="1">
      <alignment horizontal="left" indent="1"/>
    </xf>
    <xf numFmtId="170" fontId="2" fillId="0" borderId="2" xfId="6" applyNumberFormat="1" applyFont="1" applyBorder="1" applyAlignment="1">
      <alignment horizontal="center" vertical="center" wrapText="1"/>
    </xf>
    <xf numFmtId="170" fontId="2" fillId="0" borderId="1" xfId="6" applyNumberFormat="1" applyFont="1" applyBorder="1" applyAlignment="1">
      <alignment horizontal="center"/>
    </xf>
    <xf numFmtId="167" fontId="11" fillId="0" borderId="2" xfId="6" applyNumberFormat="1" applyFont="1" applyBorder="1"/>
    <xf numFmtId="167" fontId="2" fillId="0" borderId="2" xfId="6" applyNumberFormat="1" applyFont="1" applyBorder="1" applyAlignment="1">
      <alignment horizontal="center" vertical="center" wrapText="1"/>
    </xf>
    <xf numFmtId="170" fontId="2" fillId="0" borderId="0" xfId="16" applyNumberFormat="1" applyFont="1" applyBorder="1"/>
    <xf numFmtId="167" fontId="2" fillId="0" borderId="0" xfId="6" applyNumberFormat="1" applyFont="1" applyBorder="1" applyAlignment="1">
      <alignment horizontal="right"/>
    </xf>
    <xf numFmtId="0" fontId="2" fillId="0" borderId="0" xfId="16" applyFont="1" applyBorder="1"/>
    <xf numFmtId="170" fontId="11" fillId="0" borderId="0" xfId="16" applyNumberFormat="1" applyFont="1" applyBorder="1"/>
    <xf numFmtId="170" fontId="2" fillId="0" borderId="0" xfId="16" applyNumberFormat="1" applyFont="1" applyBorder="1" applyAlignment="1">
      <alignment horizontal="left" indent="1"/>
    </xf>
    <xf numFmtId="170" fontId="11" fillId="0" borderId="0" xfId="6" applyNumberFormat="1" applyFont="1" applyBorder="1" applyAlignment="1">
      <alignment horizontal="left" indent="2"/>
    </xf>
    <xf numFmtId="167" fontId="4" fillId="0" borderId="0" xfId="6" applyNumberFormat="1" applyFont="1" applyBorder="1" applyAlignment="1">
      <alignment horizontal="right"/>
    </xf>
    <xf numFmtId="170" fontId="11" fillId="0" borderId="0" xfId="6" applyNumberFormat="1" applyFont="1" applyBorder="1" applyAlignment="1">
      <alignment horizontal="left" indent="3"/>
    </xf>
    <xf numFmtId="170" fontId="11" fillId="0" borderId="0" xfId="16" applyNumberFormat="1" applyFont="1" applyAlignment="1">
      <alignment horizontal="left" indent="1"/>
    </xf>
    <xf numFmtId="170" fontId="11" fillId="0" borderId="0" xfId="16" applyNumberFormat="1" applyFont="1" applyBorder="1" applyAlignment="1">
      <alignment horizontal="left" indent="1"/>
    </xf>
    <xf numFmtId="170" fontId="4" fillId="0" borderId="0" xfId="10" applyNumberFormat="1" applyFont="1" applyBorder="1" applyAlignment="1">
      <alignment horizontal="left" indent="2"/>
    </xf>
    <xf numFmtId="170" fontId="4" fillId="0" borderId="0" xfId="10" applyNumberFormat="1" applyFont="1" applyBorder="1" applyAlignment="1">
      <alignment horizontal="left" indent="3"/>
    </xf>
    <xf numFmtId="170" fontId="0" fillId="0" borderId="0" xfId="6" applyNumberFormat="1" applyFont="1" applyBorder="1" applyAlignment="1">
      <alignment horizontal="left" indent="2"/>
    </xf>
    <xf numFmtId="170" fontId="11" fillId="0" borderId="0" xfId="16" applyNumberFormat="1" applyFont="1"/>
    <xf numFmtId="170" fontId="3" fillId="0" borderId="0" xfId="16" applyNumberFormat="1" applyFont="1" applyFill="1" applyBorder="1" applyAlignment="1">
      <alignment horizontal="left" indent="1"/>
    </xf>
    <xf numFmtId="170" fontId="2" fillId="0" borderId="0" xfId="16" applyNumberFormat="1" applyFont="1" applyAlignment="1">
      <alignment horizontal="center"/>
    </xf>
    <xf numFmtId="170" fontId="2" fillId="0" borderId="2" xfId="6" applyNumberFormat="1" applyFont="1" applyBorder="1" applyAlignment="1">
      <alignment horizontal="center"/>
    </xf>
    <xf numFmtId="170" fontId="2" fillId="0" borderId="0" xfId="6" applyNumberFormat="1" applyFont="1" applyBorder="1" applyAlignment="1">
      <alignment horizontal="left" vertical="justify"/>
    </xf>
    <xf numFmtId="170" fontId="2" fillId="0" borderId="0" xfId="6" applyNumberFormat="1" applyFont="1" applyBorder="1"/>
    <xf numFmtId="170" fontId="2" fillId="0" borderId="0" xfId="6" applyNumberFormat="1" applyFont="1" applyBorder="1" applyAlignment="1">
      <alignment horizontal="left" indent="1"/>
    </xf>
    <xf numFmtId="0" fontId="12" fillId="0" borderId="0" xfId="0" applyFont="1" applyAlignment="1"/>
    <xf numFmtId="168" fontId="0" fillId="0" borderId="0" xfId="7" applyNumberFormat="1" applyFont="1" applyFill="1" applyBorder="1" applyAlignment="1">
      <alignment horizontal="left" indent="2"/>
    </xf>
    <xf numFmtId="168" fontId="0" fillId="0" borderId="0" xfId="7" applyNumberFormat="1" applyFont="1" applyFill="1" applyBorder="1" applyAlignment="1">
      <alignment horizontal="left" indent="1"/>
    </xf>
    <xf numFmtId="167" fontId="2" fillId="0" borderId="0" xfId="7" applyNumberFormat="1" applyFont="1" applyFill="1" applyBorder="1"/>
    <xf numFmtId="167" fontId="2" fillId="0" borderId="0" xfId="7" applyNumberFormat="1" applyFont="1" applyFill="1" applyBorder="1" applyAlignment="1">
      <alignment horizontal="left" indent="1"/>
    </xf>
    <xf numFmtId="168" fontId="0" fillId="0" borderId="1" xfId="2" applyNumberFormat="1" applyFont="1" applyFill="1" applyBorder="1" applyAlignment="1">
      <alignment horizontal="left" indent="2"/>
    </xf>
    <xf numFmtId="168" fontId="0" fillId="0" borderId="1" xfId="2" applyNumberFormat="1" applyFont="1" applyFill="1" applyBorder="1"/>
    <xf numFmtId="169" fontId="0" fillId="0" borderId="1" xfId="2" applyNumberFormat="1" applyFont="1" applyFill="1" applyBorder="1"/>
    <xf numFmtId="167" fontId="0" fillId="0" borderId="1" xfId="2" applyNumberFormat="1" applyFont="1" applyFill="1" applyBorder="1"/>
    <xf numFmtId="0" fontId="0" fillId="0" borderId="1" xfId="0" applyFill="1" applyBorder="1"/>
    <xf numFmtId="168" fontId="0" fillId="0" borderId="1" xfId="2" applyNumberFormat="1" applyFont="1" applyFill="1" applyBorder="1" applyAlignment="1">
      <alignment horizontal="left" indent="1"/>
    </xf>
    <xf numFmtId="168" fontId="4" fillId="0" borderId="1" xfId="2" applyNumberFormat="1" applyFont="1" applyFill="1" applyBorder="1"/>
    <xf numFmtId="168" fontId="4" fillId="0" borderId="1" xfId="8" applyNumberFormat="1" applyFont="1" applyFill="1" applyBorder="1" applyAlignment="1">
      <alignment horizontal="left" indent="2"/>
    </xf>
    <xf numFmtId="168" fontId="4" fillId="0" borderId="1" xfId="8" applyNumberFormat="1" applyFont="1" applyFill="1" applyBorder="1" applyAlignment="1">
      <alignment horizontal="left" indent="1"/>
    </xf>
    <xf numFmtId="168" fontId="2" fillId="0" borderId="0" xfId="9" applyNumberFormat="1" applyFont="1" applyFill="1" applyBorder="1"/>
    <xf numFmtId="168" fontId="4" fillId="0" borderId="0" xfId="9" applyNumberFormat="1" applyFont="1" applyFill="1" applyBorder="1" applyAlignment="1">
      <alignment horizontal="left" indent="2"/>
    </xf>
    <xf numFmtId="168" fontId="4" fillId="0" borderId="0" xfId="9" applyNumberFormat="1" applyFont="1" applyFill="1" applyBorder="1" applyAlignment="1">
      <alignment horizontal="left" indent="3"/>
    </xf>
    <xf numFmtId="168" fontId="2" fillId="0" borderId="0" xfId="9" applyNumberFormat="1" applyFont="1" applyFill="1" applyBorder="1" applyAlignment="1">
      <alignment horizontal="left"/>
    </xf>
    <xf numFmtId="168" fontId="2" fillId="0" borderId="0" xfId="9" applyNumberFormat="1" applyFont="1" applyFill="1" applyBorder="1" applyAlignment="1">
      <alignment horizontal="left" indent="1"/>
    </xf>
    <xf numFmtId="168" fontId="11" fillId="0" borderId="0" xfId="9" applyNumberFormat="1" applyFont="1" applyFill="1" applyBorder="1" applyAlignment="1">
      <alignment horizontal="left" indent="2"/>
    </xf>
    <xf numFmtId="168" fontId="11" fillId="0" borderId="0" xfId="9" applyNumberFormat="1" applyFill="1" applyBorder="1" applyAlignment="1">
      <alignment horizontal="left" indent="2"/>
    </xf>
    <xf numFmtId="168" fontId="4" fillId="0" borderId="0" xfId="9" applyNumberFormat="1" applyFont="1" applyFill="1" applyBorder="1" applyAlignment="1">
      <alignment horizontal="left" indent="1"/>
    </xf>
    <xf numFmtId="167" fontId="2" fillId="0" borderId="0" xfId="9" applyNumberFormat="1" applyFont="1" applyFill="1" applyBorder="1" applyAlignment="1">
      <alignment horizontal="left" indent="1"/>
    </xf>
    <xf numFmtId="168" fontId="11" fillId="0" borderId="0" xfId="9" applyNumberFormat="1" applyFont="1" applyFill="1" applyBorder="1" applyAlignment="1">
      <alignment horizontal="left" indent="3"/>
    </xf>
    <xf numFmtId="169" fontId="11" fillId="0" borderId="1" xfId="8" applyNumberFormat="1" applyFont="1" applyFill="1" applyBorder="1"/>
    <xf numFmtId="167" fontId="11" fillId="0" borderId="1" xfId="8" applyNumberFormat="1" applyFont="1" applyFill="1" applyBorder="1"/>
    <xf numFmtId="0" fontId="11" fillId="0" borderId="1" xfId="15" applyFont="1" applyBorder="1"/>
    <xf numFmtId="165" fontId="0" fillId="0" borderId="1" xfId="3" applyFont="1" applyFill="1" applyBorder="1" applyAlignment="1">
      <alignment horizontal="right"/>
    </xf>
    <xf numFmtId="168" fontId="11" fillId="0" borderId="1" xfId="2" applyNumberFormat="1" applyFont="1" applyBorder="1" applyAlignment="1">
      <alignment horizontal="left" indent="2"/>
    </xf>
    <xf numFmtId="170" fontId="0" fillId="0" borderId="1" xfId="2" applyNumberFormat="1" applyFont="1" applyBorder="1" applyAlignment="1">
      <alignment horizontal="left" indent="2"/>
    </xf>
    <xf numFmtId="170" fontId="11" fillId="0" borderId="1" xfId="15" applyNumberFormat="1" applyFont="1" applyBorder="1"/>
    <xf numFmtId="170" fontId="4" fillId="0" borderId="1" xfId="15" applyNumberFormat="1" applyFont="1" applyBorder="1"/>
    <xf numFmtId="168" fontId="0" fillId="0" borderId="1" xfId="6" applyNumberFormat="1" applyFont="1" applyFill="1" applyBorder="1" applyAlignment="1">
      <alignment horizontal="left" indent="2"/>
    </xf>
    <xf numFmtId="168" fontId="0" fillId="0" borderId="1" xfId="6" applyNumberFormat="1" applyFont="1" applyFill="1" applyBorder="1"/>
    <xf numFmtId="169" fontId="0" fillId="0" borderId="1" xfId="6" applyNumberFormat="1" applyFont="1" applyFill="1" applyBorder="1"/>
    <xf numFmtId="167" fontId="0" fillId="0" borderId="1" xfId="6" applyNumberFormat="1" applyFont="1" applyFill="1" applyBorder="1"/>
    <xf numFmtId="168" fontId="0" fillId="0" borderId="1" xfId="6" applyNumberFormat="1" applyFont="1" applyFill="1" applyBorder="1" applyAlignment="1">
      <alignment horizontal="left" indent="1"/>
    </xf>
    <xf numFmtId="168" fontId="4" fillId="0" borderId="1" xfId="6" applyNumberFormat="1" applyFont="1" applyFill="1" applyBorder="1"/>
    <xf numFmtId="168" fontId="4" fillId="0" borderId="1" xfId="10" applyNumberFormat="1" applyFont="1" applyFill="1" applyBorder="1" applyAlignment="1">
      <alignment horizontal="left" indent="2"/>
    </xf>
    <xf numFmtId="168" fontId="4" fillId="0" borderId="1" xfId="10" applyNumberFormat="1" applyFont="1" applyFill="1" applyBorder="1" applyAlignment="1">
      <alignment horizontal="left" indent="1"/>
    </xf>
    <xf numFmtId="169" fontId="11" fillId="0" borderId="1" xfId="10" applyNumberFormat="1" applyFont="1" applyFill="1" applyBorder="1"/>
    <xf numFmtId="167" fontId="11" fillId="0" borderId="1" xfId="10" applyNumberFormat="1" applyFont="1" applyFill="1" applyBorder="1"/>
    <xf numFmtId="0" fontId="11" fillId="0" borderId="1" xfId="16" applyFont="1" applyBorder="1"/>
    <xf numFmtId="165" fontId="0" fillId="0" borderId="1" xfId="4" applyFont="1" applyFill="1" applyBorder="1" applyAlignment="1">
      <alignment horizontal="right"/>
    </xf>
    <xf numFmtId="168" fontId="11" fillId="0" borderId="1" xfId="6" applyNumberFormat="1" applyFont="1" applyBorder="1" applyAlignment="1">
      <alignment horizontal="left" indent="2"/>
    </xf>
    <xf numFmtId="170" fontId="0" fillId="0" borderId="1" xfId="6" applyNumberFormat="1" applyFont="1" applyBorder="1" applyAlignment="1">
      <alignment horizontal="left" indent="2"/>
    </xf>
    <xf numFmtId="170" fontId="11" fillId="0" borderId="1" xfId="16" applyNumberFormat="1" applyFont="1" applyBorder="1"/>
    <xf numFmtId="170" fontId="4" fillId="0" borderId="1" xfId="16" applyNumberFormat="1" applyFont="1" applyBorder="1"/>
    <xf numFmtId="0" fontId="2" fillId="0" borderId="0" xfId="15" applyFont="1" applyAlignment="1"/>
    <xf numFmtId="170" fontId="2" fillId="0" borderId="0" xfId="15" applyNumberFormat="1" applyFont="1" applyAlignment="1"/>
    <xf numFmtId="0" fontId="2" fillId="0" borderId="0" xfId="16" applyFont="1" applyAlignment="1"/>
    <xf numFmtId="170" fontId="2" fillId="0" borderId="0" xfId="16" applyNumberFormat="1" applyFont="1" applyAlignment="1"/>
    <xf numFmtId="168" fontId="2" fillId="0" borderId="0" xfId="2" applyNumberFormat="1" applyFont="1" applyFill="1" applyBorder="1" applyAlignment="1">
      <alignment horizontal="right" vertical="justify"/>
    </xf>
    <xf numFmtId="168" fontId="11" fillId="0" borderId="0" xfId="2" applyNumberFormat="1" applyFont="1" applyFill="1" applyBorder="1" applyAlignment="1">
      <alignment horizontal="right"/>
    </xf>
    <xf numFmtId="168" fontId="11" fillId="0" borderId="0" xfId="2" applyNumberFormat="1" applyFont="1" applyFill="1" applyAlignment="1">
      <alignment horizontal="right"/>
    </xf>
    <xf numFmtId="0" fontId="11" fillId="0" borderId="0" xfId="15" applyFont="1" applyFill="1"/>
    <xf numFmtId="167" fontId="11" fillId="0" borderId="0" xfId="2" applyNumberFormat="1" applyFont="1" applyFill="1" applyBorder="1" applyAlignment="1">
      <alignment horizontal="right"/>
    </xf>
    <xf numFmtId="167" fontId="2" fillId="0" borderId="0" xfId="2" applyNumberFormat="1" applyFont="1" applyFill="1"/>
    <xf numFmtId="168" fontId="2" fillId="0" borderId="0" xfId="6" applyNumberFormat="1" applyFont="1" applyFill="1" applyBorder="1" applyAlignment="1">
      <alignment horizontal="right" vertical="justify"/>
    </xf>
    <xf numFmtId="168" fontId="11" fillId="0" borderId="0" xfId="6" applyNumberFormat="1" applyFont="1" applyFill="1" applyBorder="1" applyAlignment="1">
      <alignment horizontal="right"/>
    </xf>
    <xf numFmtId="168" fontId="11" fillId="0" borderId="0" xfId="6" applyNumberFormat="1" applyFont="1" applyFill="1" applyAlignment="1">
      <alignment horizontal="right"/>
    </xf>
    <xf numFmtId="167" fontId="11" fillId="0" borderId="0" xfId="6" applyNumberFormat="1" applyFont="1" applyFill="1" applyBorder="1" applyAlignment="1">
      <alignment horizontal="right"/>
    </xf>
    <xf numFmtId="0" fontId="11" fillId="0" borderId="0" xfId="16" applyFont="1" applyFill="1"/>
    <xf numFmtId="167" fontId="2" fillId="0" borderId="0" xfId="6" applyNumberFormat="1" applyFont="1" applyFill="1"/>
    <xf numFmtId="167" fontId="11" fillId="0" borderId="0" xfId="6" applyNumberFormat="1" applyFont="1" applyFill="1"/>
    <xf numFmtId="167" fontId="1" fillId="0" borderId="0" xfId="6" applyNumberFormat="1" applyFont="1" applyBorder="1" applyAlignment="1">
      <alignment horizontal="right"/>
    </xf>
    <xf numFmtId="167" fontId="1" fillId="0" borderId="0" xfId="2" applyNumberFormat="1" applyFont="1" applyBorder="1" applyAlignment="1">
      <alignment horizontal="right"/>
    </xf>
    <xf numFmtId="0" fontId="3" fillId="0" borderId="0" xfId="17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167" fontId="6" fillId="0" borderId="2" xfId="2" applyNumberFormat="1" applyFont="1" applyBorder="1" applyAlignment="1">
      <alignment horizontal="center" wrapText="1"/>
    </xf>
    <xf numFmtId="0" fontId="0" fillId="0" borderId="2" xfId="0" applyBorder="1"/>
    <xf numFmtId="0" fontId="0" fillId="0" borderId="0" xfId="0"/>
    <xf numFmtId="167" fontId="2" fillId="0" borderId="3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 vertical="center"/>
    </xf>
    <xf numFmtId="167" fontId="2" fillId="0" borderId="0" xfId="2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67" fontId="6" fillId="0" borderId="2" xfId="2" applyNumberFormat="1" applyFont="1" applyFill="1" applyBorder="1" applyAlignment="1">
      <alignment horizontal="center"/>
    </xf>
    <xf numFmtId="167" fontId="6" fillId="0" borderId="2" xfId="2" applyNumberFormat="1" applyFont="1" applyBorder="1" applyAlignment="1">
      <alignment horizontal="center"/>
    </xf>
    <xf numFmtId="167" fontId="6" fillId="0" borderId="0" xfId="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7" fontId="2" fillId="0" borderId="2" xfId="2" applyNumberFormat="1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2" fillId="0" borderId="1" xfId="2" applyNumberFormat="1" applyFont="1" applyFill="1" applyBorder="1" applyAlignment="1">
      <alignment horizontal="center" vertical="center"/>
    </xf>
    <xf numFmtId="0" fontId="2" fillId="0" borderId="0" xfId="13" applyFont="1" applyFill="1" applyAlignment="1">
      <alignment horizontal="center"/>
    </xf>
    <xf numFmtId="168" fontId="2" fillId="0" borderId="2" xfId="8" applyNumberFormat="1" applyFont="1" applyFill="1" applyBorder="1" applyAlignment="1">
      <alignment horizontal="center" vertical="center"/>
    </xf>
    <xf numFmtId="168" fontId="2" fillId="0" borderId="0" xfId="8" applyNumberFormat="1" applyFont="1" applyFill="1" applyBorder="1" applyAlignment="1">
      <alignment horizontal="center" vertical="center"/>
    </xf>
    <xf numFmtId="168" fontId="2" fillId="0" borderId="1" xfId="8" applyNumberFormat="1" applyFont="1" applyFill="1" applyBorder="1" applyAlignment="1">
      <alignment horizontal="center" vertical="center"/>
    </xf>
    <xf numFmtId="0" fontId="7" fillId="0" borderId="2" xfId="13" applyFont="1" applyFill="1" applyBorder="1" applyAlignment="1">
      <alignment horizontal="center"/>
    </xf>
    <xf numFmtId="0" fontId="7" fillId="0" borderId="0" xfId="13" applyFont="1" applyFill="1" applyBorder="1" applyAlignment="1">
      <alignment horizontal="center"/>
    </xf>
    <xf numFmtId="168" fontId="6" fillId="0" borderId="0" xfId="8" applyNumberFormat="1" applyFont="1" applyFill="1" applyBorder="1" applyAlignment="1">
      <alignment horizontal="center"/>
    </xf>
    <xf numFmtId="168" fontId="6" fillId="0" borderId="2" xfId="8" applyNumberFormat="1" applyFont="1" applyFill="1" applyBorder="1" applyAlignment="1">
      <alignment horizontal="center" wrapText="1"/>
    </xf>
    <xf numFmtId="168" fontId="6" fillId="0" borderId="0" xfId="8" applyNumberFormat="1" applyFont="1" applyFill="1" applyBorder="1" applyAlignment="1">
      <alignment horizontal="center" wrapText="1"/>
    </xf>
    <xf numFmtId="0" fontId="2" fillId="0" borderId="3" xfId="13" applyFont="1" applyFill="1" applyBorder="1" applyAlignment="1">
      <alignment horizontal="center"/>
    </xf>
    <xf numFmtId="0" fontId="2" fillId="0" borderId="1" xfId="13" applyFont="1" applyFill="1" applyBorder="1" applyAlignment="1">
      <alignment horizontal="center"/>
    </xf>
    <xf numFmtId="0" fontId="2" fillId="0" borderId="0" xfId="15" applyFont="1" applyAlignment="1">
      <alignment horizontal="center"/>
    </xf>
    <xf numFmtId="168" fontId="2" fillId="0" borderId="0" xfId="2" applyNumberFormat="1" applyFont="1" applyBorder="1" applyAlignment="1">
      <alignment horizontal="center" vertical="center" wrapText="1"/>
    </xf>
    <xf numFmtId="168" fontId="2" fillId="0" borderId="1" xfId="2" applyNumberFormat="1" applyFont="1" applyBorder="1" applyAlignment="1">
      <alignment horizontal="center" vertical="center" wrapText="1"/>
    </xf>
    <xf numFmtId="168" fontId="2" fillId="0" borderId="3" xfId="2" applyNumberFormat="1" applyFont="1" applyBorder="1" applyAlignment="1">
      <alignment horizontal="center"/>
    </xf>
    <xf numFmtId="168" fontId="2" fillId="0" borderId="2" xfId="2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2" fillId="0" borderId="0" xfId="15" applyFont="1" applyBorder="1" applyAlignment="1">
      <alignment horizontal="center" vertical="center" wrapText="1"/>
    </xf>
    <xf numFmtId="170" fontId="2" fillId="0" borderId="2" xfId="2" applyNumberFormat="1" applyFont="1" applyBorder="1" applyAlignment="1">
      <alignment horizontal="center" vertical="center" wrapText="1"/>
    </xf>
    <xf numFmtId="170" fontId="11" fillId="0" borderId="1" xfId="15" applyNumberFormat="1" applyFont="1" applyBorder="1" applyAlignment="1">
      <alignment horizontal="center" vertical="center" wrapText="1"/>
    </xf>
    <xf numFmtId="170" fontId="2" fillId="0" borderId="3" xfId="2" applyNumberFormat="1" applyFont="1" applyBorder="1" applyAlignment="1">
      <alignment horizontal="center"/>
    </xf>
    <xf numFmtId="170" fontId="2" fillId="0" borderId="0" xfId="15" applyNumberFormat="1" applyFont="1" applyAlignment="1">
      <alignment horizontal="center"/>
    </xf>
    <xf numFmtId="167" fontId="2" fillId="0" borderId="2" xfId="6" applyNumberFormat="1" applyFont="1" applyBorder="1" applyAlignment="1">
      <alignment horizontal="center" vertical="center"/>
    </xf>
    <xf numFmtId="167" fontId="2" fillId="0" borderId="0" xfId="6" applyNumberFormat="1" applyFont="1" applyBorder="1" applyAlignment="1">
      <alignment horizontal="center" vertical="center"/>
    </xf>
    <xf numFmtId="167" fontId="2" fillId="0" borderId="1" xfId="6" applyNumberFormat="1" applyFont="1" applyBorder="1" applyAlignment="1">
      <alignment horizontal="center" vertical="center"/>
    </xf>
    <xf numFmtId="167" fontId="6" fillId="0" borderId="2" xfId="6" applyNumberFormat="1" applyFont="1" applyBorder="1" applyAlignment="1">
      <alignment horizontal="center"/>
    </xf>
    <xf numFmtId="167" fontId="6" fillId="0" borderId="0" xfId="6" applyNumberFormat="1" applyFont="1" applyFill="1" applyBorder="1" applyAlignment="1">
      <alignment horizontal="center"/>
    </xf>
    <xf numFmtId="167" fontId="6" fillId="0" borderId="2" xfId="6" applyNumberFormat="1" applyFont="1" applyFill="1" applyBorder="1" applyAlignment="1">
      <alignment horizontal="center"/>
    </xf>
    <xf numFmtId="167" fontId="2" fillId="0" borderId="2" xfId="6" applyNumberFormat="1" applyFont="1" applyFill="1" applyBorder="1" applyAlignment="1">
      <alignment horizontal="center" vertical="center"/>
    </xf>
    <xf numFmtId="167" fontId="2" fillId="0" borderId="0" xfId="6" applyNumberFormat="1" applyFont="1" applyFill="1" applyBorder="1" applyAlignment="1">
      <alignment horizontal="center" vertical="center"/>
    </xf>
    <xf numFmtId="167" fontId="2" fillId="0" borderId="1" xfId="6" applyNumberFormat="1" applyFont="1" applyFill="1" applyBorder="1" applyAlignment="1">
      <alignment horizontal="center" vertical="center"/>
    </xf>
    <xf numFmtId="167" fontId="6" fillId="0" borderId="2" xfId="6" applyNumberFormat="1" applyFont="1" applyBorder="1" applyAlignment="1">
      <alignment horizontal="center" wrapText="1"/>
    </xf>
    <xf numFmtId="167" fontId="2" fillId="0" borderId="3" xfId="6" applyNumberFormat="1" applyFont="1" applyBorder="1" applyAlignment="1">
      <alignment horizontal="center"/>
    </xf>
    <xf numFmtId="0" fontId="2" fillId="0" borderId="0" xfId="14" applyFont="1" applyFill="1" applyAlignment="1">
      <alignment horizontal="center"/>
    </xf>
    <xf numFmtId="168" fontId="2" fillId="0" borderId="2" xfId="10" applyNumberFormat="1" applyFont="1" applyFill="1" applyBorder="1" applyAlignment="1">
      <alignment horizontal="center" vertical="center"/>
    </xf>
    <xf numFmtId="168" fontId="2" fillId="0" borderId="0" xfId="10" applyNumberFormat="1" applyFont="1" applyFill="1" applyBorder="1" applyAlignment="1">
      <alignment horizontal="center" vertical="center"/>
    </xf>
    <xf numFmtId="168" fontId="2" fillId="0" borderId="1" xfId="10" applyNumberFormat="1" applyFont="1" applyFill="1" applyBorder="1" applyAlignment="1">
      <alignment horizontal="center" vertical="center"/>
    </xf>
    <xf numFmtId="0" fontId="7" fillId="0" borderId="2" xfId="14" applyFont="1" applyFill="1" applyBorder="1" applyAlignment="1">
      <alignment horizontal="center"/>
    </xf>
    <xf numFmtId="0" fontId="7" fillId="0" borderId="0" xfId="14" applyFont="1" applyFill="1" applyBorder="1" applyAlignment="1">
      <alignment horizontal="center"/>
    </xf>
    <xf numFmtId="0" fontId="2" fillId="0" borderId="3" xfId="14" applyFont="1" applyFill="1" applyBorder="1" applyAlignment="1">
      <alignment horizontal="center"/>
    </xf>
    <xf numFmtId="168" fontId="6" fillId="0" borderId="2" xfId="10" applyNumberFormat="1" applyFont="1" applyFill="1" applyBorder="1" applyAlignment="1">
      <alignment horizontal="center" wrapText="1"/>
    </xf>
    <xf numFmtId="168" fontId="6" fillId="0" borderId="0" xfId="10" applyNumberFormat="1" applyFont="1" applyFill="1" applyBorder="1" applyAlignment="1">
      <alignment horizontal="center" wrapText="1"/>
    </xf>
    <xf numFmtId="168" fontId="6" fillId="0" borderId="0" xfId="10" applyNumberFormat="1" applyFont="1" applyFill="1" applyBorder="1" applyAlignment="1">
      <alignment horizontal="center"/>
    </xf>
    <xf numFmtId="0" fontId="2" fillId="0" borderId="1" xfId="14" applyFont="1" applyFill="1" applyBorder="1" applyAlignment="1">
      <alignment horizontal="center"/>
    </xf>
    <xf numFmtId="0" fontId="2" fillId="0" borderId="0" xfId="16" applyFont="1" applyAlignment="1">
      <alignment horizontal="center"/>
    </xf>
    <xf numFmtId="168" fontId="2" fillId="0" borderId="2" xfId="6" applyNumberFormat="1" applyFont="1" applyBorder="1" applyAlignment="1">
      <alignment horizontal="center" vertical="center" wrapText="1"/>
    </xf>
    <xf numFmtId="168" fontId="2" fillId="0" borderId="0" xfId="6" applyNumberFormat="1" applyFont="1" applyBorder="1" applyAlignment="1">
      <alignment horizontal="center" vertical="center" wrapText="1"/>
    </xf>
    <xf numFmtId="168" fontId="2" fillId="0" borderId="3" xfId="6" applyNumberFormat="1" applyFont="1" applyBorder="1" applyAlignment="1">
      <alignment horizontal="center"/>
    </xf>
    <xf numFmtId="0" fontId="2" fillId="0" borderId="0" xfId="16" applyFont="1" applyBorder="1" applyAlignment="1">
      <alignment horizontal="center" vertical="center" wrapText="1"/>
    </xf>
    <xf numFmtId="168" fontId="2" fillId="0" borderId="1" xfId="6" applyNumberFormat="1" applyFont="1" applyBorder="1" applyAlignment="1">
      <alignment horizontal="center" vertical="center" wrapText="1"/>
    </xf>
    <xf numFmtId="170" fontId="2" fillId="0" borderId="2" xfId="6" applyNumberFormat="1" applyFont="1" applyBorder="1" applyAlignment="1">
      <alignment horizontal="center" vertical="center" wrapText="1"/>
    </xf>
    <xf numFmtId="170" fontId="11" fillId="0" borderId="1" xfId="16" applyNumberFormat="1" applyFont="1" applyBorder="1" applyAlignment="1">
      <alignment horizontal="center" vertical="center" wrapText="1"/>
    </xf>
    <xf numFmtId="170" fontId="2" fillId="0" borderId="3" xfId="6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0" fontId="2" fillId="0" borderId="0" xfId="16" applyNumberFormat="1" applyFont="1" applyAlignment="1">
      <alignment horizontal="center"/>
    </xf>
  </cellXfs>
  <cellStyles count="18">
    <cellStyle name="Euro" xfId="1"/>
    <cellStyle name="Millares" xfId="2" builtinId="3"/>
    <cellStyle name="Millares [0]" xfId="3" builtinId="6"/>
    <cellStyle name="Millares [0] 2" xfId="4"/>
    <cellStyle name="Millares 2" xfId="5"/>
    <cellStyle name="Millares 3" xfId="6"/>
    <cellStyle name="Millares 6" xfId="7"/>
    <cellStyle name="Millares_05. Mercado Laboral" xfId="8"/>
    <cellStyle name="Millares_05. Mercado Laboral 10" xfId="9"/>
    <cellStyle name="Millares_05. Mercado Laboral 2" xfId="10"/>
    <cellStyle name="Millares_cruces de mercado laboral" xfId="11"/>
    <cellStyle name="Normal" xfId="0" builtinId="0"/>
    <cellStyle name="Normal 2" xfId="12"/>
    <cellStyle name="Normal_05. Mercado Laboral" xfId="13"/>
    <cellStyle name="Normal_05. Mercado Laboral 2" xfId="14"/>
    <cellStyle name="Normal_Mercado Laboral" xfId="15"/>
    <cellStyle name="Normal_Mercado Laboral 17" xfId="17"/>
    <cellStyle name="Normal_Mercado Laboral 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21</xdr:row>
      <xdr:rowOff>105828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72375" cy="310620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nculos/8.%20Mercado%20Labor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Cuadro%20Resum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rcLab"/>
    </sheetNames>
    <sheetDataSet>
      <sheetData sheetId="0">
        <row r="48">
          <cell r="N48">
            <v>3987236.3111034706</v>
          </cell>
          <cell r="O48">
            <v>6.1478871173763601</v>
          </cell>
          <cell r="P48">
            <v>3101918.386952363</v>
          </cell>
          <cell r="Q48">
            <v>6.7312663589149127</v>
          </cell>
          <cell r="R48">
            <v>2183811.2855554074</v>
          </cell>
          <cell r="S48">
            <v>6.9102827456845297</v>
          </cell>
          <cell r="T48">
            <v>2112345.1449659583</v>
          </cell>
          <cell r="U48">
            <v>6.8340572654309915</v>
          </cell>
          <cell r="V48">
            <v>71466.140589472954</v>
          </cell>
          <cell r="W48">
            <v>8.959770689970405</v>
          </cell>
          <cell r="X48">
            <v>5.4703234139869421</v>
          </cell>
          <cell r="Y48">
            <v>4213558.7053072238</v>
          </cell>
          <cell r="Z48">
            <v>6.5410626388086719</v>
          </cell>
          <cell r="AA48">
            <v>3394623.8384337542</v>
          </cell>
          <cell r="AB48">
            <v>7.0894277768796359</v>
          </cell>
          <cell r="AC48">
            <v>1186107.4168749917</v>
          </cell>
          <cell r="AD48">
            <v>8.3183897033645824</v>
          </cell>
          <cell r="AE48">
            <v>1113790.1647299146</v>
          </cell>
          <cell r="AF48">
            <v>8.1957776927697079</v>
          </cell>
          <cell r="AG48">
            <v>72317.252145103063</v>
          </cell>
          <cell r="AH48">
            <v>10.061796072354932</v>
          </cell>
          <cell r="AI48">
            <v>7.1063652333535092</v>
          </cell>
        </row>
        <row r="49">
          <cell r="N49">
            <v>489761.98745311663</v>
          </cell>
          <cell r="O49">
            <v>8.4709880357243303</v>
          </cell>
          <cell r="P49">
            <v>393734.6870278907</v>
          </cell>
          <cell r="Q49">
            <v>9.0327371930888276</v>
          </cell>
          <cell r="R49">
            <v>254131.01685993635</v>
          </cell>
          <cell r="S49">
            <v>9.7201527286273066</v>
          </cell>
          <cell r="T49">
            <v>232627.27304433458</v>
          </cell>
          <cell r="U49">
            <v>9.6895848209731845</v>
          </cell>
          <cell r="V49">
            <v>21503.743815601432</v>
          </cell>
          <cell r="W49">
            <v>10.040641711229945</v>
          </cell>
          <cell r="X49">
            <v>6.7679739810922648</v>
          </cell>
          <cell r="Y49">
            <v>539436.77343137551</v>
          </cell>
          <cell r="Z49">
            <v>8.8632453277959176</v>
          </cell>
          <cell r="AA49">
            <v>464025.76072777691</v>
          </cell>
          <cell r="AB49">
            <v>9.32824227155829</v>
          </cell>
          <cell r="AC49">
            <v>213057.72840791391</v>
          </cell>
          <cell r="AD49">
            <v>10.264884295663881</v>
          </cell>
          <cell r="AE49">
            <v>190552.75207603004</v>
          </cell>
          <cell r="AF49">
            <v>10.128360469519123</v>
          </cell>
          <cell r="AG49">
            <v>22504.976331883394</v>
          </cell>
          <cell r="AH49">
            <v>11.369765066394281</v>
          </cell>
          <cell r="AI49">
            <v>8.1195956180078603</v>
          </cell>
        </row>
        <row r="50">
          <cell r="N50">
            <v>286301.52826448565</v>
          </cell>
          <cell r="O50">
            <v>7.8718825422365253</v>
          </cell>
          <cell r="P50">
            <v>230003.15242786394</v>
          </cell>
          <cell r="Q50">
            <v>8.4864726152943692</v>
          </cell>
          <cell r="R50">
            <v>148223.19205415787</v>
          </cell>
          <cell r="S50">
            <v>9.1297352806937422</v>
          </cell>
          <cell r="T50">
            <v>140865.38451907472</v>
          </cell>
          <cell r="U50">
            <v>9.0736424795771153</v>
          </cell>
          <cell r="V50">
            <v>7357.8075350834188</v>
          </cell>
          <cell r="W50">
            <v>10.19090909090909</v>
          </cell>
          <cell r="X50">
            <v>6.6571070743281293</v>
          </cell>
          <cell r="Y50">
            <v>321354.63299331325</v>
          </cell>
          <cell r="Z50">
            <v>7.9426932402862249</v>
          </cell>
          <cell r="AA50">
            <v>267684.04556207807</v>
          </cell>
          <cell r="AB50">
            <v>8.4609210777756605</v>
          </cell>
          <cell r="AC50">
            <v>111179.33853337044</v>
          </cell>
          <cell r="AD50">
            <v>9.6392215568862181</v>
          </cell>
          <cell r="AE50">
            <v>105891.90974192526</v>
          </cell>
          <cell r="AF50">
            <v>9.640989287964711</v>
          </cell>
          <cell r="AG50">
            <v>5287.4287914452279</v>
          </cell>
          <cell r="AH50">
            <v>9.6054216867469879</v>
          </cell>
          <cell r="AI50">
            <v>6.1588577946910261</v>
          </cell>
        </row>
        <row r="51">
          <cell r="N51">
            <v>959957.08986076096</v>
          </cell>
          <cell r="O51">
            <v>7.0871372684599434</v>
          </cell>
          <cell r="P51">
            <v>753782.0528930258</v>
          </cell>
          <cell r="Q51">
            <v>7.7539178534445732</v>
          </cell>
          <cell r="R51">
            <v>485614.90415061917</v>
          </cell>
          <cell r="S51">
            <v>8.1731753782213623</v>
          </cell>
          <cell r="T51">
            <v>459858.85318307561</v>
          </cell>
          <cell r="U51">
            <v>8.1498860397019808</v>
          </cell>
          <cell r="V51">
            <v>25756.050967543812</v>
          </cell>
          <cell r="W51">
            <v>8.5829260748726224</v>
          </cell>
          <cell r="X51">
            <v>4.8649062645850663</v>
          </cell>
          <cell r="Y51">
            <v>1137064.360236583</v>
          </cell>
          <cell r="Z51">
            <v>7.4134368054156194</v>
          </cell>
          <cell r="AA51">
            <v>947220.17062509607</v>
          </cell>
          <cell r="AB51">
            <v>7.9066153554004366</v>
          </cell>
          <cell r="AC51">
            <v>391099.2274926001</v>
          </cell>
          <cell r="AD51">
            <v>8.9756084776426306</v>
          </cell>
          <cell r="AE51">
            <v>364490.97188129666</v>
          </cell>
          <cell r="AF51">
            <v>8.8702346416813391</v>
          </cell>
          <cell r="AG51">
            <v>26608.255611307119</v>
          </cell>
          <cell r="AH51">
            <v>10.321441854100023</v>
          </cell>
          <cell r="AI51">
            <v>7.5849792713723456</v>
          </cell>
        </row>
        <row r="52">
          <cell r="N52">
            <v>2251215.7055256795</v>
          </cell>
          <cell r="O52">
            <v>4.8819542870175869</v>
          </cell>
          <cell r="P52">
            <v>1724398.4946040234</v>
          </cell>
          <cell r="Q52">
            <v>5.3839410681399809</v>
          </cell>
          <cell r="R52">
            <v>1295842.172490871</v>
          </cell>
          <cell r="S52">
            <v>5.4512921967344594</v>
          </cell>
          <cell r="T52">
            <v>1278993.6342196313</v>
          </cell>
          <cell r="U52">
            <v>5.4201469205154948</v>
          </cell>
          <cell r="V52">
            <v>16848.538271243946</v>
          </cell>
          <cell r="W52">
            <v>7.5245346869712346</v>
          </cell>
          <cell r="X52">
            <v>4.5313560506904009</v>
          </cell>
          <cell r="Y52">
            <v>2215702.9386465196</v>
          </cell>
          <cell r="Z52">
            <v>5.1504857555468062</v>
          </cell>
          <cell r="AA52">
            <v>1715693.8615193574</v>
          </cell>
          <cell r="AB52">
            <v>5.6826213790668705</v>
          </cell>
          <cell r="AC52">
            <v>470771.12244103488</v>
          </cell>
          <cell r="AD52">
            <v>6.3912753912753892</v>
          </cell>
          <cell r="AE52">
            <v>452854.53103056835</v>
          </cell>
          <cell r="AF52">
            <v>6.3202028623037387</v>
          </cell>
          <cell r="AG52">
            <v>17916.591410467026</v>
          </cell>
          <cell r="AH52">
            <v>8.0386473429951639</v>
          </cell>
          <cell r="AI52">
            <v>5.6069732789335953</v>
          </cell>
        </row>
        <row r="54">
          <cell r="N54">
            <v>922494.99820017221</v>
          </cell>
          <cell r="O54" t="str">
            <v>.</v>
          </cell>
          <cell r="P54">
            <v>354800.64765712054</v>
          </cell>
          <cell r="Q54" t="str">
            <v>.</v>
          </cell>
          <cell r="R54">
            <v>281214.6810294888</v>
          </cell>
          <cell r="S54" t="str">
            <v>.</v>
          </cell>
          <cell r="T54">
            <v>277856.97400659556</v>
          </cell>
          <cell r="U54" t="str">
            <v>.</v>
          </cell>
          <cell r="V54">
            <v>3357.7070228933853</v>
          </cell>
          <cell r="W54" t="str">
            <v>.</v>
          </cell>
          <cell r="X54">
            <v>1.4885379218325554</v>
          </cell>
          <cell r="Y54">
            <v>913937.06054827163</v>
          </cell>
          <cell r="Z54" t="str">
            <v>.</v>
          </cell>
          <cell r="AA54">
            <v>400282.27425679413</v>
          </cell>
          <cell r="AB54" t="str">
            <v>.</v>
          </cell>
          <cell r="AC54">
            <v>110374.02676069355</v>
          </cell>
          <cell r="AD54" t="str">
            <v>.</v>
          </cell>
          <cell r="AE54">
            <v>108476.48102560724</v>
          </cell>
          <cell r="AF54" t="str">
            <v>.</v>
          </cell>
          <cell r="AG54">
            <v>1897.5457350862985</v>
          </cell>
          <cell r="AH54" t="str">
            <v>.</v>
          </cell>
          <cell r="AI54">
            <v>2.5576487496567766</v>
          </cell>
        </row>
        <row r="55">
          <cell r="N55">
            <v>2013828.5588589115</v>
          </cell>
          <cell r="O55">
            <v>3.9124241677273344</v>
          </cell>
          <cell r="P55">
            <v>1696204.9852506386</v>
          </cell>
          <cell r="Q55">
            <v>4.4345130045685339</v>
          </cell>
          <cell r="R55">
            <v>1227887.8835906871</v>
          </cell>
          <cell r="S55">
            <v>4.5847961377571833</v>
          </cell>
          <cell r="T55">
            <v>1203069.1537805132</v>
          </cell>
          <cell r="U55">
            <v>4.5765808933522134</v>
          </cell>
          <cell r="V55">
            <v>24818.729810181074</v>
          </cell>
          <cell r="W55">
            <v>4.9830238959852</v>
          </cell>
          <cell r="X55">
            <v>4.1956581641268329</v>
          </cell>
          <cell r="Y55">
            <v>2034460.2837895351</v>
          </cell>
          <cell r="Z55">
            <v>4.02074485071212</v>
          </cell>
          <cell r="AA55">
            <v>1729180.2032073736</v>
          </cell>
          <cell r="AB55">
            <v>4.5230747806782237</v>
          </cell>
          <cell r="AC55">
            <v>527775.03980929905</v>
          </cell>
          <cell r="AD55">
            <v>4.7418793031304425</v>
          </cell>
          <cell r="AE55">
            <v>508416.65846866142</v>
          </cell>
          <cell r="AF55">
            <v>4.7365343985122843</v>
          </cell>
          <cell r="AG55">
            <v>19358.381340637188</v>
          </cell>
          <cell r="AH55">
            <v>4.8822546009398238</v>
          </cell>
          <cell r="AI55">
            <v>5.3556138315098316</v>
          </cell>
        </row>
        <row r="56">
          <cell r="N56">
            <v>832364.93896373163</v>
          </cell>
          <cell r="O56">
            <v>9.3834953406151538</v>
          </cell>
          <cell r="P56">
            <v>832364.93896373163</v>
          </cell>
          <cell r="Q56">
            <v>9.3834953406151538</v>
          </cell>
          <cell r="R56">
            <v>515834.86374999408</v>
          </cell>
          <cell r="S56">
            <v>10.001026553466964</v>
          </cell>
          <cell r="T56">
            <v>481603.37645060482</v>
          </cell>
          <cell r="U56">
            <v>9.9839382977732676</v>
          </cell>
          <cell r="V56">
            <v>34231.487299392626</v>
          </cell>
          <cell r="W56">
            <v>10.241441513171742</v>
          </cell>
          <cell r="X56">
            <v>5.7352130166904614</v>
          </cell>
          <cell r="Y56">
            <v>1017898.1121290899</v>
          </cell>
          <cell r="Z56">
            <v>9.6394649062996365</v>
          </cell>
          <cell r="AA56">
            <v>1017898.1121290899</v>
          </cell>
          <cell r="AB56">
            <v>9.6394649062996365</v>
          </cell>
          <cell r="AC56">
            <v>393879.58925014827</v>
          </cell>
          <cell r="AD56">
            <v>10.460096410405946</v>
          </cell>
          <cell r="AE56">
            <v>354673.25180717523</v>
          </cell>
          <cell r="AF56">
            <v>10.384318981005896</v>
          </cell>
          <cell r="AG56">
            <v>39206.337442976583</v>
          </cell>
          <cell r="AH56">
            <v>11.145603628161085</v>
          </cell>
          <cell r="AI56">
            <v>7.7123175081131272</v>
          </cell>
        </row>
        <row r="57">
          <cell r="N57">
            <v>206538.39798496518</v>
          </cell>
          <cell r="O57">
            <v>14.90476867874083</v>
          </cell>
          <cell r="P57">
            <v>206538.39798496518</v>
          </cell>
          <cell r="Q57">
            <v>14.90476867874083</v>
          </cell>
          <cell r="R57">
            <v>149283.35692147742</v>
          </cell>
          <cell r="S57">
            <v>15.358132823278968</v>
          </cell>
          <cell r="T57">
            <v>140452.69330908114</v>
          </cell>
          <cell r="U57">
            <v>15.370076189639658</v>
          </cell>
          <cell r="V57">
            <v>8830.6636123960761</v>
          </cell>
          <cell r="W57">
            <v>15.168172244304735</v>
          </cell>
          <cell r="X57">
            <v>9.6079072690556675</v>
          </cell>
          <cell r="Y57">
            <v>240022.20236073749</v>
          </cell>
          <cell r="Z57">
            <v>14.763754557742189</v>
          </cell>
          <cell r="AA57">
            <v>240022.20236073749</v>
          </cell>
          <cell r="AB57">
            <v>14.763754557742189</v>
          </cell>
          <cell r="AC57">
            <v>150054.95149923622</v>
          </cell>
          <cell r="AD57">
            <v>15.275963248036613</v>
          </cell>
          <cell r="AE57">
            <v>138199.96387283326</v>
          </cell>
          <cell r="AF57">
            <v>15.305185203089396</v>
          </cell>
          <cell r="AG57">
            <v>11854.987626402766</v>
          </cell>
          <cell r="AH57">
            <v>14.935307208582607</v>
          </cell>
          <cell r="AI57">
            <v>8.627739331303907</v>
          </cell>
        </row>
        <row r="58">
          <cell r="N58">
            <v>12009.417096362286</v>
          </cell>
          <cell r="O58" t="str">
            <v>.</v>
          </cell>
          <cell r="P58">
            <v>12009.417096362286</v>
          </cell>
          <cell r="Q58" t="str">
            <v>.</v>
          </cell>
          <cell r="R58">
            <v>9590.5002639447885</v>
          </cell>
          <cell r="S58" t="str">
            <v>.</v>
          </cell>
          <cell r="T58">
            <v>9362.9474193352526</v>
          </cell>
          <cell r="U58" t="str">
            <v>.</v>
          </cell>
          <cell r="V58">
            <v>227.55284460953899</v>
          </cell>
          <cell r="W58" t="str">
            <v>.</v>
          </cell>
          <cell r="X58">
            <v>0.69284064665127021</v>
          </cell>
          <cell r="Y58">
            <v>7241.0464803296791</v>
          </cell>
          <cell r="Z58" t="str">
            <v>.</v>
          </cell>
          <cell r="AA58">
            <v>7241.0464803296791</v>
          </cell>
          <cell r="AB58" t="str">
            <v>.</v>
          </cell>
          <cell r="AC58">
            <v>4023.8095555522823</v>
          </cell>
          <cell r="AD58" t="str">
            <v>.</v>
          </cell>
          <cell r="AE58">
            <v>4023.8095555522823</v>
          </cell>
          <cell r="AF58" t="str">
            <v>.</v>
          </cell>
          <cell r="AG58">
            <v>0</v>
          </cell>
          <cell r="AH58" t="str">
            <v>.</v>
          </cell>
          <cell r="AI58" t="str">
            <v>.</v>
          </cell>
        </row>
        <row r="60">
          <cell r="N60">
            <v>218613.25886932408</v>
          </cell>
          <cell r="O60">
            <v>3.4214703467573631</v>
          </cell>
          <cell r="P60">
            <v>218613.25886932408</v>
          </cell>
          <cell r="Q60">
            <v>3.4214703467573631</v>
          </cell>
          <cell r="R60">
            <v>15989.874107018426</v>
          </cell>
          <cell r="S60">
            <v>3.3299045102440434</v>
          </cell>
          <cell r="T60">
            <v>15822.410873794466</v>
          </cell>
          <cell r="U60">
            <v>3.298460599511988</v>
          </cell>
          <cell r="V60">
            <v>167.46323322396</v>
          </cell>
          <cell r="W60">
            <v>6</v>
          </cell>
          <cell r="X60">
            <v>1</v>
          </cell>
          <cell r="Y60">
            <v>221223.92815755965</v>
          </cell>
          <cell r="Z60">
            <v>3.6692541808311847</v>
          </cell>
          <cell r="AA60">
            <v>221223.92815755965</v>
          </cell>
          <cell r="AB60">
            <v>3.6692541808311847</v>
          </cell>
          <cell r="AC60">
            <v>4753.1332052399548</v>
          </cell>
          <cell r="AD60">
            <v>4.168490489208736</v>
          </cell>
          <cell r="AE60">
            <v>4753.1332052399548</v>
          </cell>
          <cell r="AF60">
            <v>4.168490489208736</v>
          </cell>
          <cell r="AG60">
            <v>0</v>
          </cell>
          <cell r="AH60" t="str">
            <v>.</v>
          </cell>
          <cell r="AI60" t="str">
            <v>.</v>
          </cell>
        </row>
        <row r="61">
          <cell r="N61">
            <v>343329.85040013096</v>
          </cell>
          <cell r="O61">
            <v>5.3307601090018242</v>
          </cell>
          <cell r="P61">
            <v>343329.85040013096</v>
          </cell>
          <cell r="Q61">
            <v>5.3307601090018242</v>
          </cell>
          <cell r="R61">
            <v>88722.076078933896</v>
          </cell>
          <cell r="S61">
            <v>5.1164617939940484</v>
          </cell>
          <cell r="T61">
            <v>88159.414652484309</v>
          </cell>
          <cell r="U61">
            <v>5.0971562915104585</v>
          </cell>
          <cell r="V61">
            <v>562.661426449592</v>
          </cell>
          <cell r="W61">
            <v>8</v>
          </cell>
          <cell r="X61">
            <v>2.6091444103542512</v>
          </cell>
          <cell r="Y61">
            <v>304923.74132351595</v>
          </cell>
          <cell r="Z61">
            <v>5.6038880557479809</v>
          </cell>
          <cell r="AA61">
            <v>304923.74132351595</v>
          </cell>
          <cell r="AB61">
            <v>5.6038880557479809</v>
          </cell>
          <cell r="AC61">
            <v>21406.215995251019</v>
          </cell>
          <cell r="AD61">
            <v>6.0982352670739504</v>
          </cell>
          <cell r="AE61">
            <v>21406.215995251019</v>
          </cell>
          <cell r="AF61">
            <v>6.0982352670739504</v>
          </cell>
          <cell r="AG61">
            <v>0</v>
          </cell>
          <cell r="AH61" t="str">
            <v>.</v>
          </cell>
          <cell r="AI61">
            <v>2.5763377108114804</v>
          </cell>
        </row>
        <row r="62">
          <cell r="N62">
            <v>448624.14219487319</v>
          </cell>
          <cell r="O62">
            <v>7.2423874193498579</v>
          </cell>
          <cell r="P62">
            <v>448624.14219487319</v>
          </cell>
          <cell r="Q62">
            <v>7.2423874193498579</v>
          </cell>
          <cell r="R62">
            <v>255564.25920361833</v>
          </cell>
          <cell r="S62">
            <v>6.4309192375201576</v>
          </cell>
          <cell r="T62">
            <v>247810.29454548625</v>
          </cell>
          <cell r="U62">
            <v>6.3872155437407843</v>
          </cell>
          <cell r="V62">
            <v>7753.9646581324614</v>
          </cell>
          <cell r="W62">
            <v>7.7500483453731572</v>
          </cell>
          <cell r="X62">
            <v>3.1232667032311867</v>
          </cell>
          <cell r="Y62">
            <v>412383.41470988479</v>
          </cell>
          <cell r="Z62">
            <v>7.8418198934544341</v>
          </cell>
          <cell r="AA62">
            <v>412383.41470988479</v>
          </cell>
          <cell r="AB62">
            <v>7.8418198934544341</v>
          </cell>
          <cell r="AC62">
            <v>76761.169943816014</v>
          </cell>
          <cell r="AD62">
            <v>7.8809136923531415</v>
          </cell>
          <cell r="AE62">
            <v>69587.354893411699</v>
          </cell>
          <cell r="AF62">
            <v>7.6315590841588925</v>
          </cell>
          <cell r="AG62">
            <v>7173.8150504042078</v>
          </cell>
          <cell r="AH62">
            <v>10.412504937245815</v>
          </cell>
          <cell r="AI62">
            <v>4.6495986727441583</v>
          </cell>
        </row>
        <row r="63">
          <cell r="N63">
            <v>489905.56744621682</v>
          </cell>
          <cell r="O63">
            <v>8.3044953736250751</v>
          </cell>
          <cell r="P63">
            <v>489905.56744621682</v>
          </cell>
          <cell r="Q63">
            <v>8.3044953736250751</v>
          </cell>
          <cell r="R63">
            <v>395313.35093586415</v>
          </cell>
          <cell r="S63">
            <v>7.7551325955339054</v>
          </cell>
          <cell r="T63">
            <v>367579.89388179587</v>
          </cell>
          <cell r="U63">
            <v>7.6181134035586009</v>
          </cell>
          <cell r="V63">
            <v>27733.457054066974</v>
          </cell>
          <cell r="W63">
            <v>9.4973765759204092</v>
          </cell>
          <cell r="X63">
            <v>5.9524688498605034</v>
          </cell>
          <cell r="Y63">
            <v>519075.67740059173</v>
          </cell>
          <cell r="Z63">
            <v>9.0097059630617444</v>
          </cell>
          <cell r="AA63">
            <v>519075.67740059173</v>
          </cell>
          <cell r="AB63">
            <v>9.0097059630617444</v>
          </cell>
          <cell r="AC63">
            <v>204780.68400030231</v>
          </cell>
          <cell r="AD63">
            <v>9.6231490834317519</v>
          </cell>
          <cell r="AE63">
            <v>173217.92273497631</v>
          </cell>
          <cell r="AF63">
            <v>9.48903503112086</v>
          </cell>
          <cell r="AG63">
            <v>31562.761265327601</v>
          </cell>
          <cell r="AH63">
            <v>10.349852593753294</v>
          </cell>
          <cell r="AI63">
            <v>7.3826735130419063</v>
          </cell>
        </row>
        <row r="64">
          <cell r="N64">
            <v>265517.90128284966</v>
          </cell>
          <cell r="O64">
            <v>7.8642986032904973</v>
          </cell>
          <cell r="P64">
            <v>265517.90128284966</v>
          </cell>
          <cell r="Q64">
            <v>7.8642986032904973</v>
          </cell>
          <cell r="R64">
            <v>248184.23040494451</v>
          </cell>
          <cell r="S64">
            <v>7.796337077589067</v>
          </cell>
          <cell r="T64">
            <v>236276.69447092884</v>
          </cell>
          <cell r="U64">
            <v>7.7052376563703611</v>
          </cell>
          <cell r="V64">
            <v>11907.535934016381</v>
          </cell>
          <cell r="W64">
            <v>9.4806629117503913</v>
          </cell>
          <cell r="X64">
            <v>5.624637422689748</v>
          </cell>
          <cell r="Y64">
            <v>304264.72550762788</v>
          </cell>
          <cell r="Z64">
            <v>8.3886287183155996</v>
          </cell>
          <cell r="AA64">
            <v>304264.72550762788</v>
          </cell>
          <cell r="AB64">
            <v>8.3886287183155996</v>
          </cell>
          <cell r="AC64">
            <v>148212.7977312904</v>
          </cell>
          <cell r="AD64">
            <v>9.3671449559925772</v>
          </cell>
          <cell r="AE64">
            <v>134472.1537697702</v>
          </cell>
          <cell r="AF64">
            <v>9.2111669893008123</v>
          </cell>
          <cell r="AG64">
            <v>13740.643961521228</v>
          </cell>
          <cell r="AH64">
            <v>10.865548967794387</v>
          </cell>
          <cell r="AI64">
            <v>7.7670922991617575</v>
          </cell>
        </row>
        <row r="65">
          <cell r="N65">
            <v>252862.57026658385</v>
          </cell>
          <cell r="O65">
            <v>7.2615305302050901</v>
          </cell>
          <cell r="P65">
            <v>252862.57026658385</v>
          </cell>
          <cell r="Q65">
            <v>7.2615305302050901</v>
          </cell>
          <cell r="R65">
            <v>239380.42618050106</v>
          </cell>
          <cell r="S65">
            <v>7.2978375806778342</v>
          </cell>
          <cell r="T65">
            <v>232713.43064341709</v>
          </cell>
          <cell r="U65">
            <v>7.2356140719040409</v>
          </cell>
          <cell r="V65">
            <v>6666.99553708439</v>
          </cell>
          <cell r="W65">
            <v>9.3868520096647252</v>
          </cell>
          <cell r="X65">
            <v>4.8880217304497604</v>
          </cell>
          <cell r="Y65">
            <v>324271.53723542282</v>
          </cell>
          <cell r="Z65">
            <v>7.7054390445095491</v>
          </cell>
          <cell r="AA65">
            <v>324271.53723542282</v>
          </cell>
          <cell r="AB65">
            <v>7.7054390445095491</v>
          </cell>
          <cell r="AC65">
            <v>170214.19377901396</v>
          </cell>
          <cell r="AD65">
            <v>8.8160492955723928</v>
          </cell>
          <cell r="AE65">
            <v>161400.22237472449</v>
          </cell>
          <cell r="AF65">
            <v>8.7318393753058619</v>
          </cell>
          <cell r="AG65">
            <v>8813.9714042900614</v>
          </cell>
          <cell r="AH65">
            <v>10.313437712739166</v>
          </cell>
          <cell r="AI65">
            <v>5.7960516019444723</v>
          </cell>
        </row>
        <row r="66">
          <cell r="N66">
            <v>305987.39005715115</v>
          </cell>
          <cell r="O66">
            <v>7.3995140874810348</v>
          </cell>
          <cell r="P66">
            <v>305987.39005715115</v>
          </cell>
          <cell r="Q66">
            <v>7.3995140874810348</v>
          </cell>
          <cell r="R66">
            <v>293850.80127965554</v>
          </cell>
          <cell r="S66">
            <v>7.3979600704742747</v>
          </cell>
          <cell r="T66">
            <v>288430.73901263566</v>
          </cell>
          <cell r="U66">
            <v>7.3611355738267799</v>
          </cell>
          <cell r="V66">
            <v>5420.0622670198072</v>
          </cell>
          <cell r="W66">
            <v>9.2480520884747879</v>
          </cell>
          <cell r="X66">
            <v>4.810254469198699</v>
          </cell>
          <cell r="Y66">
            <v>401411.42724377743</v>
          </cell>
          <cell r="Z66">
            <v>7.1263467070756734</v>
          </cell>
          <cell r="AA66">
            <v>401411.42724377743</v>
          </cell>
          <cell r="AB66">
            <v>7.1263467070756734</v>
          </cell>
          <cell r="AC66">
            <v>212094.43824589261</v>
          </cell>
          <cell r="AD66">
            <v>7.9636385747204335</v>
          </cell>
          <cell r="AE66">
            <v>205985.26596910783</v>
          </cell>
          <cell r="AF66">
            <v>7.9582012328672054</v>
          </cell>
          <cell r="AG66">
            <v>6109.1722767851325</v>
          </cell>
          <cell r="AH66">
            <v>8.1326678905634662</v>
          </cell>
          <cell r="AI66">
            <v>6.5997936484784887</v>
          </cell>
        </row>
        <row r="67">
          <cell r="N67">
            <v>449204.32779222802</v>
          </cell>
          <cell r="O67">
            <v>6.4778618303149456</v>
          </cell>
          <cell r="P67">
            <v>449204.32779222802</v>
          </cell>
          <cell r="Q67">
            <v>6.4778618303149456</v>
          </cell>
          <cell r="R67">
            <v>424260.63539933774</v>
          </cell>
          <cell r="S67">
            <v>6.4244687164384455</v>
          </cell>
          <cell r="T67">
            <v>414296.29057665309</v>
          </cell>
          <cell r="U67">
            <v>6.3950491615720528</v>
          </cell>
          <cell r="V67">
            <v>9964.344822684674</v>
          </cell>
          <cell r="W67">
            <v>7.6056367168482426</v>
          </cell>
          <cell r="X67">
            <v>6.5731300070199863</v>
          </cell>
          <cell r="Y67">
            <v>521049.02184894762</v>
          </cell>
          <cell r="Z67">
            <v>6.5430246352778259</v>
          </cell>
          <cell r="AA67">
            <v>521049.02184894762</v>
          </cell>
          <cell r="AB67">
            <v>6.5430246352778259</v>
          </cell>
          <cell r="AC67">
            <v>248760.9611628995</v>
          </cell>
          <cell r="AD67">
            <v>7.507851853419667</v>
          </cell>
          <cell r="AE67">
            <v>244071.62582073428</v>
          </cell>
          <cell r="AF67">
            <v>7.5084442757094214</v>
          </cell>
          <cell r="AG67">
            <v>4689.3353421650436</v>
          </cell>
          <cell r="AH67">
            <v>7.4803861077443461</v>
          </cell>
          <cell r="AI67">
            <v>10.321486266426797</v>
          </cell>
        </row>
        <row r="68">
          <cell r="N68">
            <v>327873.3786434349</v>
          </cell>
          <cell r="O68">
            <v>5.434783101679252</v>
          </cell>
          <cell r="P68">
            <v>327873.3786434349</v>
          </cell>
          <cell r="Q68">
            <v>5.434783101679252</v>
          </cell>
          <cell r="R68">
            <v>222545.63196568357</v>
          </cell>
          <cell r="S68">
            <v>5.1656619918685118</v>
          </cell>
          <cell r="T68">
            <v>221255.97630888922</v>
          </cell>
          <cell r="U68">
            <v>5.1625703579834097</v>
          </cell>
          <cell r="V68">
            <v>1289.6556567944049</v>
          </cell>
          <cell r="W68">
            <v>5.632028208826573</v>
          </cell>
          <cell r="X68">
            <v>9.2671648775426139</v>
          </cell>
          <cell r="Y68">
            <v>386020.3650069448</v>
          </cell>
          <cell r="Z68">
            <v>5.2789713971603662</v>
          </cell>
          <cell r="AA68">
            <v>386020.3650069448</v>
          </cell>
          <cell r="AB68">
            <v>5.2789713971603662</v>
          </cell>
          <cell r="AC68">
            <v>99123.822811222286</v>
          </cell>
          <cell r="AD68">
            <v>5.9249003748263291</v>
          </cell>
          <cell r="AE68">
            <v>98896.269966612745</v>
          </cell>
          <cell r="AF68">
            <v>5.9246284330109926</v>
          </cell>
          <cell r="AG68">
            <v>227.55284460953899</v>
          </cell>
          <cell r="AH68">
            <v>6</v>
          </cell>
          <cell r="AI68">
            <v>12</v>
          </cell>
        </row>
        <row r="73">
          <cell r="N73">
            <v>1099989.4365600562</v>
          </cell>
          <cell r="O73">
            <v>5.1567387682735673</v>
          </cell>
          <cell r="P73">
            <v>1094453.0727738808</v>
          </cell>
          <cell r="Q73">
            <v>5.1744966724735146</v>
          </cell>
          <cell r="R73">
            <v>1086740.0731483176</v>
          </cell>
          <cell r="S73">
            <v>5.1752524804729969</v>
          </cell>
          <cell r="T73">
            <v>1079802.8928567737</v>
          </cell>
          <cell r="U73">
            <v>5.159429324147391</v>
          </cell>
          <cell r="V73">
            <v>6937.1802915464823</v>
          </cell>
          <cell r="W73">
            <v>7.4666449225281228</v>
          </cell>
          <cell r="X73">
            <v>2.9777079253231422</v>
          </cell>
          <cell r="Y73">
            <v>131550.49256866609</v>
          </cell>
          <cell r="Z73">
            <v>5.1001443086359366</v>
          </cell>
          <cell r="AA73">
            <v>131283.47928386033</v>
          </cell>
          <cell r="AB73">
            <v>5.1111101297405934</v>
          </cell>
          <cell r="AC73">
            <v>109127.76686370868</v>
          </cell>
          <cell r="AD73">
            <v>5.1102278065576794</v>
          </cell>
          <cell r="AE73">
            <v>107062.57578000627</v>
          </cell>
          <cell r="AF73">
            <v>5.1120625305534748</v>
          </cell>
          <cell r="AG73">
            <v>2065.1910837023916</v>
          </cell>
          <cell r="AH73">
            <v>5.0394920660627562</v>
          </cell>
          <cell r="AI73">
            <v>3.019607984740559</v>
          </cell>
        </row>
        <row r="74">
          <cell r="N74">
            <v>228648.55436740923</v>
          </cell>
          <cell r="O74">
            <v>7.8778865451789608</v>
          </cell>
          <cell r="P74">
            <v>228214.07784937951</v>
          </cell>
          <cell r="Q74">
            <v>7.887611154599087</v>
          </cell>
          <cell r="R74">
            <v>219591.0103651534</v>
          </cell>
          <cell r="S74">
            <v>7.8666457102156269</v>
          </cell>
          <cell r="T74">
            <v>211121.96934416654</v>
          </cell>
          <cell r="U74">
            <v>7.8280880270836919</v>
          </cell>
          <cell r="V74">
            <v>8469.0410209867896</v>
          </cell>
          <cell r="W74">
            <v>8.8163734255159039</v>
          </cell>
          <cell r="X74">
            <v>5.8340487228630513</v>
          </cell>
          <cell r="Y74">
            <v>241524.071552479</v>
          </cell>
          <cell r="Z74">
            <v>7.2073284597789726</v>
          </cell>
          <cell r="AA74">
            <v>241356.60831925503</v>
          </cell>
          <cell r="AB74">
            <v>7.2121416929665676</v>
          </cell>
          <cell r="AC74">
            <v>229935.46654972708</v>
          </cell>
          <cell r="AD74">
            <v>7.1870068758317247</v>
          </cell>
          <cell r="AE74">
            <v>221451.71047504887</v>
          </cell>
          <cell r="AF74">
            <v>7.1251313011601001</v>
          </cell>
          <cell r="AG74">
            <v>8483.7560746778017</v>
          </cell>
          <cell r="AH74">
            <v>8.6241819866510365</v>
          </cell>
          <cell r="AI74">
            <v>5.6369093845821228</v>
          </cell>
        </row>
        <row r="75">
          <cell r="N75">
            <v>898937.67945736961</v>
          </cell>
          <cell r="O75">
            <v>8.4331993836719157</v>
          </cell>
          <cell r="P75">
            <v>896152.62142289279</v>
          </cell>
          <cell r="Q75">
            <v>8.4469233050655692</v>
          </cell>
          <cell r="R75">
            <v>861564.82202630024</v>
          </cell>
          <cell r="S75">
            <v>8.4478070900455595</v>
          </cell>
          <cell r="T75">
            <v>820857.62133884185</v>
          </cell>
          <cell r="U75">
            <v>8.4559987291118013</v>
          </cell>
          <cell r="V75">
            <v>40707.200687447636</v>
          </cell>
          <cell r="W75">
            <v>8.2849038794670538</v>
          </cell>
          <cell r="X75">
            <v>4.8190568962977434</v>
          </cell>
          <cell r="Y75">
            <v>878859.59124215681</v>
          </cell>
          <cell r="Z75">
            <v>8.8601295863759955</v>
          </cell>
          <cell r="AA75">
            <v>878632.03839754721</v>
          </cell>
          <cell r="AB75">
            <v>8.8623346019190876</v>
          </cell>
          <cell r="AC75">
            <v>825179.69075348484</v>
          </cell>
          <cell r="AD75">
            <v>8.8873789284297882</v>
          </cell>
          <cell r="AE75">
            <v>783214.91630168248</v>
          </cell>
          <cell r="AF75">
            <v>8.8234105520110013</v>
          </cell>
          <cell r="AG75">
            <v>41964.774451792196</v>
          </cell>
          <cell r="AH75">
            <v>10.040959690408584</v>
          </cell>
          <cell r="AI75">
            <v>6.867913134258778</v>
          </cell>
        </row>
        <row r="76">
          <cell r="N76">
            <v>1185.23034889263</v>
          </cell>
          <cell r="O76">
            <v>8.9596446744095868</v>
          </cell>
          <cell r="P76">
            <v>1185.23034889263</v>
          </cell>
          <cell r="Q76">
            <v>8.9596446744095868</v>
          </cell>
          <cell r="R76">
            <v>1185.23034889263</v>
          </cell>
          <cell r="S76">
            <v>8.9596446744095868</v>
          </cell>
          <cell r="T76">
            <v>562.661426449592</v>
          </cell>
          <cell r="U76">
            <v>6</v>
          </cell>
          <cell r="V76">
            <v>622.56892244303799</v>
          </cell>
          <cell r="W76">
            <v>11.634493730081171</v>
          </cell>
          <cell r="X76">
            <v>2.3655062699188281</v>
          </cell>
          <cell r="Y76">
            <v>2447.7749211027949</v>
          </cell>
          <cell r="Z76">
            <v>9.5868441305333079</v>
          </cell>
          <cell r="AA76">
            <v>2288.5150177460109</v>
          </cell>
          <cell r="AB76">
            <v>9.5868441305333079</v>
          </cell>
          <cell r="AC76">
            <v>2060.9621731364723</v>
          </cell>
          <cell r="AD76">
            <v>9.6516381636241935</v>
          </cell>
          <cell r="AE76">
            <v>2060.9621731364723</v>
          </cell>
          <cell r="AF76">
            <v>9.6516381636241935</v>
          </cell>
          <cell r="AG76">
            <v>0</v>
          </cell>
          <cell r="AH76" t="str">
            <v>.</v>
          </cell>
          <cell r="AI76" t="str">
            <v>.</v>
          </cell>
        </row>
        <row r="77">
          <cell r="N77">
            <v>49863.230180153747</v>
          </cell>
          <cell r="O77">
            <v>8.8194841442798761</v>
          </cell>
          <cell r="P77">
            <v>49596.216895347978</v>
          </cell>
          <cell r="Q77">
            <v>8.8512982687009671</v>
          </cell>
          <cell r="R77">
            <v>14730.149667048776</v>
          </cell>
          <cell r="S77">
            <v>11.290252639814501</v>
          </cell>
          <cell r="T77">
            <v>0</v>
          </cell>
          <cell r="U77" t="str">
            <v>.</v>
          </cell>
          <cell r="V77">
            <v>14730.149667048776</v>
          </cell>
          <cell r="W77">
            <v>11.290252639814501</v>
          </cell>
          <cell r="X77">
            <v>8.4169034848715008</v>
          </cell>
          <cell r="Y77">
            <v>109619.26310030386</v>
          </cell>
          <cell r="Z77">
            <v>8.3826816724261839</v>
          </cell>
          <cell r="AA77">
            <v>109619.26310030386</v>
          </cell>
          <cell r="AB77">
            <v>8.3826816724261839</v>
          </cell>
          <cell r="AC77">
            <v>19803.530534930494</v>
          </cell>
          <cell r="AD77">
            <v>11.243567207853394</v>
          </cell>
          <cell r="AE77">
            <v>0</v>
          </cell>
          <cell r="AF77" t="str">
            <v>.</v>
          </cell>
          <cell r="AG77">
            <v>19803.530534930494</v>
          </cell>
          <cell r="AH77">
            <v>11.243567207853394</v>
          </cell>
          <cell r="AI77">
            <v>8.4405717196516878</v>
          </cell>
        </row>
        <row r="79">
          <cell r="R79">
            <v>1080544.516200765</v>
          </cell>
          <cell r="S79">
            <v>5.1710363370462566</v>
          </cell>
          <cell r="T79">
            <v>1073774.799142444</v>
          </cell>
          <cell r="U79">
            <v>5.1552674510089727</v>
          </cell>
          <cell r="V79">
            <v>6769.7170583225225</v>
          </cell>
          <cell r="W79">
            <v>7.5092283080489368</v>
          </cell>
          <cell r="X79">
            <v>2.8218946134153162</v>
          </cell>
          <cell r="AC79">
            <v>108693.29034567894</v>
          </cell>
          <cell r="AD79">
            <v>5.1073098136849326</v>
          </cell>
          <cell r="AE79">
            <v>106628.09926197655</v>
          </cell>
          <cell r="AF79">
            <v>5.1090747704582489</v>
          </cell>
          <cell r="AG79">
            <v>2065.1910837023916</v>
          </cell>
          <cell r="AH79">
            <v>5.0394920660627562</v>
          </cell>
          <cell r="AI79">
            <v>3.019607984740559</v>
          </cell>
        </row>
        <row r="80">
          <cell r="R80">
            <v>6195.5569475549264</v>
          </cell>
          <cell r="S80">
            <v>5.9954247541021122</v>
          </cell>
          <cell r="T80">
            <v>6028.0937143309666</v>
          </cell>
          <cell r="U80">
            <v>5.9952448371510574</v>
          </cell>
          <cell r="V80">
            <v>167.46323322396</v>
          </cell>
          <cell r="W80">
            <v>6</v>
          </cell>
          <cell r="X80">
            <v>7</v>
          </cell>
          <cell r="AC80">
            <v>434.47651802972797</v>
          </cell>
          <cell r="AD80">
            <v>6</v>
          </cell>
          <cell r="AE80">
            <v>434.47651802972797</v>
          </cell>
          <cell r="AF80">
            <v>6</v>
          </cell>
          <cell r="AG80">
            <v>0</v>
          </cell>
          <cell r="AH80" t="str">
            <v>.</v>
          </cell>
          <cell r="AI80" t="str">
            <v>.</v>
          </cell>
        </row>
        <row r="81">
          <cell r="R81">
            <v>219591.0103651534</v>
          </cell>
          <cell r="S81">
            <v>7.8666457102156269</v>
          </cell>
          <cell r="T81">
            <v>211121.96934416654</v>
          </cell>
          <cell r="U81">
            <v>7.8280880270836919</v>
          </cell>
          <cell r="V81">
            <v>8469.0410209867896</v>
          </cell>
          <cell r="W81">
            <v>8.8163734255159039</v>
          </cell>
          <cell r="X81">
            <v>5.8340487228630513</v>
          </cell>
          <cell r="AC81">
            <v>229935.46654972708</v>
          </cell>
          <cell r="AD81">
            <v>7.1870068758317247</v>
          </cell>
          <cell r="AE81">
            <v>221451.71047504887</v>
          </cell>
          <cell r="AF81">
            <v>7.1251313011601001</v>
          </cell>
          <cell r="AG81">
            <v>8483.7560746778017</v>
          </cell>
          <cell r="AH81">
            <v>8.6241819866510365</v>
          </cell>
          <cell r="AI81">
            <v>5.6369093845821228</v>
          </cell>
        </row>
        <row r="82">
          <cell r="R82">
            <v>13641.734515672577</v>
          </cell>
          <cell r="S82">
            <v>10.598513368167923</v>
          </cell>
          <cell r="T82">
            <v>12623.967400003907</v>
          </cell>
          <cell r="U82">
            <v>10.818245269542507</v>
          </cell>
          <cell r="V82">
            <v>1017.76711566867</v>
          </cell>
          <cell r="W82">
            <v>7.8730486552790904</v>
          </cell>
          <cell r="X82">
            <v>6.6357446383436622</v>
          </cell>
          <cell r="AC82">
            <v>3244.2955001761807</v>
          </cell>
          <cell r="AD82">
            <v>11.611284125805955</v>
          </cell>
          <cell r="AE82">
            <v>3053.1836161480401</v>
          </cell>
          <cell r="AF82">
            <v>11.519574691336786</v>
          </cell>
          <cell r="AG82">
            <v>191.11188402814079</v>
          </cell>
          <cell r="AH82">
            <v>13</v>
          </cell>
          <cell r="AI82">
            <v>5</v>
          </cell>
        </row>
        <row r="83">
          <cell r="R83">
            <v>179239.00702930579</v>
          </cell>
          <cell r="S83">
            <v>6.4021415988602008</v>
          </cell>
          <cell r="T83">
            <v>165980.94980534993</v>
          </cell>
          <cell r="U83">
            <v>6.4326337702153271</v>
          </cell>
          <cell r="V83">
            <v>13258.057223956677</v>
          </cell>
          <cell r="W83">
            <v>6.0145665890111024</v>
          </cell>
          <cell r="X83">
            <v>3.0904713795158454</v>
          </cell>
          <cell r="AC83">
            <v>4708.1526304849413</v>
          </cell>
          <cell r="AD83">
            <v>11.876416795460178</v>
          </cell>
          <cell r="AE83">
            <v>3354.3951256765463</v>
          </cell>
          <cell r="AF83">
            <v>11.162588362708348</v>
          </cell>
          <cell r="AG83">
            <v>1353.7575048083936</v>
          </cell>
          <cell r="AH83">
            <v>13.645169771445319</v>
          </cell>
          <cell r="AI83">
            <v>3.4078846867532055</v>
          </cell>
        </row>
        <row r="84">
          <cell r="R84">
            <v>339872.50383300043</v>
          </cell>
          <cell r="S84">
            <v>8.1672723913369563</v>
          </cell>
          <cell r="T84">
            <v>327667.1555746129</v>
          </cell>
          <cell r="U84">
            <v>8.1605928019590532</v>
          </cell>
          <cell r="V84">
            <v>12205.348258387492</v>
          </cell>
          <cell r="W84">
            <v>8.3374932962945039</v>
          </cell>
          <cell r="X84">
            <v>4.9772561337350458</v>
          </cell>
          <cell r="AC84">
            <v>422778.20242314372</v>
          </cell>
          <cell r="AD84">
            <v>7.6159720169314484</v>
          </cell>
          <cell r="AE84">
            <v>404560.30783892015</v>
          </cell>
          <cell r="AF84">
            <v>7.4899067721572319</v>
          </cell>
          <cell r="AG84">
            <v>18217.894584223592</v>
          </cell>
          <cell r="AH84">
            <v>10.177426855184107</v>
          </cell>
          <cell r="AI84">
            <v>6.8262573153383679</v>
          </cell>
        </row>
        <row r="85">
          <cell r="R85">
            <v>91922.988336689144</v>
          </cell>
          <cell r="S85">
            <v>8.0980400026098973</v>
          </cell>
          <cell r="T85">
            <v>87439.424349459441</v>
          </cell>
          <cell r="U85">
            <v>8.0884083694292102</v>
          </cell>
          <cell r="V85">
            <v>4483.5639872297443</v>
          </cell>
          <cell r="W85">
            <v>8.2774493916899594</v>
          </cell>
          <cell r="X85">
            <v>3.8024138648885577</v>
          </cell>
          <cell r="AC85">
            <v>10737.603721430742</v>
          </cell>
          <cell r="AD85">
            <v>11.604599265775844</v>
          </cell>
          <cell r="AE85">
            <v>10737.603721430742</v>
          </cell>
          <cell r="AF85">
            <v>11.604599265775844</v>
          </cell>
          <cell r="AG85">
            <v>0</v>
          </cell>
          <cell r="AH85" t="str">
            <v>.</v>
          </cell>
          <cell r="AI85">
            <v>6</v>
          </cell>
        </row>
        <row r="86">
          <cell r="R86">
            <v>67936.599917705244</v>
          </cell>
          <cell r="S86">
            <v>10.120110246368764</v>
          </cell>
          <cell r="T86">
            <v>64012.382820791143</v>
          </cell>
          <cell r="U86">
            <v>10.090704468043581</v>
          </cell>
          <cell r="V86">
            <v>3924.2170969141189</v>
          </cell>
          <cell r="W86">
            <v>10.626707680688581</v>
          </cell>
          <cell r="X86">
            <v>6.8967613056080017</v>
          </cell>
          <cell r="AC86">
            <v>40487.037104258139</v>
          </cell>
          <cell r="AD86">
            <v>12.643624977557417</v>
          </cell>
          <cell r="AE86">
            <v>36674.985016784689</v>
          </cell>
          <cell r="AF86">
            <v>12.927215853059998</v>
          </cell>
          <cell r="AG86">
            <v>3812.0520874733916</v>
          </cell>
          <cell r="AH86">
            <v>9.9740409006686068</v>
          </cell>
          <cell r="AI86">
            <v>7.5917826736215392</v>
          </cell>
        </row>
        <row r="87">
          <cell r="R87">
            <v>168951.98839385802</v>
          </cell>
          <cell r="S87">
            <v>10.442910187946579</v>
          </cell>
          <cell r="T87">
            <v>163133.74138856755</v>
          </cell>
          <cell r="U87">
            <v>10.40074881533884</v>
          </cell>
          <cell r="V87">
            <v>5818.247005290822</v>
          </cell>
          <cell r="W87">
            <v>11.587439263151476</v>
          </cell>
          <cell r="X87">
            <v>8.024011258480142</v>
          </cell>
          <cell r="AC87">
            <v>343224.39937393705</v>
          </cell>
          <cell r="AD87">
            <v>9.8157493051653173</v>
          </cell>
          <cell r="AE87">
            <v>324834.4409826785</v>
          </cell>
          <cell r="AF87">
            <v>9.8289663922522212</v>
          </cell>
          <cell r="AG87">
            <v>18389.958391258577</v>
          </cell>
          <cell r="AH87">
            <v>9.575546843629791</v>
          </cell>
          <cell r="AI87">
            <v>7.0091449602268732</v>
          </cell>
        </row>
        <row r="88">
          <cell r="R88">
            <v>1185.23034889263</v>
          </cell>
          <cell r="S88">
            <v>8.9596446744095868</v>
          </cell>
          <cell r="T88">
            <v>562.661426449592</v>
          </cell>
          <cell r="U88">
            <v>6</v>
          </cell>
          <cell r="V88">
            <v>622.56892244303799</v>
          </cell>
          <cell r="W88">
            <v>11.634493730081171</v>
          </cell>
          <cell r="X88">
            <v>2.3655062699188281</v>
          </cell>
          <cell r="AC88">
            <v>2060.9621731364723</v>
          </cell>
          <cell r="AD88">
            <v>9.6516381636241935</v>
          </cell>
          <cell r="AE88">
            <v>2060.9621731364723</v>
          </cell>
          <cell r="AF88">
            <v>9.6516381636241935</v>
          </cell>
          <cell r="AG88">
            <v>0</v>
          </cell>
          <cell r="AH88" t="str">
            <v>.</v>
          </cell>
          <cell r="AI88" t="str">
            <v>.</v>
          </cell>
        </row>
        <row r="89">
          <cell r="R89">
            <v>14730.149667048776</v>
          </cell>
          <cell r="S89">
            <v>11.290252639814501</v>
          </cell>
          <cell r="T89">
            <v>0</v>
          </cell>
          <cell r="U89" t="str">
            <v>.</v>
          </cell>
          <cell r="V89">
            <v>14730.149667048776</v>
          </cell>
          <cell r="W89">
            <v>11.290252639814501</v>
          </cell>
          <cell r="X89">
            <v>8.4169034848715008</v>
          </cell>
          <cell r="AC89">
            <v>19803.530534930494</v>
          </cell>
          <cell r="AD89">
            <v>11.243567207853394</v>
          </cell>
          <cell r="AE89">
            <v>0</v>
          </cell>
          <cell r="AF89" t="str">
            <v>.</v>
          </cell>
          <cell r="AG89">
            <v>19803.530534930494</v>
          </cell>
          <cell r="AH89">
            <v>11.243567207853394</v>
          </cell>
          <cell r="AI89">
            <v>8.4405717196516878</v>
          </cell>
        </row>
        <row r="91">
          <cell r="R91">
            <v>124941.6150525705</v>
          </cell>
          <cell r="S91">
            <v>13.074712406471573</v>
          </cell>
          <cell r="T91">
            <v>118407.44206712516</v>
          </cell>
          <cell r="U91">
            <v>13.068907825615383</v>
          </cell>
          <cell r="V91">
            <v>6534.1729854454752</v>
          </cell>
          <cell r="W91">
            <v>13.179399046438919</v>
          </cell>
          <cell r="X91">
            <v>7.8083011939693652</v>
          </cell>
          <cell r="AC91">
            <v>153834.2423375567</v>
          </cell>
          <cell r="AD91">
            <v>13.144631387405623</v>
          </cell>
          <cell r="AE91">
            <v>145460.93817838479</v>
          </cell>
          <cell r="AF91">
            <v>13.179378654531101</v>
          </cell>
          <cell r="AG91">
            <v>8373.3041591723013</v>
          </cell>
          <cell r="AH91">
            <v>12.547237433865476</v>
          </cell>
          <cell r="AI91">
            <v>7.8053387729815649</v>
          </cell>
        </row>
        <row r="92">
          <cell r="R92">
            <v>81897.584394831938</v>
          </cell>
          <cell r="S92">
            <v>11.411063861451558</v>
          </cell>
          <cell r="T92">
            <v>78732.738910607179</v>
          </cell>
          <cell r="U92">
            <v>11.391563751445995</v>
          </cell>
          <cell r="V92">
            <v>3164.845484224762</v>
          </cell>
          <cell r="W92">
            <v>11.914683005496009</v>
          </cell>
          <cell r="X92">
            <v>7.8292947986716968</v>
          </cell>
          <cell r="AC92">
            <v>41457.059886982279</v>
          </cell>
          <cell r="AD92">
            <v>13.133474319922264</v>
          </cell>
          <cell r="AE92">
            <v>38409.934067333168</v>
          </cell>
          <cell r="AF92">
            <v>13.114833390587325</v>
          </cell>
          <cell r="AG92">
            <v>3047.1258196490489</v>
          </cell>
          <cell r="AH92">
            <v>13.36316946912571</v>
          </cell>
          <cell r="AI92">
            <v>9.2819086895877891</v>
          </cell>
        </row>
        <row r="93">
          <cell r="R93">
            <v>31477.195927238179</v>
          </cell>
          <cell r="S93">
            <v>10.508571436333963</v>
          </cell>
          <cell r="T93">
            <v>30113.538448728767</v>
          </cell>
          <cell r="U93">
            <v>10.511448748385725</v>
          </cell>
          <cell r="V93">
            <v>1363.6574785094037</v>
          </cell>
          <cell r="W93">
            <v>10.446655423001751</v>
          </cell>
          <cell r="X93">
            <v>6.8976126711725438</v>
          </cell>
          <cell r="AC93">
            <v>70525.269341424151</v>
          </cell>
          <cell r="AD93">
            <v>12.116891098501359</v>
          </cell>
          <cell r="AE93">
            <v>64275.64548418366</v>
          </cell>
          <cell r="AF93">
            <v>12.111710511479782</v>
          </cell>
          <cell r="AG93">
            <v>6249.6238572404982</v>
          </cell>
          <cell r="AH93">
            <v>12.169592286316881</v>
          </cell>
          <cell r="AI93">
            <v>6.3439809646849534</v>
          </cell>
        </row>
        <row r="94">
          <cell r="R94">
            <v>188434.17365003497</v>
          </cell>
          <cell r="S94">
            <v>7.8825411264259246</v>
          </cell>
          <cell r="T94">
            <v>181626.89537359183</v>
          </cell>
          <cell r="U94">
            <v>7.8468289162952756</v>
          </cell>
          <cell r="V94">
            <v>6807.2782764428603</v>
          </cell>
          <cell r="W94">
            <v>8.752753468485226</v>
          </cell>
          <cell r="X94">
            <v>4.9337376933038524</v>
          </cell>
          <cell r="AC94">
            <v>313547.75575347955</v>
          </cell>
          <cell r="AD94">
            <v>7.3363986573406068</v>
          </cell>
          <cell r="AE94">
            <v>301710.51601230819</v>
          </cell>
          <cell r="AF94">
            <v>7.2131993509961649</v>
          </cell>
          <cell r="AG94">
            <v>11837.239741171245</v>
          </cell>
          <cell r="AH94">
            <v>10.186636717156009</v>
          </cell>
          <cell r="AI94">
            <v>8.0830701035169419</v>
          </cell>
        </row>
        <row r="95">
          <cell r="R95">
            <v>1050188.6829442619</v>
          </cell>
          <cell r="S95">
            <v>5.1375426547801695</v>
          </cell>
          <cell r="T95">
            <v>1045049.680451612</v>
          </cell>
          <cell r="U95">
            <v>5.127381175670191</v>
          </cell>
          <cell r="V95">
            <v>5139.0024926498563</v>
          </cell>
          <cell r="W95">
            <v>7.0627276201367204</v>
          </cell>
          <cell r="X95">
            <v>2.5455302530548156</v>
          </cell>
          <cell r="AC95">
            <v>104496.89113168535</v>
          </cell>
          <cell r="AD95">
            <v>5.058652500267498</v>
          </cell>
          <cell r="AE95">
            <v>102727.34818962676</v>
          </cell>
          <cell r="AF95">
            <v>5.0329461356266503</v>
          </cell>
          <cell r="AG95">
            <v>1769.5429420585679</v>
          </cell>
          <cell r="AH95">
            <v>6.1508939277252814</v>
          </cell>
          <cell r="AI95">
            <v>4.4346187627893592</v>
          </cell>
        </row>
        <row r="96">
          <cell r="R96">
            <v>72711.730197535551</v>
          </cell>
          <cell r="S96">
            <v>7.2151606664932979</v>
          </cell>
          <cell r="T96">
            <v>69233.649439674919</v>
          </cell>
          <cell r="U96">
            <v>7.2567645256095199</v>
          </cell>
          <cell r="V96">
            <v>3478.0807578606136</v>
          </cell>
          <cell r="W96">
            <v>6.3204431155015612</v>
          </cell>
          <cell r="X96">
            <v>2.4598884968322556</v>
          </cell>
          <cell r="AC96">
            <v>1779.8579569572089</v>
          </cell>
          <cell r="AD96">
            <v>8.5402276757403559</v>
          </cell>
          <cell r="AE96">
            <v>1552.3051123476698</v>
          </cell>
          <cell r="AF96">
            <v>8.9126003677921037</v>
          </cell>
          <cell r="AG96">
            <v>227.55284460953899</v>
          </cell>
          <cell r="AH96">
            <v>6</v>
          </cell>
          <cell r="AI96">
            <v>12</v>
          </cell>
        </row>
        <row r="97">
          <cell r="R97">
            <v>372695.80300486099</v>
          </cell>
          <cell r="S97">
            <v>6.9908831879079809</v>
          </cell>
          <cell r="T97">
            <v>354676.69867294258</v>
          </cell>
          <cell r="U97">
            <v>7.0280872555265779</v>
          </cell>
          <cell r="V97">
            <v>18019.104331918435</v>
          </cell>
          <cell r="W97">
            <v>6.2380659785661834</v>
          </cell>
          <cell r="X97">
            <v>3.9807226268115845</v>
          </cell>
          <cell r="AC97">
            <v>77851.235049988289</v>
          </cell>
          <cell r="AD97">
            <v>7.2894770453572075</v>
          </cell>
          <cell r="AE97">
            <v>73422.226343977527</v>
          </cell>
          <cell r="AF97">
            <v>7.2810920754000596</v>
          </cell>
          <cell r="AG97">
            <v>4429.0087060107453</v>
          </cell>
          <cell r="AH97">
            <v>7.4196199568922703</v>
          </cell>
          <cell r="AI97">
            <v>3.4296508280288993</v>
          </cell>
        </row>
        <row r="98">
          <cell r="R98">
            <v>39842.060638966679</v>
          </cell>
          <cell r="S98">
            <v>6.6040310290030702</v>
          </cell>
          <cell r="T98">
            <v>38775.883717948513</v>
          </cell>
          <cell r="U98">
            <v>6.5392753747495016</v>
          </cell>
          <cell r="V98">
            <v>1066.1769210181685</v>
          </cell>
          <cell r="W98">
            <v>8.6941927836233148</v>
          </cell>
          <cell r="X98">
            <v>8.5010950634013245</v>
          </cell>
          <cell r="AC98">
            <v>110229.77075366405</v>
          </cell>
          <cell r="AD98">
            <v>6.1283702335931913</v>
          </cell>
          <cell r="AE98">
            <v>109439.55648260492</v>
          </cell>
          <cell r="AF98">
            <v>6.1255149814693697</v>
          </cell>
          <cell r="AG98">
            <v>790.21427105913097</v>
          </cell>
          <cell r="AH98">
            <v>6.4603098830277776</v>
          </cell>
          <cell r="AI98">
            <v>1.2151986886363761</v>
          </cell>
        </row>
        <row r="99">
          <cell r="R99">
            <v>53922.493701222498</v>
          </cell>
          <cell r="S99">
            <v>7.3483163654461183</v>
          </cell>
          <cell r="T99">
            <v>49799.066611252478</v>
          </cell>
          <cell r="U99">
            <v>7.2729379689042704</v>
          </cell>
          <cell r="V99">
            <v>4123.4270899700095</v>
          </cell>
          <cell r="W99">
            <v>8.1561662471411474</v>
          </cell>
          <cell r="X99">
            <v>4.1275612976470208</v>
          </cell>
          <cell r="AC99">
            <v>17207.241765147988</v>
          </cell>
          <cell r="AD99">
            <v>7.4389287756979865</v>
          </cell>
          <cell r="AE99">
            <v>15469.382484290631</v>
          </cell>
          <cell r="AF99">
            <v>7.6876504092099118</v>
          </cell>
          <cell r="AG99">
            <v>1737.8592808573567</v>
          </cell>
          <cell r="AH99">
            <v>5.588182059409057</v>
          </cell>
          <cell r="AI99">
            <v>5.4078612978094869</v>
          </cell>
        </row>
        <row r="100">
          <cell r="R100">
            <v>122986.87178241108</v>
          </cell>
          <cell r="S100">
            <v>6.360656088074732</v>
          </cell>
          <cell r="T100">
            <v>118088.57454814586</v>
          </cell>
          <cell r="U100">
            <v>6.3344093957969925</v>
          </cell>
          <cell r="V100">
            <v>4898.2972342653529</v>
          </cell>
          <cell r="W100">
            <v>6.9682235560976622</v>
          </cell>
          <cell r="X100">
            <v>4.2154891328154784</v>
          </cell>
          <cell r="AC100">
            <v>273737.1676813807</v>
          </cell>
          <cell r="AD100">
            <v>6.5474833145978915</v>
          </cell>
          <cell r="AE100">
            <v>259684.9176930369</v>
          </cell>
          <cell r="AF100">
            <v>6.5303199992585448</v>
          </cell>
          <cell r="AG100">
            <v>14052.249988343847</v>
          </cell>
          <cell r="AH100">
            <v>6.8731098038258605</v>
          </cell>
          <cell r="AI100">
            <v>5.7760748789531124</v>
          </cell>
        </row>
        <row r="101">
          <cell r="R101">
            <v>29982.924594674223</v>
          </cell>
          <cell r="S101">
            <v>7.9006486026984426</v>
          </cell>
          <cell r="T101">
            <v>27840.976724555316</v>
          </cell>
          <cell r="U101">
            <v>7.7266297739303988</v>
          </cell>
          <cell r="V101">
            <v>2141.9478701189068</v>
          </cell>
          <cell r="W101">
            <v>9.9755418393738697</v>
          </cell>
          <cell r="X101">
            <v>4.3805299118579724</v>
          </cell>
          <cell r="AC101">
            <v>1637.3946817397564</v>
          </cell>
          <cell r="AD101">
            <v>7.095445643376709</v>
          </cell>
          <cell r="AE101">
            <v>1637.3946817397564</v>
          </cell>
          <cell r="AF101">
            <v>7.095445643376709</v>
          </cell>
          <cell r="AG101">
            <v>0</v>
          </cell>
          <cell r="AH101" t="str">
            <v>.</v>
          </cell>
          <cell r="AI101" t="str">
            <v>.</v>
          </cell>
        </row>
        <row r="102">
          <cell r="R102">
            <v>14730.149667048776</v>
          </cell>
          <cell r="S102">
            <v>11.290252639814501</v>
          </cell>
          <cell r="T102">
            <v>0</v>
          </cell>
          <cell r="U102" t="str">
            <v>.</v>
          </cell>
          <cell r="V102">
            <v>14730.149667048776</v>
          </cell>
          <cell r="W102">
            <v>11.290252639814501</v>
          </cell>
          <cell r="X102">
            <v>8.4169034848715008</v>
          </cell>
          <cell r="AC102">
            <v>19803.530534930494</v>
          </cell>
          <cell r="AD102">
            <v>11.243567207853394</v>
          </cell>
          <cell r="AE102">
            <v>0</v>
          </cell>
          <cell r="AF102" t="str">
            <v>.</v>
          </cell>
          <cell r="AG102">
            <v>19803.530534930494</v>
          </cell>
          <cell r="AH102">
            <v>11.243567207853394</v>
          </cell>
          <cell r="AI102">
            <v>8.4405717196516878</v>
          </cell>
        </row>
        <row r="114">
          <cell r="J114">
            <v>2112345.1449659583</v>
          </cell>
          <cell r="K114">
            <v>92537.73854504367</v>
          </cell>
          <cell r="L114">
            <v>873945.73600380705</v>
          </cell>
          <cell r="M114">
            <v>4386.6817793951759</v>
          </cell>
          <cell r="N114">
            <v>834384.62499550101</v>
          </cell>
          <cell r="O114">
            <v>307090.36364245554</v>
          </cell>
          <cell r="Q114">
            <v>1113790.1647299146</v>
          </cell>
          <cell r="R114">
            <v>113443.83544774311</v>
          </cell>
          <cell r="S114">
            <v>309480.47689031827</v>
          </cell>
          <cell r="T114">
            <v>80324.451716340307</v>
          </cell>
          <cell r="U114">
            <v>466254.92153674772</v>
          </cell>
        </row>
        <row r="115">
          <cell r="J115">
            <v>232627.27304433458</v>
          </cell>
          <cell r="K115">
            <v>32995.162468383111</v>
          </cell>
          <cell r="L115">
            <v>115824.39790625598</v>
          </cell>
          <cell r="M115">
            <v>682.65853382861701</v>
          </cell>
          <cell r="N115">
            <v>74478.046040702335</v>
          </cell>
          <cell r="O115">
            <v>8647.0080951624786</v>
          </cell>
          <cell r="Q115">
            <v>190552.75207603004</v>
          </cell>
          <cell r="R115">
            <v>34451.500673884177</v>
          </cell>
          <cell r="S115">
            <v>65444.198109703626</v>
          </cell>
          <cell r="T115">
            <v>12742.959298134183</v>
          </cell>
          <cell r="U115">
            <v>60711.098941825134</v>
          </cell>
          <cell r="V115">
            <v>17202.995052481154</v>
          </cell>
        </row>
        <row r="116">
          <cell r="J116">
            <v>140865.38451907472</v>
          </cell>
          <cell r="K116">
            <v>5685.5785498371879</v>
          </cell>
          <cell r="L116">
            <v>83961.8210496963</v>
          </cell>
          <cell r="M116">
            <v>716.66956510552814</v>
          </cell>
          <cell r="N116">
            <v>46105.742021789061</v>
          </cell>
          <cell r="O116">
            <v>4395.5733326472382</v>
          </cell>
          <cell r="Q116">
            <v>105891.90974192526</v>
          </cell>
          <cell r="R116">
            <v>7596.6973901185947</v>
          </cell>
          <cell r="S116">
            <v>52221.322310689495</v>
          </cell>
          <cell r="T116">
            <v>6704.8419313206059</v>
          </cell>
          <cell r="U116">
            <v>32743.836130154948</v>
          </cell>
          <cell r="V116">
            <v>6625.2119796422139</v>
          </cell>
        </row>
        <row r="117">
          <cell r="J117">
            <v>459858.85318307561</v>
          </cell>
          <cell r="K117">
            <v>36554.536671409624</v>
          </cell>
          <cell r="L117">
            <v>216285.13626288358</v>
          </cell>
          <cell r="M117">
            <v>610.93544568969605</v>
          </cell>
          <cell r="N117">
            <v>168746.61865895995</v>
          </cell>
          <cell r="O117">
            <v>37661.626144154325</v>
          </cell>
          <cell r="Q117">
            <v>364490.97188129666</v>
          </cell>
          <cell r="R117">
            <v>47017.324480974166</v>
          </cell>
          <cell r="S117">
            <v>107919.38238395525</v>
          </cell>
          <cell r="T117">
            <v>28674.848339309512</v>
          </cell>
          <cell r="U117">
            <v>137267.56793760712</v>
          </cell>
          <cell r="V117">
            <v>43611.848739458241</v>
          </cell>
        </row>
        <row r="118">
          <cell r="J118">
            <v>1278993.6342196313</v>
          </cell>
          <cell r="K118">
            <v>17302.460855413756</v>
          </cell>
          <cell r="L118">
            <v>457874.38078491762</v>
          </cell>
          <cell r="M118">
            <v>2376.4182347713345</v>
          </cell>
          <cell r="N118">
            <v>545054.2182740008</v>
          </cell>
          <cell r="O118">
            <v>256386.15607049342</v>
          </cell>
          <cell r="Q118">
            <v>452854.53103056835</v>
          </cell>
          <cell r="R118">
            <v>24378.31290276664</v>
          </cell>
          <cell r="S118">
            <v>83895.574085972534</v>
          </cell>
          <cell r="T118">
            <v>32201.802147575669</v>
          </cell>
          <cell r="U118">
            <v>235532.41852716348</v>
          </cell>
          <cell r="V118">
            <v>76846.423367100258</v>
          </cell>
        </row>
        <row r="120">
          <cell r="J120">
            <v>277856.97400659556</v>
          </cell>
          <cell r="K120">
            <v>1372.5148599107706</v>
          </cell>
          <cell r="L120">
            <v>100610.65196812736</v>
          </cell>
          <cell r="M120">
            <v>238.88985503517603</v>
          </cell>
          <cell r="N120">
            <v>156925.78505890246</v>
          </cell>
          <cell r="O120">
            <v>18709.132264624885</v>
          </cell>
          <cell r="Q120">
            <v>108476.48102560724</v>
          </cell>
          <cell r="R120">
            <v>653.82603277209091</v>
          </cell>
          <cell r="S120">
            <v>11890.860299848311</v>
          </cell>
          <cell r="T120">
            <v>6796.0903915611443</v>
          </cell>
          <cell r="U120">
            <v>76716.395803232954</v>
          </cell>
          <cell r="V120">
            <v>12419.308498192489</v>
          </cell>
        </row>
        <row r="121">
          <cell r="J121">
            <v>1203069.1537805132</v>
          </cell>
          <cell r="K121">
            <v>19897.889084256902</v>
          </cell>
          <cell r="L121">
            <v>471406.1502999356</v>
          </cell>
          <cell r="M121">
            <v>3480.2587123455796</v>
          </cell>
          <cell r="N121">
            <v>505339.36395617388</v>
          </cell>
          <cell r="O121">
            <v>202945.49172775104</v>
          </cell>
          <cell r="Q121">
            <v>508416.65846866142</v>
          </cell>
          <cell r="R121">
            <v>10204.185948280299</v>
          </cell>
          <cell r="S121">
            <v>101735.04340265995</v>
          </cell>
          <cell r="T121">
            <v>49068.755756156352</v>
          </cell>
          <cell r="U121">
            <v>280528.45674748567</v>
          </cell>
          <cell r="V121">
            <v>66880.216614081452</v>
          </cell>
        </row>
        <row r="122">
          <cell r="J122">
            <v>481603.37645060482</v>
          </cell>
          <cell r="K122">
            <v>34196.126576076866</v>
          </cell>
          <cell r="L122">
            <v>233937.23974986386</v>
          </cell>
          <cell r="M122">
            <v>667.53321201441997</v>
          </cell>
          <cell r="N122">
            <v>135160.68845982279</v>
          </cell>
          <cell r="O122">
            <v>77641.788452834677</v>
          </cell>
          <cell r="Q122">
            <v>354673.25180717523</v>
          </cell>
          <cell r="R122">
            <v>50584.838950757759</v>
          </cell>
          <cell r="S122">
            <v>131238.37901809279</v>
          </cell>
          <cell r="T122">
            <v>23067.589139067237</v>
          </cell>
          <cell r="U122">
            <v>91195.404207434593</v>
          </cell>
          <cell r="V122">
            <v>58587.040491825079</v>
          </cell>
        </row>
        <row r="123">
          <cell r="J123">
            <v>140452.69330908114</v>
          </cell>
          <cell r="K123">
            <v>36568.818325127373</v>
          </cell>
          <cell r="L123">
            <v>62616.960511958947</v>
          </cell>
          <cell r="M123">
            <v>0</v>
          </cell>
          <cell r="N123">
            <v>34223.519461391799</v>
          </cell>
          <cell r="O123">
            <v>7043.395010604464</v>
          </cell>
          <cell r="Q123">
            <v>138199.96387283326</v>
          </cell>
          <cell r="R123">
            <v>51733.971231127842</v>
          </cell>
          <cell r="S123">
            <v>63757.597664669091</v>
          </cell>
          <cell r="T123">
            <v>0</v>
          </cell>
          <cell r="U123">
            <v>16904.453400157428</v>
          </cell>
          <cell r="V123">
            <v>5803.9415768804738</v>
          </cell>
        </row>
        <row r="124">
          <cell r="J124">
            <v>9362.9474193352526</v>
          </cell>
          <cell r="K124">
            <v>502.38969967188001</v>
          </cell>
          <cell r="L124">
            <v>5374.7334738637737</v>
          </cell>
          <cell r="M124">
            <v>0</v>
          </cell>
          <cell r="N124">
            <v>2735.2680591551725</v>
          </cell>
          <cell r="O124">
            <v>750.55618664443205</v>
          </cell>
          <cell r="Q124">
            <v>4023.8095555522823</v>
          </cell>
          <cell r="R124">
            <v>267.01328480576797</v>
          </cell>
          <cell r="S124">
            <v>858.59650505078275</v>
          </cell>
          <cell r="T124">
            <v>1392.0164295553245</v>
          </cell>
          <cell r="U124">
            <v>910.21137843815598</v>
          </cell>
          <cell r="V124">
            <v>595.97195770225107</v>
          </cell>
        </row>
        <row r="126">
          <cell r="J126">
            <v>15822.410873794466</v>
          </cell>
          <cell r="K126">
            <v>0</v>
          </cell>
          <cell r="L126">
            <v>1494.3263273856237</v>
          </cell>
          <cell r="M126">
            <v>0</v>
          </cell>
          <cell r="N126">
            <v>267.01328480576797</v>
          </cell>
          <cell r="O126">
            <v>14061.071261603078</v>
          </cell>
          <cell r="Q126">
            <v>4753.1332052399548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4753.1332052399548</v>
          </cell>
        </row>
        <row r="127">
          <cell r="J127">
            <v>88159.414652484309</v>
          </cell>
          <cell r="K127">
            <v>0</v>
          </cell>
          <cell r="L127">
            <v>17884.786352291838</v>
          </cell>
          <cell r="M127">
            <v>0</v>
          </cell>
          <cell r="N127">
            <v>3764.5715118810804</v>
          </cell>
          <cell r="O127">
            <v>66510.056788311311</v>
          </cell>
          <cell r="Q127">
            <v>21406.215995251019</v>
          </cell>
          <cell r="R127">
            <v>0</v>
          </cell>
          <cell r="S127">
            <v>2876.8175252371257</v>
          </cell>
          <cell r="T127">
            <v>2090.2982850878748</v>
          </cell>
          <cell r="U127">
            <v>1502.5296572528</v>
          </cell>
          <cell r="V127">
            <v>14936.570527673195</v>
          </cell>
        </row>
        <row r="128">
          <cell r="J128">
            <v>247810.29454548625</v>
          </cell>
          <cell r="K128">
            <v>701.48980283549599</v>
          </cell>
          <cell r="L128">
            <v>118316.91418119107</v>
          </cell>
          <cell r="M128">
            <v>267.01328480576797</v>
          </cell>
          <cell r="N128">
            <v>22515.148276876978</v>
          </cell>
          <cell r="O128">
            <v>106009.72899978206</v>
          </cell>
          <cell r="Q128">
            <v>69587.354893411699</v>
          </cell>
          <cell r="R128">
            <v>1513.5235600811184</v>
          </cell>
          <cell r="S128">
            <v>17756.305719962675</v>
          </cell>
          <cell r="T128">
            <v>15272.862091867974</v>
          </cell>
          <cell r="U128">
            <v>6345.6089920307704</v>
          </cell>
          <cell r="V128">
            <v>28699.054529469002</v>
          </cell>
        </row>
        <row r="129">
          <cell r="J129">
            <v>367579.89388179587</v>
          </cell>
          <cell r="K129">
            <v>9248.6577540387807</v>
          </cell>
          <cell r="L129">
            <v>216568.92456152162</v>
          </cell>
          <cell r="M129">
            <v>0</v>
          </cell>
          <cell r="N129">
            <v>76611.950663514901</v>
          </cell>
          <cell r="O129">
            <v>65150.360902727203</v>
          </cell>
          <cell r="Q129">
            <v>173217.92273497631</v>
          </cell>
          <cell r="R129">
            <v>9998.9102081207293</v>
          </cell>
          <cell r="S129">
            <v>78185.591240237947</v>
          </cell>
          <cell r="T129">
            <v>23274.240209058229</v>
          </cell>
          <cell r="U129">
            <v>28540.957526694267</v>
          </cell>
          <cell r="V129">
            <v>33218.223550868075</v>
          </cell>
        </row>
        <row r="130">
          <cell r="J130">
            <v>236276.69447092884</v>
          </cell>
          <cell r="K130">
            <v>11371.904547659808</v>
          </cell>
          <cell r="L130">
            <v>124554.93476671886</v>
          </cell>
          <cell r="M130">
            <v>167.46323322396</v>
          </cell>
          <cell r="N130">
            <v>76560.623232673315</v>
          </cell>
          <cell r="O130">
            <v>23621.768690658628</v>
          </cell>
          <cell r="Q130">
            <v>134472.1537697702</v>
          </cell>
          <cell r="R130">
            <v>14802.894072717019</v>
          </cell>
          <cell r="S130">
            <v>59649.578248091835</v>
          </cell>
          <cell r="T130">
            <v>8447.5745719242459</v>
          </cell>
          <cell r="U130">
            <v>37725.953535816247</v>
          </cell>
          <cell r="V130">
            <v>13846.153341221483</v>
          </cell>
        </row>
        <row r="131">
          <cell r="J131">
            <v>232713.43064341709</v>
          </cell>
          <cell r="K131">
            <v>10343.406063771947</v>
          </cell>
          <cell r="L131">
            <v>118286.47568151081</v>
          </cell>
          <cell r="M131">
            <v>227.55284460953899</v>
          </cell>
          <cell r="N131">
            <v>94687.523508056198</v>
          </cell>
          <cell r="O131">
            <v>9168.4725454743402</v>
          </cell>
          <cell r="Q131">
            <v>161400.22237472449</v>
          </cell>
          <cell r="R131">
            <v>17654.620103368165</v>
          </cell>
          <cell r="S131">
            <v>63828.700862080026</v>
          </cell>
          <cell r="T131">
            <v>6578.4668120101387</v>
          </cell>
          <cell r="U131">
            <v>60127.927783120082</v>
          </cell>
          <cell r="V131">
            <v>13210.506814148323</v>
          </cell>
        </row>
        <row r="132">
          <cell r="J132">
            <v>288430.73901263566</v>
          </cell>
          <cell r="K132">
            <v>18078.367443908501</v>
          </cell>
          <cell r="L132">
            <v>114388.51243859211</v>
          </cell>
          <cell r="M132">
            <v>1453.9178196627181</v>
          </cell>
          <cell r="N132">
            <v>145615.54992358104</v>
          </cell>
          <cell r="O132">
            <v>8894.3913868995733</v>
          </cell>
          <cell r="Q132">
            <v>205985.26596910783</v>
          </cell>
          <cell r="R132">
            <v>29577.204315148745</v>
          </cell>
          <cell r="S132">
            <v>47363.021645452587</v>
          </cell>
          <cell r="T132">
            <v>11190.58236008743</v>
          </cell>
          <cell r="U132">
            <v>103672.98492039306</v>
          </cell>
          <cell r="V132">
            <v>14181.472728030796</v>
          </cell>
        </row>
        <row r="133">
          <cell r="J133">
            <v>414296.29057665309</v>
          </cell>
          <cell r="K133">
            <v>34832.064786384457</v>
          </cell>
          <cell r="L133">
            <v>121994.81159542536</v>
          </cell>
          <cell r="M133">
            <v>1230.8048876407111</v>
          </cell>
          <cell r="N133">
            <v>248469.51023691884</v>
          </cell>
          <cell r="O133">
            <v>7769.0990702863764</v>
          </cell>
          <cell r="Q133">
            <v>244071.62582073428</v>
          </cell>
          <cell r="R133">
            <v>35036.011835343757</v>
          </cell>
          <cell r="S133">
            <v>33660.484056100766</v>
          </cell>
          <cell r="T133">
            <v>9919.0901627620169</v>
          </cell>
          <cell r="U133">
            <v>150480.67002852194</v>
          </cell>
          <cell r="V133">
            <v>14975.369738009809</v>
          </cell>
        </row>
        <row r="134">
          <cell r="J134">
            <v>221255.97630888922</v>
          </cell>
          <cell r="K134">
            <v>7961.8481464447259</v>
          </cell>
          <cell r="L134">
            <v>40456.050099124128</v>
          </cell>
          <cell r="M134">
            <v>1039.92970945248</v>
          </cell>
          <cell r="N134">
            <v>165892.73435714975</v>
          </cell>
          <cell r="O134">
            <v>5905.4139967205556</v>
          </cell>
          <cell r="Q134">
            <v>98896.269966612745</v>
          </cell>
          <cell r="R134">
            <v>4860.6713529638855</v>
          </cell>
          <cell r="S134">
            <v>6159.9775931590293</v>
          </cell>
          <cell r="T134">
            <v>3551.3372235420379</v>
          </cell>
          <cell r="U134">
            <v>77858.289092926803</v>
          </cell>
          <cell r="V134">
            <v>6465.9947040208244</v>
          </cell>
        </row>
        <row r="138">
          <cell r="J138">
            <v>1481214.9278268053</v>
          </cell>
          <cell r="K138">
            <v>14858.465003158544</v>
          </cell>
          <cell r="L138">
            <v>685568.71609142085</v>
          </cell>
          <cell r="M138">
            <v>4386.6817793951759</v>
          </cell>
          <cell r="N138">
            <v>776401.06495290296</v>
          </cell>
          <cell r="O138">
            <v>0</v>
          </cell>
        </row>
        <row r="139">
          <cell r="J139">
            <v>429127.57318995328</v>
          </cell>
          <cell r="K139">
            <v>434.47651802972797</v>
          </cell>
          <cell r="L139">
            <v>168468.87899545181</v>
          </cell>
          <cell r="M139">
            <v>0</v>
          </cell>
          <cell r="N139">
            <v>260224.21767647853</v>
          </cell>
          <cell r="O139">
            <v>0</v>
          </cell>
          <cell r="Q139">
            <v>323944.70147544582</v>
          </cell>
          <cell r="R139">
            <v>2655.1750686790974</v>
          </cell>
          <cell r="S139">
            <v>44535.633266826742</v>
          </cell>
          <cell r="T139">
            <v>18897.424390312157</v>
          </cell>
          <cell r="U139">
            <v>257856.46874962925</v>
          </cell>
          <cell r="V139">
            <v>0</v>
          </cell>
        </row>
        <row r="140">
          <cell r="J140">
            <v>732199.06323105516</v>
          </cell>
          <cell r="K140">
            <v>4717.0200876697309</v>
          </cell>
          <cell r="L140">
            <v>392890.31512519356</v>
          </cell>
          <cell r="M140">
            <v>2934.186061022473</v>
          </cell>
          <cell r="N140">
            <v>331657.54195712635</v>
          </cell>
          <cell r="O140">
            <v>0</v>
          </cell>
          <cell r="Q140">
            <v>300392.07593706634</v>
          </cell>
          <cell r="R140">
            <v>3201.6330305959004</v>
          </cell>
          <cell r="S140">
            <v>102508.99334364526</v>
          </cell>
          <cell r="T140">
            <v>56169.820795713793</v>
          </cell>
          <cell r="U140">
            <v>138511.62876711524</v>
          </cell>
          <cell r="V140">
            <v>0</v>
          </cell>
        </row>
        <row r="141">
          <cell r="J141">
            <v>813.08593612887501</v>
          </cell>
          <cell r="K141">
            <v>0</v>
          </cell>
          <cell r="L141">
            <v>318.51980671356802</v>
          </cell>
          <cell r="M141">
            <v>0</v>
          </cell>
          <cell r="N141">
            <v>494.56612941530693</v>
          </cell>
          <cell r="O141">
            <v>0</v>
          </cell>
          <cell r="Q141">
            <v>1391.9719069206863</v>
          </cell>
          <cell r="R141">
            <v>0</v>
          </cell>
          <cell r="S141">
            <v>601.93975125368797</v>
          </cell>
          <cell r="T141">
            <v>0</v>
          </cell>
          <cell r="U141">
            <v>790.03215566699805</v>
          </cell>
          <cell r="V141">
            <v>0</v>
          </cell>
        </row>
        <row r="142">
          <cell r="J142">
            <v>211698.03050666812</v>
          </cell>
          <cell r="K142">
            <v>6603.5897188128656</v>
          </cell>
          <cell r="L142">
            <v>102237.52965271968</v>
          </cell>
          <cell r="M142">
            <v>1452.4957183727029</v>
          </cell>
          <cell r="N142">
            <v>101404.41541676719</v>
          </cell>
          <cell r="O142">
            <v>0</v>
          </cell>
          <cell r="Q142">
            <v>93293.246241297456</v>
          </cell>
          <cell r="R142">
            <v>8138.0578816945963</v>
          </cell>
          <cell r="S142">
            <v>35495.371991269109</v>
          </cell>
          <cell r="T142">
            <v>3509.5811955690938</v>
          </cell>
          <cell r="U142">
            <v>46150.235172764733</v>
          </cell>
          <cell r="V142">
            <v>0</v>
          </cell>
        </row>
        <row r="143">
          <cell r="J143">
            <v>46484.818803301496</v>
          </cell>
          <cell r="K143">
            <v>1833.290918244925</v>
          </cell>
          <cell r="L143">
            <v>12462.077407979506</v>
          </cell>
          <cell r="M143">
            <v>0</v>
          </cell>
          <cell r="N143">
            <v>32189.450477077022</v>
          </cell>
          <cell r="O143">
            <v>0</v>
          </cell>
          <cell r="Q143">
            <v>16020.236401239756</v>
          </cell>
          <cell r="R143">
            <v>3069.0197883011583</v>
          </cell>
          <cell r="S143">
            <v>4777.8147480818543</v>
          </cell>
          <cell r="T143">
            <v>0</v>
          </cell>
          <cell r="U143">
            <v>8173.4018648567571</v>
          </cell>
          <cell r="V143">
            <v>0</v>
          </cell>
        </row>
        <row r="144">
          <cell r="J144">
            <v>15838.391586858323</v>
          </cell>
          <cell r="K144">
            <v>587.42922657268946</v>
          </cell>
          <cell r="L144">
            <v>3809.055504474326</v>
          </cell>
          <cell r="M144">
            <v>0</v>
          </cell>
          <cell r="N144">
            <v>11441.906855811321</v>
          </cell>
          <cell r="O144">
            <v>0</v>
          </cell>
          <cell r="Q144">
            <v>6854.8503705435942</v>
          </cell>
          <cell r="R144">
            <v>1092.5759792148269</v>
          </cell>
          <cell r="S144">
            <v>2414.7070200643134</v>
          </cell>
          <cell r="T144">
            <v>0</v>
          </cell>
          <cell r="U144">
            <v>3347.567371264452</v>
          </cell>
          <cell r="V144">
            <v>0</v>
          </cell>
        </row>
        <row r="145">
          <cell r="J145">
            <v>45053.964572874</v>
          </cell>
          <cell r="K145">
            <v>682.65853382861701</v>
          </cell>
          <cell r="L145">
            <v>5382.3395988622224</v>
          </cell>
          <cell r="M145">
            <v>0</v>
          </cell>
          <cell r="N145">
            <v>38988.966440183161</v>
          </cell>
          <cell r="O145">
            <v>0</v>
          </cell>
          <cell r="Q145">
            <v>4780.0839347555957</v>
          </cell>
          <cell r="R145">
            <v>0</v>
          </cell>
          <cell r="S145">
            <v>1738.2194074147492</v>
          </cell>
          <cell r="T145">
            <v>0</v>
          </cell>
          <cell r="U145">
            <v>3041.8645273408451</v>
          </cell>
          <cell r="V145">
            <v>0</v>
          </cell>
        </row>
        <row r="147">
          <cell r="J147">
            <v>1079802.8928567737</v>
          </cell>
          <cell r="K147">
            <v>0</v>
          </cell>
          <cell r="L147">
            <v>318438.82008966303</v>
          </cell>
          <cell r="M147">
            <v>0</v>
          </cell>
          <cell r="N147">
            <v>507093.27269702213</v>
          </cell>
          <cell r="O147">
            <v>254270.80007000588</v>
          </cell>
          <cell r="Q147">
            <v>107062.57578000627</v>
          </cell>
          <cell r="R147">
            <v>0</v>
          </cell>
          <cell r="S147">
            <v>21759.409521781166</v>
          </cell>
          <cell r="T147">
            <v>0</v>
          </cell>
          <cell r="U147">
            <v>55107.784700885109</v>
          </cell>
          <cell r="V147">
            <v>30195.381557339919</v>
          </cell>
        </row>
        <row r="148">
          <cell r="J148">
            <v>211121.96934416654</v>
          </cell>
          <cell r="K148">
            <v>0</v>
          </cell>
          <cell r="L148">
            <v>152049.95941565163</v>
          </cell>
          <cell r="M148">
            <v>0</v>
          </cell>
          <cell r="N148">
            <v>49215.593477196206</v>
          </cell>
          <cell r="O148">
            <v>9856.4164513195046</v>
          </cell>
          <cell r="Q148">
            <v>221451.71047504887</v>
          </cell>
          <cell r="R148">
            <v>0</v>
          </cell>
          <cell r="S148">
            <v>79446.354190893675</v>
          </cell>
          <cell r="T148">
            <v>0</v>
          </cell>
          <cell r="U148">
            <v>112605.40699401638</v>
          </cell>
          <cell r="V148">
            <v>29399.949290144243</v>
          </cell>
        </row>
        <row r="149">
          <cell r="J149">
            <v>820857.62133884185</v>
          </cell>
          <cell r="K149">
            <v>92537.73854504367</v>
          </cell>
          <cell r="L149">
            <v>403189.94321362738</v>
          </cell>
          <cell r="M149">
            <v>4386.6817793951759</v>
          </cell>
          <cell r="N149">
            <v>278075.75882122805</v>
          </cell>
          <cell r="O149">
            <v>42667.49897948846</v>
          </cell>
          <cell r="Q149">
            <v>783214.91630168248</v>
          </cell>
          <cell r="R149">
            <v>113443.83544774311</v>
          </cell>
          <cell r="S149">
            <v>206887.11737757365</v>
          </cell>
          <cell r="T149">
            <v>80324.451716340307</v>
          </cell>
          <cell r="U149">
            <v>297868.36346878519</v>
          </cell>
          <cell r="V149">
            <v>84691.14829119778</v>
          </cell>
        </row>
        <row r="150">
          <cell r="J150">
            <v>562.661426449592</v>
          </cell>
          <cell r="K150">
            <v>0</v>
          </cell>
          <cell r="L150">
            <v>267.01328480576797</v>
          </cell>
          <cell r="M150">
            <v>0</v>
          </cell>
          <cell r="N150">
            <v>0</v>
          </cell>
          <cell r="O150">
            <v>295.64814164382403</v>
          </cell>
          <cell r="Q150">
            <v>2060.9621731364723</v>
          </cell>
          <cell r="R150">
            <v>0</v>
          </cell>
          <cell r="S150">
            <v>1387.5958000715682</v>
          </cell>
          <cell r="T150">
            <v>0</v>
          </cell>
          <cell r="U150">
            <v>673.366373064904</v>
          </cell>
          <cell r="V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3">
          <cell r="J153">
            <v>1073774.799142444</v>
          </cell>
          <cell r="K153">
            <v>0</v>
          </cell>
          <cell r="L153">
            <v>314600.2353107396</v>
          </cell>
          <cell r="M153">
            <v>0</v>
          </cell>
          <cell r="N153">
            <v>504903.76376161497</v>
          </cell>
          <cell r="O153">
            <v>254270.80007000588</v>
          </cell>
          <cell r="Q153">
            <v>106628.09926197655</v>
          </cell>
          <cell r="R153">
            <v>0</v>
          </cell>
          <cell r="S153">
            <v>21759.409521781166</v>
          </cell>
          <cell r="T153">
            <v>0</v>
          </cell>
          <cell r="U153">
            <v>54673.308182855377</v>
          </cell>
          <cell r="V153">
            <v>30195.381557339919</v>
          </cell>
        </row>
        <row r="154">
          <cell r="J154">
            <v>6028.0937143309666</v>
          </cell>
          <cell r="K154">
            <v>0</v>
          </cell>
          <cell r="L154">
            <v>3838.5847789236664</v>
          </cell>
          <cell r="M154">
            <v>0</v>
          </cell>
          <cell r="N154">
            <v>2189.508935407297</v>
          </cell>
          <cell r="O154">
            <v>0</v>
          </cell>
          <cell r="Q154">
            <v>434.47651802972797</v>
          </cell>
          <cell r="R154">
            <v>0</v>
          </cell>
          <cell r="S154">
            <v>0</v>
          </cell>
          <cell r="T154">
            <v>0</v>
          </cell>
          <cell r="U154">
            <v>434.47651802972797</v>
          </cell>
          <cell r="V154">
            <v>0</v>
          </cell>
        </row>
        <row r="155">
          <cell r="J155">
            <v>211121.96934416654</v>
          </cell>
          <cell r="K155">
            <v>0</v>
          </cell>
          <cell r="L155">
            <v>152049.95941565163</v>
          </cell>
          <cell r="M155">
            <v>0</v>
          </cell>
          <cell r="N155">
            <v>49215.593477196206</v>
          </cell>
          <cell r="O155">
            <v>9856.4164513195046</v>
          </cell>
          <cell r="Q155">
            <v>221451.71047504887</v>
          </cell>
          <cell r="R155">
            <v>0</v>
          </cell>
          <cell r="S155">
            <v>79446.354190893675</v>
          </cell>
          <cell r="T155">
            <v>0</v>
          </cell>
          <cell r="U155">
            <v>112605.40699401638</v>
          </cell>
          <cell r="V155">
            <v>29399.949290144243</v>
          </cell>
        </row>
        <row r="156">
          <cell r="J156">
            <v>12623.967400003907</v>
          </cell>
          <cell r="K156">
            <v>7572.7252362047502</v>
          </cell>
          <cell r="L156">
            <v>4526.9839004317828</v>
          </cell>
          <cell r="M156">
            <v>0</v>
          </cell>
          <cell r="N156">
            <v>524.2582633673868</v>
          </cell>
          <cell r="O156">
            <v>0</v>
          </cell>
          <cell r="Q156">
            <v>3053.1836161480401</v>
          </cell>
          <cell r="R156">
            <v>2519.1570465365044</v>
          </cell>
          <cell r="S156">
            <v>267.01328480576797</v>
          </cell>
          <cell r="T156">
            <v>0</v>
          </cell>
          <cell r="U156">
            <v>0</v>
          </cell>
          <cell r="V156">
            <v>267.01328480576797</v>
          </cell>
        </row>
        <row r="157">
          <cell r="J157">
            <v>165980.94980534993</v>
          </cell>
          <cell r="K157">
            <v>750.75383086290208</v>
          </cell>
          <cell r="L157">
            <v>107762.60717296682</v>
          </cell>
          <cell r="M157">
            <v>0</v>
          </cell>
          <cell r="N157">
            <v>53990.278437887086</v>
          </cell>
          <cell r="O157">
            <v>3477.3103636359206</v>
          </cell>
          <cell r="Q157">
            <v>3354.3951256765463</v>
          </cell>
          <cell r="R157">
            <v>0</v>
          </cell>
          <cell r="S157">
            <v>3013.0658587622379</v>
          </cell>
          <cell r="T157">
            <v>0</v>
          </cell>
          <cell r="U157">
            <v>0</v>
          </cell>
          <cell r="V157">
            <v>341.3292669143085</v>
          </cell>
        </row>
        <row r="158">
          <cell r="J158">
            <v>327667.1555746129</v>
          </cell>
          <cell r="K158">
            <v>167.46323322396</v>
          </cell>
          <cell r="L158">
            <v>153793.95306357628</v>
          </cell>
          <cell r="M158">
            <v>0</v>
          </cell>
          <cell r="N158">
            <v>143202.11406962472</v>
          </cell>
          <cell r="O158">
            <v>30503.625208187434</v>
          </cell>
          <cell r="Q158">
            <v>404560.30783892015</v>
          </cell>
          <cell r="R158">
            <v>167.46323322396</v>
          </cell>
          <cell r="S158">
            <v>95860.651761864021</v>
          </cell>
          <cell r="T158">
            <v>0</v>
          </cell>
          <cell r="U158">
            <v>233305.41461369209</v>
          </cell>
          <cell r="V158">
            <v>75226.778230139418</v>
          </cell>
        </row>
        <row r="159">
          <cell r="J159">
            <v>87439.424349459441</v>
          </cell>
          <cell r="K159">
            <v>3290.6898796423256</v>
          </cell>
          <cell r="L159">
            <v>40874.73280732039</v>
          </cell>
          <cell r="M159">
            <v>0</v>
          </cell>
          <cell r="N159">
            <v>40892.533265961043</v>
          </cell>
          <cell r="O159">
            <v>2381.4683965355653</v>
          </cell>
          <cell r="Q159">
            <v>10737.603721430742</v>
          </cell>
          <cell r="R159">
            <v>1647.9619641498111</v>
          </cell>
          <cell r="S159">
            <v>6685.6884128508827</v>
          </cell>
          <cell r="T159">
            <v>0</v>
          </cell>
          <cell r="U159">
            <v>2035.5342313373399</v>
          </cell>
          <cell r="V159">
            <v>368.419113092712</v>
          </cell>
        </row>
        <row r="160">
          <cell r="J160">
            <v>64012.382820791143</v>
          </cell>
          <cell r="K160">
            <v>2422.3625081300002</v>
          </cell>
          <cell r="L160">
            <v>46761.050380213055</v>
          </cell>
          <cell r="M160">
            <v>0</v>
          </cell>
          <cell r="N160">
            <v>14828.969932447975</v>
          </cell>
          <cell r="O160">
            <v>0</v>
          </cell>
          <cell r="Q160">
            <v>36674.985016784689</v>
          </cell>
          <cell r="R160">
            <v>1623.7743508551164</v>
          </cell>
          <cell r="S160">
            <v>28339.261557577855</v>
          </cell>
          <cell r="T160">
            <v>0</v>
          </cell>
          <cell r="U160">
            <v>5352.8527257687065</v>
          </cell>
          <cell r="V160">
            <v>1359.0963825829785</v>
          </cell>
        </row>
        <row r="161">
          <cell r="J161">
            <v>163133.74138856755</v>
          </cell>
          <cell r="K161">
            <v>78333.743856980102</v>
          </cell>
          <cell r="L161">
            <v>49470.615889124449</v>
          </cell>
          <cell r="M161">
            <v>4386.6817793951759</v>
          </cell>
          <cell r="N161">
            <v>24637.60485194088</v>
          </cell>
          <cell r="O161">
            <v>6305.095011129496</v>
          </cell>
          <cell r="Q161">
            <v>324834.4409826785</v>
          </cell>
          <cell r="R161">
            <v>107485.47885297787</v>
          </cell>
          <cell r="S161">
            <v>72721.436501714401</v>
          </cell>
          <cell r="T161">
            <v>80324.451716340307</v>
          </cell>
          <cell r="U161">
            <v>57174.56189798627</v>
          </cell>
          <cell r="V161">
            <v>7128.5120136625092</v>
          </cell>
        </row>
        <row r="162">
          <cell r="J162">
            <v>562.661426449592</v>
          </cell>
          <cell r="K162">
            <v>0</v>
          </cell>
          <cell r="L162">
            <v>267.01328480576797</v>
          </cell>
          <cell r="M162">
            <v>0</v>
          </cell>
          <cell r="N162">
            <v>0</v>
          </cell>
          <cell r="O162">
            <v>295.64814164382403</v>
          </cell>
          <cell r="Q162">
            <v>2060.9621731364723</v>
          </cell>
          <cell r="R162">
            <v>0</v>
          </cell>
          <cell r="S162">
            <v>1387.5958000715682</v>
          </cell>
          <cell r="T162">
            <v>0</v>
          </cell>
          <cell r="U162">
            <v>673.366373064904</v>
          </cell>
          <cell r="V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</row>
        <row r="165">
          <cell r="J165">
            <v>118407.44206712516</v>
          </cell>
          <cell r="K165">
            <v>45478.273209871033</v>
          </cell>
          <cell r="L165">
            <v>46568.1575669011</v>
          </cell>
          <cell r="M165">
            <v>0</v>
          </cell>
          <cell r="N165">
            <v>23204.197347642006</v>
          </cell>
          <cell r="O165">
            <v>3156.8139427118858</v>
          </cell>
          <cell r="Q165">
            <v>145460.93817838479</v>
          </cell>
          <cell r="R165">
            <v>79638.027627051721</v>
          </cell>
          <cell r="S165">
            <v>50008.478606533972</v>
          </cell>
          <cell r="T165">
            <v>0</v>
          </cell>
          <cell r="U165">
            <v>10405.062498707066</v>
          </cell>
          <cell r="V165">
            <v>5409.3694460939141</v>
          </cell>
        </row>
        <row r="166">
          <cell r="J166">
            <v>78732.738910607179</v>
          </cell>
          <cell r="K166">
            <v>10838.683576261676</v>
          </cell>
          <cell r="L166">
            <v>39316.651341115605</v>
          </cell>
          <cell r="M166">
            <v>0</v>
          </cell>
          <cell r="N166">
            <v>27926.978081613273</v>
          </cell>
          <cell r="O166">
            <v>650.4259116164128</v>
          </cell>
          <cell r="Q166">
            <v>38409.934067333168</v>
          </cell>
          <cell r="R166">
            <v>8473.4111317664428</v>
          </cell>
          <cell r="S166">
            <v>18697.007654292382</v>
          </cell>
          <cell r="T166">
            <v>0</v>
          </cell>
          <cell r="U166">
            <v>10799.669546370342</v>
          </cell>
          <cell r="V166">
            <v>439.84573490392802</v>
          </cell>
        </row>
        <row r="167">
          <cell r="J167">
            <v>30113.538448728767</v>
          </cell>
          <cell r="K167">
            <v>3784.456867205924</v>
          </cell>
          <cell r="L167">
            <v>21905.215366450146</v>
          </cell>
          <cell r="M167">
            <v>0</v>
          </cell>
          <cell r="N167">
            <v>2864.0668441437524</v>
          </cell>
          <cell r="O167">
            <v>1559.7993709289117</v>
          </cell>
          <cell r="Q167">
            <v>64275.64548418366</v>
          </cell>
          <cell r="R167">
            <v>14604.772391695422</v>
          </cell>
          <cell r="S167">
            <v>47042.760067039555</v>
          </cell>
          <cell r="T167">
            <v>0</v>
          </cell>
          <cell r="U167">
            <v>1759.1599893891116</v>
          </cell>
          <cell r="V167">
            <v>868.95303605945594</v>
          </cell>
        </row>
        <row r="168">
          <cell r="J168">
            <v>181626.89537359183</v>
          </cell>
          <cell r="K168">
            <v>334.92646644792001</v>
          </cell>
          <cell r="L168">
            <v>67546.442021156676</v>
          </cell>
          <cell r="M168">
            <v>0</v>
          </cell>
          <cell r="N168">
            <v>87539.257914520233</v>
          </cell>
          <cell r="O168">
            <v>26206.268971470694</v>
          </cell>
          <cell r="Q168">
            <v>301710.51601230819</v>
          </cell>
          <cell r="R168">
            <v>159.25990335678401</v>
          </cell>
          <cell r="S168">
            <v>45023.108701767647</v>
          </cell>
          <cell r="T168">
            <v>0</v>
          </cell>
          <cell r="U168">
            <v>185489.57903342557</v>
          </cell>
          <cell r="V168">
            <v>71038.568373760092</v>
          </cell>
        </row>
        <row r="169">
          <cell r="J169">
            <v>1045049.680451612</v>
          </cell>
          <cell r="K169">
            <v>0</v>
          </cell>
          <cell r="L169">
            <v>292263.74329465552</v>
          </cell>
          <cell r="M169">
            <v>0</v>
          </cell>
          <cell r="N169">
            <v>498515.13708686171</v>
          </cell>
          <cell r="O169">
            <v>254270.80007000588</v>
          </cell>
          <cell r="Q169">
            <v>102727.34818962676</v>
          </cell>
          <cell r="R169">
            <v>0</v>
          </cell>
          <cell r="S169">
            <v>18072.269077276003</v>
          </cell>
          <cell r="T169">
            <v>0</v>
          </cell>
          <cell r="U169">
            <v>54406.294898049608</v>
          </cell>
          <cell r="V169">
            <v>30248.784214301071</v>
          </cell>
        </row>
        <row r="170">
          <cell r="J170">
            <v>69233.649439674919</v>
          </cell>
          <cell r="K170">
            <v>3589.1432853132483</v>
          </cell>
          <cell r="L170">
            <v>32756.747735669513</v>
          </cell>
          <cell r="M170">
            <v>0</v>
          </cell>
          <cell r="N170">
            <v>32887.758418691883</v>
          </cell>
          <cell r="O170">
            <v>0</v>
          </cell>
          <cell r="Q170">
            <v>1552.3051123476698</v>
          </cell>
          <cell r="R170">
            <v>267.01328480576797</v>
          </cell>
          <cell r="S170">
            <v>295.64814164382403</v>
          </cell>
          <cell r="T170">
            <v>0</v>
          </cell>
          <cell r="U170">
            <v>989.64368589807805</v>
          </cell>
          <cell r="V170">
            <v>0</v>
          </cell>
        </row>
        <row r="171">
          <cell r="J171">
            <v>354676.69867294258</v>
          </cell>
          <cell r="K171">
            <v>6054.0880127636192</v>
          </cell>
          <cell r="L171">
            <v>220436.44987532098</v>
          </cell>
          <cell r="M171">
            <v>0</v>
          </cell>
          <cell r="N171">
            <v>117213.30045584786</v>
          </cell>
          <cell r="O171">
            <v>10972.860329009589</v>
          </cell>
          <cell r="Q171">
            <v>73422.226343977527</v>
          </cell>
          <cell r="R171">
            <v>554.27598119028301</v>
          </cell>
          <cell r="S171">
            <v>44953.087711785643</v>
          </cell>
          <cell r="T171">
            <v>0</v>
          </cell>
          <cell r="U171">
            <v>25994.26313545321</v>
          </cell>
          <cell r="V171">
            <v>1920.5995155481755</v>
          </cell>
        </row>
        <row r="172">
          <cell r="J172">
            <v>38775.883717948513</v>
          </cell>
          <cell r="K172">
            <v>0</v>
          </cell>
          <cell r="L172">
            <v>20226.686275000156</v>
          </cell>
          <cell r="M172">
            <v>0</v>
          </cell>
          <cell r="N172">
            <v>14738.623258534548</v>
          </cell>
          <cell r="O172">
            <v>3810.5741844137278</v>
          </cell>
          <cell r="Q172">
            <v>109439.55648260492</v>
          </cell>
          <cell r="R172">
            <v>0</v>
          </cell>
          <cell r="S172">
            <v>13673.86934020194</v>
          </cell>
          <cell r="T172">
            <v>0</v>
          </cell>
          <cell r="U172">
            <v>74782.520916994792</v>
          </cell>
          <cell r="V172">
            <v>20983.16622540796</v>
          </cell>
        </row>
        <row r="173">
          <cell r="J173">
            <v>49799.066611252478</v>
          </cell>
          <cell r="K173">
            <v>2213.1862222207264</v>
          </cell>
          <cell r="L173">
            <v>39786.417537221962</v>
          </cell>
          <cell r="M173">
            <v>0</v>
          </cell>
          <cell r="N173">
            <v>7571.910007200222</v>
          </cell>
          <cell r="O173">
            <v>227.55284460953899</v>
          </cell>
          <cell r="Q173">
            <v>15469.382484290631</v>
          </cell>
          <cell r="R173">
            <v>167.46323322396</v>
          </cell>
          <cell r="S173">
            <v>10579.95058316553</v>
          </cell>
          <cell r="T173">
            <v>0</v>
          </cell>
          <cell r="U173">
            <v>4295.6954797386043</v>
          </cell>
          <cell r="V173">
            <v>426.27318816255195</v>
          </cell>
        </row>
        <row r="174">
          <cell r="J174">
            <v>118088.57454814586</v>
          </cell>
          <cell r="K174">
            <v>19698.854077896805</v>
          </cell>
          <cell r="L174">
            <v>74368.645418226515</v>
          </cell>
          <cell r="M174">
            <v>4159.1289347856364</v>
          </cell>
          <cell r="N174">
            <v>14484.987667639687</v>
          </cell>
          <cell r="O174">
            <v>5376.9584495975623</v>
          </cell>
          <cell r="Q174">
            <v>259684.9176930369</v>
          </cell>
          <cell r="R174">
            <v>9579.6118946533516</v>
          </cell>
          <cell r="S174">
            <v>60030.928894487035</v>
          </cell>
          <cell r="T174">
            <v>80324.451716340307</v>
          </cell>
          <cell r="U174">
            <v>96799.005783115761</v>
          </cell>
          <cell r="V174">
            <v>12950.919404444574</v>
          </cell>
        </row>
        <row r="175">
          <cell r="J175">
            <v>27840.976724555316</v>
          </cell>
          <cell r="K175">
            <v>546.12682706289354</v>
          </cell>
          <cell r="L175">
            <v>18770.579572035589</v>
          </cell>
          <cell r="M175">
            <v>227.55284460953899</v>
          </cell>
          <cell r="N175">
            <v>7438.4079127538362</v>
          </cell>
          <cell r="O175">
            <v>858.30956809341603</v>
          </cell>
          <cell r="Q175">
            <v>1637.3946817397564</v>
          </cell>
          <cell r="R175">
            <v>0</v>
          </cell>
          <cell r="S175">
            <v>1103.3681121282207</v>
          </cell>
          <cell r="T175">
            <v>0</v>
          </cell>
          <cell r="U175">
            <v>534.02656961153593</v>
          </cell>
          <cell r="V175">
            <v>0</v>
          </cell>
        </row>
        <row r="176">
          <cell r="Q176">
            <v>0</v>
          </cell>
        </row>
        <row r="260">
          <cell r="J260">
            <v>5591.6737517656693</v>
          </cell>
          <cell r="K260">
            <v>12195.050093468302</v>
          </cell>
          <cell r="L260">
            <v>4700.9169001592218</v>
          </cell>
          <cell r="M260">
            <v>5208.7567030859382</v>
          </cell>
          <cell r="N260">
            <v>5857.4440982817359</v>
          </cell>
          <cell r="Q260">
            <v>4810.5640254852387</v>
          </cell>
          <cell r="R260">
            <v>11405.669882158751</v>
          </cell>
          <cell r="S260">
            <v>5704.6846124285503</v>
          </cell>
          <cell r="T260">
            <v>2667.7384345347728</v>
          </cell>
          <cell r="U260">
            <v>3012.3864722359644</v>
          </cell>
        </row>
        <row r="262">
          <cell r="J262">
            <v>9851.0167698470086</v>
          </cell>
          <cell r="K262">
            <v>15509.542097488918</v>
          </cell>
          <cell r="L262">
            <v>8010.820533880903</v>
          </cell>
          <cell r="M262">
            <v>6600</v>
          </cell>
          <cell r="N262">
            <v>10305.091779146265</v>
          </cell>
          <cell r="Q262">
            <v>7761.2357326826586</v>
          </cell>
          <cell r="R262">
            <v>15891.645251396663</v>
          </cell>
          <cell r="S262">
            <v>7940.3897509924254</v>
          </cell>
          <cell r="T262">
            <v>3291.464285714284</v>
          </cell>
          <cell r="U262">
            <v>4074.8890589135444</v>
          </cell>
        </row>
        <row r="263">
          <cell r="J263">
            <v>8337.6980556944145</v>
          </cell>
          <cell r="K263">
            <v>13472.555205047318</v>
          </cell>
          <cell r="L263">
            <v>7679.5978348035314</v>
          </cell>
          <cell r="M263">
            <v>7888.8888888888896</v>
          </cell>
          <cell r="N263">
            <v>8952.6211827006991</v>
          </cell>
          <cell r="Q263">
            <v>6448.931814345995</v>
          </cell>
          <cell r="R263">
            <v>12112.527964205818</v>
          </cell>
          <cell r="S263">
            <v>7825.0972724285266</v>
          </cell>
          <cell r="T263">
            <v>3935.960591133005</v>
          </cell>
          <cell r="U263">
            <v>3640.1429275505188</v>
          </cell>
        </row>
        <row r="264">
          <cell r="J264">
            <v>6385.9376594532278</v>
          </cell>
          <cell r="K264">
            <v>9700.5052835671231</v>
          </cell>
          <cell r="L264">
            <v>5316.8156631628135</v>
          </cell>
          <cell r="M264">
            <v>3079.1918763752124</v>
          </cell>
          <cell r="N264">
            <v>7131.6051620078806</v>
          </cell>
          <cell r="Q264">
            <v>4849.4560221525207</v>
          </cell>
          <cell r="R264">
            <v>9944.2874218652178</v>
          </cell>
          <cell r="S264">
            <v>5164.1974544053455</v>
          </cell>
          <cell r="T264">
            <v>2434.9067417889519</v>
          </cell>
          <cell r="U264">
            <v>3359.723031443491</v>
          </cell>
        </row>
        <row r="265">
          <cell r="J265">
            <v>3986.2702232328729</v>
          </cell>
          <cell r="K265">
            <v>10532.755775577558</v>
          </cell>
          <cell r="L265">
            <v>3095.7033789313646</v>
          </cell>
          <cell r="M265">
            <v>4548.3146067415728</v>
          </cell>
          <cell r="N265">
            <v>4578.6807156798077</v>
          </cell>
          <cell r="Q265">
            <v>3032.8112647577805</v>
          </cell>
          <cell r="R265">
            <v>7964.8083242059156</v>
          </cell>
          <cell r="S265">
            <v>3465.2603437301123</v>
          </cell>
          <cell r="T265">
            <v>2362.08193979933</v>
          </cell>
          <cell r="U265">
            <v>2450.9947918096659</v>
          </cell>
        </row>
        <row r="267">
          <cell r="J267">
            <v>3161.6634800194138</v>
          </cell>
          <cell r="K267">
            <v>5094.7489386684538</v>
          </cell>
          <cell r="L267">
            <v>2710.5295009070887</v>
          </cell>
          <cell r="M267">
            <v>7000</v>
          </cell>
          <cell r="N267">
            <v>3449.6957379615337</v>
          </cell>
          <cell r="Q267">
            <v>1974.4696088511396</v>
          </cell>
          <cell r="R267">
            <v>6456.9863719690784</v>
          </cell>
          <cell r="S267">
            <v>2323.6173603098941</v>
          </cell>
          <cell r="T267">
            <v>2210.5281001151861</v>
          </cell>
          <cell r="U267">
            <v>1859.3063622792629</v>
          </cell>
        </row>
        <row r="268">
          <cell r="J268">
            <v>4449.7649616454091</v>
          </cell>
          <cell r="K268">
            <v>6834.31127178516</v>
          </cell>
          <cell r="L268">
            <v>3586.9250455225178</v>
          </cell>
          <cell r="M268">
            <v>5210.2384303713316</v>
          </cell>
          <cell r="N268">
            <v>5200.9623151632622</v>
          </cell>
          <cell r="Q268">
            <v>3031.5569378848054</v>
          </cell>
          <cell r="R268">
            <v>5753.1659845436461</v>
          </cell>
          <cell r="S268">
            <v>3718.3203542347801</v>
          </cell>
          <cell r="T268">
            <v>2781.4552679895551</v>
          </cell>
          <cell r="U268">
            <v>2725.2091837185776</v>
          </cell>
        </row>
        <row r="269">
          <cell r="J269">
            <v>6885.6492917659061</v>
          </cell>
          <cell r="K269">
            <v>10113.026356226354</v>
          </cell>
          <cell r="L269">
            <v>5783.0504585781855</v>
          </cell>
          <cell r="M269">
            <v>4560</v>
          </cell>
          <cell r="N269">
            <v>8056.4360922526494</v>
          </cell>
          <cell r="Q269">
            <v>5452.6999404210064</v>
          </cell>
          <cell r="R269">
            <v>9409.0736494142511</v>
          </cell>
          <cell r="S269">
            <v>5497.2546988167542</v>
          </cell>
          <cell r="T269">
            <v>2451.4660541905223</v>
          </cell>
          <cell r="U269">
            <v>3973.4397484438418</v>
          </cell>
        </row>
        <row r="270">
          <cell r="J270">
            <v>15645.900167906824</v>
          </cell>
          <cell r="K270">
            <v>17704.402496921586</v>
          </cell>
          <cell r="L270">
            <v>12769.251150984705</v>
          </cell>
          <cell r="M270" t="str">
            <v>.</v>
          </cell>
          <cell r="N270">
            <v>19109.105508865719</v>
          </cell>
          <cell r="Q270">
            <v>11661.428405784773</v>
          </cell>
          <cell r="R270">
            <v>14626.461096749455</v>
          </cell>
          <cell r="S270">
            <v>10154.339565891827</v>
          </cell>
          <cell r="T270" t="str">
            <v>.</v>
          </cell>
          <cell r="U270">
            <v>7977.5937768381973</v>
          </cell>
        </row>
        <row r="271">
          <cell r="J271">
            <v>5667.9793037466634</v>
          </cell>
          <cell r="K271">
            <v>9266.6666666666661</v>
          </cell>
          <cell r="L271">
            <v>5848.28625041535</v>
          </cell>
          <cell r="M271" t="str">
            <v>.</v>
          </cell>
          <cell r="N271">
            <v>4454.3478778239478</v>
          </cell>
          <cell r="Q271">
            <v>5716.2530034822648</v>
          </cell>
          <cell r="R271">
            <v>6500</v>
          </cell>
          <cell r="S271">
            <v>4792.9718387681341</v>
          </cell>
          <cell r="T271">
            <v>5152.2304454572077</v>
          </cell>
          <cell r="U271">
            <v>7000</v>
          </cell>
        </row>
        <row r="273">
          <cell r="J273">
            <v>963.00682971269202</v>
          </cell>
          <cell r="K273" t="str">
            <v>.</v>
          </cell>
          <cell r="L273">
            <v>1127.9340487431737</v>
          </cell>
          <cell r="M273" t="str">
            <v>.</v>
          </cell>
          <cell r="N273">
            <v>40</v>
          </cell>
          <cell r="Q273" t="str">
            <v>.</v>
          </cell>
          <cell r="R273" t="str">
            <v>.</v>
          </cell>
          <cell r="S273" t="str">
            <v>.</v>
          </cell>
          <cell r="T273" t="str">
            <v>.</v>
          </cell>
          <cell r="U273" t="str">
            <v>.</v>
          </cell>
        </row>
        <row r="274">
          <cell r="J274">
            <v>1166.2098337010095</v>
          </cell>
          <cell r="K274" t="str">
            <v>.</v>
          </cell>
          <cell r="L274">
            <v>1266.7302545456503</v>
          </cell>
          <cell r="M274" t="str">
            <v>.</v>
          </cell>
          <cell r="N274">
            <v>579.28907166589192</v>
          </cell>
          <cell r="Q274">
            <v>1044.5885039768852</v>
          </cell>
          <cell r="R274" t="str">
            <v>.</v>
          </cell>
          <cell r="S274">
            <v>1427.34992592656</v>
          </cell>
          <cell r="T274">
            <v>1111.0267781359673</v>
          </cell>
          <cell r="U274">
            <v>219.30657279979988</v>
          </cell>
        </row>
        <row r="275">
          <cell r="J275">
            <v>2303.3168670806522</v>
          </cell>
          <cell r="K275">
            <v>3909.8009128236035</v>
          </cell>
          <cell r="L275">
            <v>2304.5165365568641</v>
          </cell>
          <cell r="M275">
            <v>900</v>
          </cell>
          <cell r="N275">
            <v>2257.3950366036061</v>
          </cell>
          <cell r="Q275">
            <v>2122.371965065126</v>
          </cell>
          <cell r="R275">
            <v>3473.9660012706508</v>
          </cell>
          <cell r="S275">
            <v>2403.3944457703051</v>
          </cell>
          <cell r="T275">
            <v>1913.3935554422949</v>
          </cell>
          <cell r="U275">
            <v>1516.615752615581</v>
          </cell>
        </row>
        <row r="276">
          <cell r="J276">
            <v>4041.3152342905155</v>
          </cell>
          <cell r="K276">
            <v>7159.6214582147277</v>
          </cell>
          <cell r="L276">
            <v>4012.1002000281883</v>
          </cell>
          <cell r="M276" t="str">
            <v>.</v>
          </cell>
          <cell r="N276">
            <v>3744.7960130759402</v>
          </cell>
          <cell r="Q276">
            <v>3982.8189134551267</v>
          </cell>
          <cell r="R276">
            <v>7122.724209945598</v>
          </cell>
          <cell r="S276">
            <v>4731.4042932312668</v>
          </cell>
          <cell r="T276">
            <v>2864.4006956372532</v>
          </cell>
          <cell r="U276">
            <v>1732.4048905600175</v>
          </cell>
        </row>
        <row r="277">
          <cell r="J277">
            <v>5287.8044490362536</v>
          </cell>
          <cell r="K277">
            <v>7970.899188470552</v>
          </cell>
          <cell r="L277">
            <v>5588.0395863192753</v>
          </cell>
          <cell r="M277">
            <v>1700</v>
          </cell>
          <cell r="N277">
            <v>4373.8867929314101</v>
          </cell>
          <cell r="Q277">
            <v>5144.1562711358456</v>
          </cell>
          <cell r="R277">
            <v>9028.5625021450396</v>
          </cell>
          <cell r="S277">
            <v>6100.4846637454866</v>
          </cell>
          <cell r="T277">
            <v>2617.5919305384846</v>
          </cell>
          <cell r="U277">
            <v>2731.1949011280954</v>
          </cell>
        </row>
        <row r="278">
          <cell r="J278">
            <v>5830.0926932068114</v>
          </cell>
          <cell r="K278">
            <v>10000.79887573694</v>
          </cell>
          <cell r="L278">
            <v>5724.4950790269195</v>
          </cell>
          <cell r="M278">
            <v>10800</v>
          </cell>
          <cell r="N278">
            <v>5549.2433924152456</v>
          </cell>
          <cell r="Q278">
            <v>5428.892165111848</v>
          </cell>
          <cell r="R278">
            <v>10096.501790136721</v>
          </cell>
          <cell r="S278">
            <v>6967.7199859166876</v>
          </cell>
          <cell r="T278">
            <v>2929.5202937009376</v>
          </cell>
          <cell r="U278">
            <v>2755.701845189581</v>
          </cell>
        </row>
        <row r="279">
          <cell r="J279">
            <v>8229.4366094504767</v>
          </cell>
          <cell r="K279">
            <v>15595.471491929737</v>
          </cell>
          <cell r="L279">
            <v>6743.153678986866</v>
          </cell>
          <cell r="M279">
            <v>6927.5681822168899</v>
          </cell>
          <cell r="N279">
            <v>8545.7348817206603</v>
          </cell>
          <cell r="Q279">
            <v>5399.9316257787368</v>
          </cell>
          <cell r="R279">
            <v>11375.312854486097</v>
          </cell>
          <cell r="S279">
            <v>5909.6445214676996</v>
          </cell>
          <cell r="T279">
            <v>3551.0724538343197</v>
          </cell>
          <cell r="U279">
            <v>3657.4338625208934</v>
          </cell>
        </row>
        <row r="280">
          <cell r="J280">
            <v>6686.197900314346</v>
          </cell>
          <cell r="K280">
            <v>13282.66406695769</v>
          </cell>
          <cell r="L280">
            <v>5276.3714039965625</v>
          </cell>
          <cell r="M280">
            <v>5275.7859216603511</v>
          </cell>
          <cell r="N280">
            <v>6515.4540122812268</v>
          </cell>
          <cell r="Q280">
            <v>5236.1788236398879</v>
          </cell>
          <cell r="R280">
            <v>12979.779973359782</v>
          </cell>
          <cell r="S280">
            <v>7174.5999391064815</v>
          </cell>
          <cell r="T280">
            <v>2632.8744653747744</v>
          </cell>
          <cell r="U280">
            <v>3238.1643100015508</v>
          </cell>
        </row>
        <row r="281">
          <cell r="J281">
            <v>5067.5191965210597</v>
          </cell>
          <cell r="K281">
            <v>14726.347234839082</v>
          </cell>
          <cell r="L281">
            <v>4057.7595596680535</v>
          </cell>
          <cell r="M281">
            <v>3174.2626377117249</v>
          </cell>
          <cell r="N281">
            <v>4862.0683390671775</v>
          </cell>
          <cell r="Q281">
            <v>3898.4764168505149</v>
          </cell>
          <cell r="R281">
            <v>24797.044013155046</v>
          </cell>
          <cell r="S281">
            <v>4216.6808102889199</v>
          </cell>
          <cell r="T281">
            <v>2554.8266455669232</v>
          </cell>
          <cell r="U281">
            <v>2712.981176456281</v>
          </cell>
        </row>
        <row r="283">
          <cell r="Q283" t="str">
            <v>.</v>
          </cell>
          <cell r="R283" t="str">
            <v>.</v>
          </cell>
          <cell r="S283" t="str">
            <v>.</v>
          </cell>
          <cell r="T283" t="str">
            <v>.</v>
          </cell>
          <cell r="U283" t="str">
            <v>.</v>
          </cell>
        </row>
        <row r="284">
          <cell r="Q284">
            <v>4810.5640254852387</v>
          </cell>
          <cell r="R284">
            <v>11405.669882158751</v>
          </cell>
          <cell r="S284">
            <v>5704.6846124285503</v>
          </cell>
          <cell r="T284">
            <v>2667.7384345347728</v>
          </cell>
          <cell r="U284">
            <v>3012.3864722359644</v>
          </cell>
        </row>
        <row r="286">
          <cell r="J286">
            <v>1466.8648684842381</v>
          </cell>
          <cell r="K286">
            <v>3963.5919680042512</v>
          </cell>
          <cell r="L286">
            <v>1569.1054327602244</v>
          </cell>
          <cell r="M286" t="str">
            <v>.</v>
          </cell>
          <cell r="N286">
            <v>1396.5058422891145</v>
          </cell>
          <cell r="Q286">
            <v>1508.5583803336137</v>
          </cell>
          <cell r="R286">
            <v>4390.7009431862771</v>
          </cell>
          <cell r="S286">
            <v>2006.7263176824929</v>
          </cell>
          <cell r="T286">
            <v>1890.4789148001171</v>
          </cell>
          <cell r="U286">
            <v>1364.8500132594716</v>
          </cell>
        </row>
        <row r="287">
          <cell r="J287">
            <v>2508.5155328966948</v>
          </cell>
          <cell r="K287">
            <v>4769.4060721506094</v>
          </cell>
          <cell r="L287">
            <v>3015.5225241012681</v>
          </cell>
          <cell r="M287">
            <v>3328.2570110193774</v>
          </cell>
          <cell r="N287">
            <v>1868.4936735990691</v>
          </cell>
          <cell r="Q287">
            <v>2958.9023010018145</v>
          </cell>
          <cell r="R287">
            <v>5521.5514937261205</v>
          </cell>
          <cell r="S287">
            <v>3702.7592102205494</v>
          </cell>
          <cell r="T287">
            <v>2636.7316098886804</v>
          </cell>
          <cell r="U287">
            <v>2479.8059546358368</v>
          </cell>
        </row>
        <row r="288">
          <cell r="J288">
            <v>3861.548583500426</v>
          </cell>
          <cell r="K288" t="str">
            <v>.</v>
          </cell>
          <cell r="L288">
            <v>5250</v>
          </cell>
          <cell r="M288" t="str">
            <v>.</v>
          </cell>
          <cell r="N288">
            <v>2967.3319145638243</v>
          </cell>
          <cell r="Q288">
            <v>1513.3504012715268</v>
          </cell>
          <cell r="R288" t="str">
            <v>.</v>
          </cell>
          <cell r="S288">
            <v>1289.4883599650084</v>
          </cell>
          <cell r="T288" t="str">
            <v>.</v>
          </cell>
          <cell r="U288">
            <v>1683.9149289209388</v>
          </cell>
        </row>
        <row r="289">
          <cell r="J289">
            <v>7806.4731187305269</v>
          </cell>
          <cell r="K289">
            <v>8777.884560913235</v>
          </cell>
          <cell r="L289">
            <v>7649.6146235993301</v>
          </cell>
          <cell r="M289">
            <v>9007.553432346198</v>
          </cell>
          <cell r="N289">
            <v>7884.1567027204137</v>
          </cell>
          <cell r="Q289">
            <v>8209.2962439869916</v>
          </cell>
          <cell r="R289">
            <v>9385.6855736696107</v>
          </cell>
          <cell r="S289">
            <v>8282.2957865311928</v>
          </cell>
          <cell r="T289">
            <v>7349.1661816386168</v>
          </cell>
          <cell r="U289">
            <v>8011.1179671621176</v>
          </cell>
        </row>
        <row r="290">
          <cell r="J290">
            <v>13141.832809663078</v>
          </cell>
          <cell r="K290">
            <v>14469.727856979058</v>
          </cell>
          <cell r="L290">
            <v>14034.111309450838</v>
          </cell>
          <cell r="M290" t="str">
            <v>.</v>
          </cell>
          <cell r="N290">
            <v>12720.761264061195</v>
          </cell>
          <cell r="Q290">
            <v>14510.896971951246</v>
          </cell>
          <cell r="R290">
            <v>15884.654426924755</v>
          </cell>
          <cell r="S290">
            <v>15420.867130513991</v>
          </cell>
          <cell r="T290" t="str">
            <v>.</v>
          </cell>
          <cell r="U290">
            <v>13463.137691405271</v>
          </cell>
        </row>
        <row r="291">
          <cell r="J291">
            <v>18406.503874235328</v>
          </cell>
          <cell r="K291">
            <v>22818.18181818182</v>
          </cell>
          <cell r="L291">
            <v>20417.698064150958</v>
          </cell>
          <cell r="M291" t="str">
            <v>.</v>
          </cell>
          <cell r="N291">
            <v>17510.473257017184</v>
          </cell>
          <cell r="Q291">
            <v>19806.24803898354</v>
          </cell>
          <cell r="R291">
            <v>21538.95251669392</v>
          </cell>
          <cell r="S291">
            <v>20395.724786568622</v>
          </cell>
          <cell r="T291" t="str">
            <v>.</v>
          </cell>
          <cell r="U291">
            <v>18815.521172527693</v>
          </cell>
        </row>
        <row r="292">
          <cell r="J292">
            <v>44967.022509228227</v>
          </cell>
          <cell r="K292">
            <v>50000</v>
          </cell>
          <cell r="L292">
            <v>36261.657835316524</v>
          </cell>
          <cell r="M292" t="str">
            <v>.</v>
          </cell>
          <cell r="N292">
            <v>46080.656132702265</v>
          </cell>
          <cell r="Q292">
            <v>42397.185592385184</v>
          </cell>
          <cell r="R292" t="str">
            <v>.</v>
          </cell>
          <cell r="S292">
            <v>35740.421519658208</v>
          </cell>
          <cell r="T292" t="str">
            <v>.</v>
          </cell>
          <cell r="U292">
            <v>46201.075081148949</v>
          </cell>
        </row>
        <row r="294">
          <cell r="J294">
            <v>3979.3796948572117</v>
          </cell>
          <cell r="K294" t="str">
            <v>.</v>
          </cell>
          <cell r="L294">
            <v>2164.0085307898321</v>
          </cell>
          <cell r="M294" t="str">
            <v>.</v>
          </cell>
          <cell r="N294">
            <v>5217.7134075112608</v>
          </cell>
          <cell r="Q294">
            <v>3177.3823762238367</v>
          </cell>
          <cell r="R294" t="str">
            <v>.</v>
          </cell>
          <cell r="S294">
            <v>2042.5529907956118</v>
          </cell>
          <cell r="T294" t="str">
            <v>.</v>
          </cell>
          <cell r="U294">
            <v>3653.0832355430216</v>
          </cell>
        </row>
        <row r="295">
          <cell r="J295">
            <v>6151.9560215939064</v>
          </cell>
          <cell r="K295" t="str">
            <v>.</v>
          </cell>
          <cell r="L295">
            <v>6549.544759169733</v>
          </cell>
          <cell r="M295" t="str">
            <v>.</v>
          </cell>
          <cell r="N295">
            <v>4943.5211003099039</v>
          </cell>
          <cell r="Q295">
            <v>3509.4100898958386</v>
          </cell>
          <cell r="R295" t="str">
            <v>.</v>
          </cell>
          <cell r="S295">
            <v>5644.3990161546981</v>
          </cell>
          <cell r="T295" t="str">
            <v>.</v>
          </cell>
          <cell r="U295">
            <v>2031.3141932216074</v>
          </cell>
        </row>
        <row r="296">
          <cell r="J296">
            <v>7138.4433142847647</v>
          </cell>
          <cell r="K296">
            <v>12195.050093468302</v>
          </cell>
          <cell r="L296">
            <v>6060.4560788306026</v>
          </cell>
          <cell r="M296">
            <v>5208.7567030859382</v>
          </cell>
          <cell r="N296">
            <v>7140.9539334564297</v>
          </cell>
          <cell r="Q296">
            <v>5342.3383097785736</v>
          </cell>
          <cell r="R296">
            <v>11405.669882158751</v>
          </cell>
          <cell r="S296">
            <v>6096.4380683130257</v>
          </cell>
          <cell r="T296">
            <v>2667.7384345347728</v>
          </cell>
          <cell r="U296">
            <v>3277.051715134075</v>
          </cell>
        </row>
        <row r="297">
          <cell r="J297">
            <v>4500</v>
          </cell>
          <cell r="K297" t="str">
            <v>.</v>
          </cell>
          <cell r="L297">
            <v>4500</v>
          </cell>
          <cell r="M297" t="str">
            <v>.</v>
          </cell>
          <cell r="N297" t="str">
            <v>.</v>
          </cell>
          <cell r="Q297">
            <v>9379.1112285064828</v>
          </cell>
          <cell r="R297" t="str">
            <v>.</v>
          </cell>
          <cell r="S297">
            <v>45000</v>
          </cell>
          <cell r="T297" t="str">
            <v>.</v>
          </cell>
          <cell r="U297">
            <v>954.30783743484801</v>
          </cell>
        </row>
        <row r="300">
          <cell r="J300">
            <v>3982.5917366533763</v>
          </cell>
          <cell r="K300" t="str">
            <v>.</v>
          </cell>
          <cell r="L300">
            <v>2143.9665945049969</v>
          </cell>
          <cell r="M300" t="str">
            <v>.</v>
          </cell>
          <cell r="N300">
            <v>5227.4917325383421</v>
          </cell>
          <cell r="Q300">
            <v>3188.2548100130421</v>
          </cell>
          <cell r="R300" t="str">
            <v>.</v>
          </cell>
          <cell r="S300">
            <v>2042.5529907956118</v>
          </cell>
          <cell r="T300" t="str">
            <v>.</v>
          </cell>
          <cell r="U300">
            <v>3672.5668705698076</v>
          </cell>
        </row>
        <row r="301">
          <cell r="J301">
            <v>3564.9070868760518</v>
          </cell>
          <cell r="K301" t="str">
            <v>.</v>
          </cell>
          <cell r="L301">
            <v>3803.6547570213143</v>
          </cell>
          <cell r="M301" t="str">
            <v>.</v>
          </cell>
          <cell r="N301">
            <v>3146.3414634146343</v>
          </cell>
          <cell r="Q301">
            <v>1344.7574617571092</v>
          </cell>
          <cell r="R301" t="str">
            <v>.</v>
          </cell>
          <cell r="S301" t="str">
            <v>.</v>
          </cell>
          <cell r="T301" t="str">
            <v>.</v>
          </cell>
          <cell r="U301">
            <v>1344.7574617571092</v>
          </cell>
        </row>
        <row r="302">
          <cell r="J302">
            <v>6151.9560215939064</v>
          </cell>
          <cell r="K302" t="str">
            <v>.</v>
          </cell>
          <cell r="L302">
            <v>6549.544759169733</v>
          </cell>
          <cell r="M302" t="str">
            <v>.</v>
          </cell>
          <cell r="N302">
            <v>4943.5211003099039</v>
          </cell>
          <cell r="Q302">
            <v>3509.4100898958386</v>
          </cell>
          <cell r="R302" t="str">
            <v>.</v>
          </cell>
          <cell r="S302">
            <v>5644.3990161546981</v>
          </cell>
          <cell r="T302" t="str">
            <v>.</v>
          </cell>
          <cell r="U302">
            <v>2031.3141932216074</v>
          </cell>
        </row>
        <row r="303">
          <cell r="J303">
            <v>14302.143937714149</v>
          </cell>
          <cell r="K303">
            <v>19419.764503186012</v>
          </cell>
          <cell r="L303">
            <v>7522.1539067577378</v>
          </cell>
          <cell r="M303" t="str">
            <v>.</v>
          </cell>
          <cell r="N303">
            <v>5200</v>
          </cell>
          <cell r="Q303">
            <v>13741.348295123147</v>
          </cell>
          <cell r="R303">
            <v>14423.873834115837</v>
          </cell>
          <cell r="S303">
            <v>8000</v>
          </cell>
          <cell r="T303" t="str">
            <v>.</v>
          </cell>
          <cell r="U303" t="str">
            <v>.</v>
          </cell>
        </row>
        <row r="304">
          <cell r="J304">
            <v>5402.9185101827561</v>
          </cell>
          <cell r="K304">
            <v>17825.378290673318</v>
          </cell>
          <cell r="L304">
            <v>4020.4375145286044</v>
          </cell>
          <cell r="M304" t="str">
            <v>.</v>
          </cell>
          <cell r="N304">
            <v>8070.6524376994685</v>
          </cell>
          <cell r="Q304">
            <v>7524.5166122340506</v>
          </cell>
          <cell r="R304" t="str">
            <v>.</v>
          </cell>
          <cell r="S304">
            <v>7524.5166122340506</v>
          </cell>
          <cell r="T304" t="str">
            <v>.</v>
          </cell>
          <cell r="U304" t="str">
            <v>.</v>
          </cell>
        </row>
        <row r="305">
          <cell r="J305">
            <v>6440.3551405993167</v>
          </cell>
          <cell r="K305">
            <v>5600</v>
          </cell>
          <cell r="L305">
            <v>6633.4972824245142</v>
          </cell>
          <cell r="M305" t="str">
            <v>.</v>
          </cell>
          <cell r="N305">
            <v>6230.4341779318856</v>
          </cell>
          <cell r="Q305">
            <v>4044.0954180475505</v>
          </cell>
          <cell r="R305">
            <v>10000</v>
          </cell>
          <cell r="S305">
            <v>5395.836604996668</v>
          </cell>
          <cell r="T305" t="str">
            <v>.</v>
          </cell>
          <cell r="U305">
            <v>3492.4232314928845</v>
          </cell>
        </row>
        <row r="306">
          <cell r="J306">
            <v>7376.2321309337594</v>
          </cell>
          <cell r="K306">
            <v>13304.876244841653</v>
          </cell>
          <cell r="L306">
            <v>6429.6984734227999</v>
          </cell>
          <cell r="M306" t="str">
            <v>.</v>
          </cell>
          <cell r="N306">
            <v>7807.3297085053764</v>
          </cell>
          <cell r="Q306">
            <v>9850.8162726472256</v>
          </cell>
          <cell r="R306">
            <v>12461.273178596221</v>
          </cell>
          <cell r="S306">
            <v>9952.0801676721949</v>
          </cell>
          <cell r="T306" t="str">
            <v>.</v>
          </cell>
          <cell r="U306">
            <v>7419.5066041119535</v>
          </cell>
        </row>
        <row r="307">
          <cell r="J307">
            <v>9283.6588509321828</v>
          </cell>
          <cell r="K307">
            <v>15702.128517837111</v>
          </cell>
          <cell r="L307">
            <v>7961.5866356842271</v>
          </cell>
          <cell r="M307" t="str">
            <v>.</v>
          </cell>
          <cell r="N307">
            <v>12501.047032365532</v>
          </cell>
          <cell r="Q307">
            <v>9021.5543277725537</v>
          </cell>
          <cell r="R307">
            <v>21995.930541094203</v>
          </cell>
          <cell r="S307">
            <v>8273.1985899487372</v>
          </cell>
          <cell r="T307" t="str">
            <v>.</v>
          </cell>
          <cell r="U307">
            <v>9711.8705242603155</v>
          </cell>
        </row>
        <row r="308">
          <cell r="J308">
            <v>8839.788481077243</v>
          </cell>
          <cell r="K308">
            <v>11353.339308243991</v>
          </cell>
          <cell r="L308">
            <v>6625.3028232769793</v>
          </cell>
          <cell r="M308">
            <v>5208.7567030859382</v>
          </cell>
          <cell r="N308">
            <v>6247.8893465585888</v>
          </cell>
          <cell r="Q308">
            <v>6095.163261048956</v>
          </cell>
          <cell r="R308">
            <v>11197.056440296907</v>
          </cell>
          <cell r="S308">
            <v>5799.832150443498</v>
          </cell>
          <cell r="T308">
            <v>2667.7384345347728</v>
          </cell>
          <cell r="U308">
            <v>1758.0170622426349</v>
          </cell>
        </row>
        <row r="309">
          <cell r="J309">
            <v>4500</v>
          </cell>
          <cell r="K309" t="str">
            <v>.</v>
          </cell>
          <cell r="L309">
            <v>4500</v>
          </cell>
          <cell r="M309" t="str">
            <v>.</v>
          </cell>
          <cell r="N309" t="str">
            <v>.</v>
          </cell>
          <cell r="Q309">
            <v>9379.1112285064828</v>
          </cell>
          <cell r="R309" t="str">
            <v>.</v>
          </cell>
          <cell r="S309">
            <v>45000</v>
          </cell>
          <cell r="T309" t="str">
            <v>.</v>
          </cell>
          <cell r="U309">
            <v>954.30783743484801</v>
          </cell>
        </row>
        <row r="310">
          <cell r="Q310" t="str">
            <v>.</v>
          </cell>
          <cell r="R310" t="str">
            <v>.</v>
          </cell>
          <cell r="S310" t="str">
            <v>.</v>
          </cell>
          <cell r="T310" t="str">
            <v>.</v>
          </cell>
          <cell r="U310" t="str">
            <v>.</v>
          </cell>
        </row>
        <row r="312">
          <cell r="J312">
            <v>13019.47869537027</v>
          </cell>
          <cell r="K312">
            <v>15453.112460996826</v>
          </cell>
          <cell r="L312">
            <v>9285.2045039272471</v>
          </cell>
          <cell r="M312" t="str">
            <v>.</v>
          </cell>
          <cell r="N312">
            <v>15961.974047506952</v>
          </cell>
          <cell r="Q312">
            <v>9834.5765691310771</v>
          </cell>
          <cell r="R312">
            <v>11415.777139818774</v>
          </cell>
          <cell r="S312">
            <v>7845.8173339619825</v>
          </cell>
          <cell r="T312" t="str">
            <v>.</v>
          </cell>
          <cell r="U312">
            <v>6765.1528060750834</v>
          </cell>
        </row>
        <row r="313">
          <cell r="J313">
            <v>12185.147645968877</v>
          </cell>
          <cell r="K313">
            <v>10527.269914084189</v>
          </cell>
          <cell r="L313">
            <v>11864.166750877128</v>
          </cell>
          <cell r="M313" t="str">
            <v>.</v>
          </cell>
          <cell r="N313">
            <v>13334.041341124646</v>
          </cell>
          <cell r="Q313">
            <v>12247.542763002639</v>
          </cell>
          <cell r="R313">
            <v>16829.738249649949</v>
          </cell>
          <cell r="S313">
            <v>13129.999147353865</v>
          </cell>
          <cell r="T313" t="str">
            <v>.</v>
          </cell>
          <cell r="U313">
            <v>7154.0042262531269</v>
          </cell>
        </row>
        <row r="314">
          <cell r="J314">
            <v>8179.8268237479142</v>
          </cell>
          <cell r="K314">
            <v>10165.737446570869</v>
          </cell>
          <cell r="L314">
            <v>7225.9291021770878</v>
          </cell>
          <cell r="M314" t="str">
            <v>.</v>
          </cell>
          <cell r="N314">
            <v>12834.7524947694</v>
          </cell>
          <cell r="Q314">
            <v>8171.6568177676936</v>
          </cell>
          <cell r="R314">
            <v>12055.460848696939</v>
          </cell>
          <cell r="S314">
            <v>7049.699339288225</v>
          </cell>
          <cell r="T314" t="str">
            <v>.</v>
          </cell>
          <cell r="U314">
            <v>4679.3102598221139</v>
          </cell>
        </row>
        <row r="315">
          <cell r="J315">
            <v>6429.5847400727962</v>
          </cell>
          <cell r="K315">
            <v>20300</v>
          </cell>
          <cell r="L315">
            <v>6866.1278390405596</v>
          </cell>
          <cell r="M315" t="str">
            <v>.</v>
          </cell>
          <cell r="N315">
            <v>6038.3831021503838</v>
          </cell>
          <cell r="Q315">
            <v>3722.1089803383015</v>
          </cell>
          <cell r="R315">
            <v>5500</v>
          </cell>
          <cell r="S315">
            <v>5177.4914180906335</v>
          </cell>
          <cell r="T315" t="str">
            <v>.</v>
          </cell>
          <cell r="U315">
            <v>3374.9041197095603</v>
          </cell>
        </row>
        <row r="316">
          <cell r="J316">
            <v>3988.3425021089352</v>
          </cell>
          <cell r="K316" t="str">
            <v>.</v>
          </cell>
          <cell r="L316">
            <v>1987.3022804384252</v>
          </cell>
          <cell r="M316" t="str">
            <v>.</v>
          </cell>
          <cell r="N316">
            <v>5265.2462087037802</v>
          </cell>
          <cell r="Q316">
            <v>3133.9145057195487</v>
          </cell>
          <cell r="R316" t="str">
            <v>.</v>
          </cell>
          <cell r="S316">
            <v>1708.2251895514626</v>
          </cell>
          <cell r="T316" t="str">
            <v>.</v>
          </cell>
          <cell r="U316">
            <v>3637.0707003737994</v>
          </cell>
        </row>
        <row r="317">
          <cell r="J317">
            <v>6774.1412368642596</v>
          </cell>
          <cell r="K317">
            <v>6970.0089750042316</v>
          </cell>
          <cell r="L317">
            <v>6382.9296651744307</v>
          </cell>
          <cell r="M317" t="str">
            <v>.</v>
          </cell>
          <cell r="N317">
            <v>7149.6300806243135</v>
          </cell>
          <cell r="Q317">
            <v>3975.4558918579505</v>
          </cell>
          <cell r="R317">
            <v>5500</v>
          </cell>
          <cell r="S317">
            <v>8000</v>
          </cell>
          <cell r="T317" t="str">
            <v>.</v>
          </cell>
          <cell r="U317">
            <v>2361.8220765389374</v>
          </cell>
        </row>
        <row r="318">
          <cell r="J318">
            <v>4911.3596611126695</v>
          </cell>
          <cell r="K318">
            <v>11274.080901272499</v>
          </cell>
          <cell r="L318">
            <v>4700.4854219881609</v>
          </cell>
          <cell r="M318" t="str">
            <v>.</v>
          </cell>
          <cell r="N318">
            <v>5011.2612529178932</v>
          </cell>
          <cell r="Q318">
            <v>3794.781006019869</v>
          </cell>
          <cell r="R318">
            <v>8574.7569681248515</v>
          </cell>
          <cell r="S318">
            <v>5095.2818351400583</v>
          </cell>
          <cell r="T318" t="str">
            <v>.</v>
          </cell>
          <cell r="U318">
            <v>1466.0605637847518</v>
          </cell>
        </row>
        <row r="319">
          <cell r="J319">
            <v>4077.8367679169573</v>
          </cell>
          <cell r="K319" t="str">
            <v>.</v>
          </cell>
          <cell r="L319">
            <v>4502.1148302261599</v>
          </cell>
          <cell r="M319" t="str">
            <v>.</v>
          </cell>
          <cell r="N319">
            <v>3556.2714670599821</v>
          </cell>
          <cell r="Q319">
            <v>2453.3041303819964</v>
          </cell>
          <cell r="R319" t="str">
            <v>.</v>
          </cell>
          <cell r="S319">
            <v>3637.7770328329816</v>
          </cell>
          <cell r="T319" t="str">
            <v>.</v>
          </cell>
          <cell r="U319">
            <v>2236.064043988295</v>
          </cell>
        </row>
        <row r="320">
          <cell r="J320">
            <v>4915.9543926222996</v>
          </cell>
          <cell r="K320">
            <v>10514.252147414702</v>
          </cell>
          <cell r="L320">
            <v>5140.0962987092889</v>
          </cell>
          <cell r="M320" t="str">
            <v>.</v>
          </cell>
          <cell r="N320">
            <v>2109.9683273143037</v>
          </cell>
          <cell r="Q320">
            <v>2837.1849617313605</v>
          </cell>
          <cell r="R320">
            <v>1500</v>
          </cell>
          <cell r="S320">
            <v>3499.200203887679</v>
          </cell>
          <cell r="T320" t="str">
            <v>.</v>
          </cell>
          <cell r="U320">
            <v>1293.8921911083194</v>
          </cell>
        </row>
        <row r="321">
          <cell r="J321">
            <v>5545.49704261024</v>
          </cell>
          <cell r="K321">
            <v>7978.3703830899594</v>
          </cell>
          <cell r="L321">
            <v>5382.315801774972</v>
          </cell>
          <cell r="M321">
            <v>4902.8505056426056</v>
          </cell>
          <cell r="N321">
            <v>3320.8561711468687</v>
          </cell>
          <cell r="Q321">
            <v>2916.2163041706094</v>
          </cell>
          <cell r="R321">
            <v>6313.6041922356208</v>
          </cell>
          <cell r="S321">
            <v>3749.5434794304542</v>
          </cell>
          <cell r="T321">
            <v>2667.7384345347728</v>
          </cell>
          <cell r="U321">
            <v>2266.2128381003545</v>
          </cell>
        </row>
        <row r="322">
          <cell r="J322">
            <v>5646.1504639249342</v>
          </cell>
          <cell r="K322">
            <v>6750</v>
          </cell>
          <cell r="L322">
            <v>5988.4783717548007</v>
          </cell>
          <cell r="M322">
            <v>10800</v>
          </cell>
          <cell r="N322">
            <v>4582.3171247431401</v>
          </cell>
          <cell r="Q322">
            <v>2735.5027605190303</v>
          </cell>
          <cell r="R322" t="str">
            <v>.</v>
          </cell>
          <cell r="S322">
            <v>4381.0192693653044</v>
          </cell>
          <cell r="T322" t="str">
            <v>.</v>
          </cell>
          <cell r="U322">
            <v>906</v>
          </cell>
        </row>
        <row r="335">
          <cell r="J335">
            <v>6.884856184564935</v>
          </cell>
          <cell r="K335">
            <v>11.501029521121163</v>
          </cell>
          <cell r="L335">
            <v>7.1345736065071836</v>
          </cell>
          <cell r="M335">
            <v>4.6479102793305183</v>
          </cell>
          <cell r="N335">
            <v>5.9940830470327251</v>
          </cell>
          <cell r="O335">
            <v>6</v>
          </cell>
          <cell r="P335" t="str">
            <v>.</v>
          </cell>
          <cell r="Q335">
            <v>8.226267465939479</v>
          </cell>
          <cell r="R335">
            <v>12.904169631925848</v>
          </cell>
          <cell r="S335">
            <v>9.6042274824742009</v>
          </cell>
          <cell r="T335">
            <v>6.387928872951341</v>
          </cell>
          <cell r="U335">
            <v>6.2024466865246355</v>
          </cell>
          <cell r="V335" t="str">
            <v>.</v>
          </cell>
          <cell r="W335" t="str">
            <v>.</v>
          </cell>
        </row>
        <row r="336">
          <cell r="O336">
            <v>6</v>
          </cell>
          <cell r="P336" t="str">
            <v>.</v>
          </cell>
          <cell r="V336" t="str">
            <v>.</v>
          </cell>
          <cell r="W336" t="str">
            <v>.</v>
          </cell>
        </row>
        <row r="337">
          <cell r="J337">
            <v>9.6506574548696218</v>
          </cell>
          <cell r="K337">
            <v>12.755539143279176</v>
          </cell>
          <cell r="L337">
            <v>9.5526090675791249</v>
          </cell>
          <cell r="M337">
            <v>4</v>
          </cell>
          <cell r="N337">
            <v>8.4234728894989779</v>
          </cell>
          <cell r="O337" t="str">
            <v>.</v>
          </cell>
          <cell r="P337" t="str">
            <v>.</v>
          </cell>
          <cell r="Q337">
            <v>10.211649365628602</v>
          </cell>
          <cell r="R337">
            <v>13.901547116736984</v>
          </cell>
          <cell r="S337">
            <v>10.933944954128437</v>
          </cell>
          <cell r="T337">
            <v>7.0696721311475397</v>
          </cell>
          <cell r="U337">
            <v>7.7422859626249485</v>
          </cell>
          <cell r="V337" t="str">
            <v>.</v>
          </cell>
          <cell r="W337" t="str">
            <v>.</v>
          </cell>
        </row>
        <row r="338">
          <cell r="J338">
            <v>8.9984185556141281</v>
          </cell>
          <cell r="K338">
            <v>12.86750788643533</v>
          </cell>
          <cell r="L338">
            <v>8.8505554391113073</v>
          </cell>
          <cell r="M338">
            <v>4.666666666666667</v>
          </cell>
          <cell r="N338">
            <v>8.8400809716599262</v>
          </cell>
          <cell r="O338" t="str">
            <v>.</v>
          </cell>
          <cell r="P338" t="str">
            <v>.</v>
          </cell>
          <cell r="Q338">
            <v>9.5638316605036113</v>
          </cell>
          <cell r="R338">
            <v>13.913043478260871</v>
          </cell>
          <cell r="S338">
            <v>10.581480252240295</v>
          </cell>
          <cell r="T338">
            <v>5.7312138728323694</v>
          </cell>
          <cell r="U338">
            <v>7.6303770578863501</v>
          </cell>
          <cell r="V338" t="str">
            <v>.</v>
          </cell>
          <cell r="W338" t="str">
            <v>.</v>
          </cell>
        </row>
        <row r="339">
          <cell r="J339">
            <v>8.0099311970261784</v>
          </cell>
          <cell r="K339">
            <v>10.968024587881382</v>
          </cell>
          <cell r="L339">
            <v>7.8837109302590607</v>
          </cell>
          <cell r="M339">
            <v>2.3705476937494416</v>
          </cell>
          <cell r="N339">
            <v>7.5444420702623747</v>
          </cell>
          <cell r="O339" t="str">
            <v>.</v>
          </cell>
          <cell r="P339" t="str">
            <v>.</v>
          </cell>
          <cell r="Q339">
            <v>8.8491885943530377</v>
          </cell>
          <cell r="R339">
            <v>12.848409529234763</v>
          </cell>
          <cell r="S339">
            <v>9.8467419260467342</v>
          </cell>
          <cell r="T339">
            <v>6.6748993444152411</v>
          </cell>
          <cell r="U339">
            <v>6.8627894515129446</v>
          </cell>
          <cell r="V339" t="str">
            <v>.</v>
          </cell>
          <cell r="W339" t="str">
            <v>.</v>
          </cell>
        </row>
        <row r="340">
          <cell r="J340">
            <v>5.3024124460283639</v>
          </cell>
          <cell r="K340">
            <v>9.6672354948805488</v>
          </cell>
          <cell r="L340">
            <v>5.7198269748971766</v>
          </cell>
          <cell r="M340">
            <v>5.415730337078652</v>
          </cell>
          <cell r="N340">
            <v>4.714623133032303</v>
          </cell>
          <cell r="O340">
            <v>6</v>
          </cell>
          <cell r="P340" t="str">
            <v>.</v>
          </cell>
          <cell r="Q340">
            <v>6.2767349018941498</v>
          </cell>
          <cell r="R340">
            <v>11.363941769316909</v>
          </cell>
          <cell r="S340">
            <v>7.590336134453783</v>
          </cell>
          <cell r="T340">
            <v>6.0127041742286735</v>
          </cell>
          <cell r="U340">
            <v>5.1204854088413772</v>
          </cell>
          <cell r="V340" t="str">
            <v>.</v>
          </cell>
          <cell r="W340" t="str">
            <v>.</v>
          </cell>
        </row>
        <row r="342">
          <cell r="J342" t="str">
            <v>.</v>
          </cell>
          <cell r="K342" t="str">
            <v>.</v>
          </cell>
          <cell r="L342" t="str">
            <v>.</v>
          </cell>
          <cell r="M342" t="str">
            <v>.</v>
          </cell>
          <cell r="N342" t="str">
            <v>.</v>
          </cell>
          <cell r="O342" t="str">
            <v>.</v>
          </cell>
          <cell r="P342" t="str">
            <v>.</v>
          </cell>
          <cell r="Q342" t="str">
            <v>.</v>
          </cell>
          <cell r="R342" t="str">
            <v>.</v>
          </cell>
          <cell r="S342" t="str">
            <v>.</v>
          </cell>
          <cell r="T342" t="str">
            <v>.</v>
          </cell>
          <cell r="U342" t="str">
            <v>.</v>
          </cell>
          <cell r="V342" t="str">
            <v>.</v>
          </cell>
          <cell r="W342" t="str">
            <v>.</v>
          </cell>
        </row>
        <row r="343">
          <cell r="J343">
            <v>4.5338799557797573</v>
          </cell>
          <cell r="K343">
            <v>5.047605429824551</v>
          </cell>
          <cell r="L343">
            <v>4.8006316179401365</v>
          </cell>
          <cell r="M343">
            <v>3.6213493430546122</v>
          </cell>
          <cell r="N343">
            <v>4.2561377277755987</v>
          </cell>
          <cell r="O343">
            <v>6</v>
          </cell>
          <cell r="P343" t="str">
            <v>.</v>
          </cell>
          <cell r="Q343">
            <v>4.7013990972278554</v>
          </cell>
          <cell r="R343">
            <v>5.3006222886924723</v>
          </cell>
          <cell r="S343">
            <v>5.1557034073151202</v>
          </cell>
          <cell r="T343">
            <v>4.8534715550491736</v>
          </cell>
          <cell r="U343">
            <v>4.4880589139498044</v>
          </cell>
          <cell r="V343" t="str">
            <v>.</v>
          </cell>
          <cell r="W343" t="str">
            <v>.</v>
          </cell>
        </row>
        <row r="344">
          <cell r="J344">
            <v>10.155450083233953</v>
          </cell>
          <cell r="K344">
            <v>11.029843117023852</v>
          </cell>
          <cell r="L344">
            <v>10.001462850515544</v>
          </cell>
          <cell r="M344">
            <v>10</v>
          </cell>
          <cell r="N344">
            <v>10.212289004654986</v>
          </cell>
          <cell r="O344" t="str">
            <v>.</v>
          </cell>
          <cell r="P344" t="str">
            <v>.</v>
          </cell>
          <cell r="Q344">
            <v>10.516880961542288</v>
          </cell>
          <cell r="R344">
            <v>11.423916843578541</v>
          </cell>
          <cell r="S344">
            <v>10.711245153945651</v>
          </cell>
          <cell r="T344">
            <v>9.6204291536564188</v>
          </cell>
          <cell r="U344">
            <v>9.9730934830091353</v>
          </cell>
          <cell r="V344" t="str">
            <v>.</v>
          </cell>
          <cell r="W344" t="str">
            <v>.</v>
          </cell>
        </row>
        <row r="345">
          <cell r="J345">
            <v>15.294940783410942</v>
          </cell>
          <cell r="K345">
            <v>15.781632612938377</v>
          </cell>
          <cell r="L345">
            <v>14.733665765645643</v>
          </cell>
          <cell r="M345" t="str">
            <v>.</v>
          </cell>
          <cell r="N345">
            <v>15.877014496590265</v>
          </cell>
          <cell r="O345" t="str">
            <v>.</v>
          </cell>
          <cell r="P345" t="str">
            <v>.</v>
          </cell>
          <cell r="Q345">
            <v>15.30551174300062</v>
          </cell>
          <cell r="R345">
            <v>15.923369401283294</v>
          </cell>
          <cell r="S345">
            <v>14.796533308270183</v>
          </cell>
          <cell r="T345" t="str">
            <v>.</v>
          </cell>
          <cell r="U345">
            <v>15.292776419495308</v>
          </cell>
          <cell r="V345" t="str">
            <v>.</v>
          </cell>
          <cell r="W345" t="str">
            <v>.</v>
          </cell>
        </row>
        <row r="346">
          <cell r="J346" t="str">
            <v>.</v>
          </cell>
          <cell r="K346" t="str">
            <v>.</v>
          </cell>
          <cell r="L346" t="str">
            <v>.</v>
          </cell>
          <cell r="M346" t="str">
            <v>.</v>
          </cell>
          <cell r="N346" t="str">
            <v>.</v>
          </cell>
          <cell r="O346" t="str">
            <v>.</v>
          </cell>
          <cell r="P346" t="str">
            <v>.</v>
          </cell>
          <cell r="Q346" t="str">
            <v>.</v>
          </cell>
          <cell r="R346" t="str">
            <v>.</v>
          </cell>
          <cell r="S346" t="str">
            <v>.</v>
          </cell>
          <cell r="T346" t="str">
            <v>.</v>
          </cell>
          <cell r="U346" t="str">
            <v>.</v>
          </cell>
          <cell r="V346" t="str">
            <v>.</v>
          </cell>
          <cell r="W346" t="str">
            <v>.</v>
          </cell>
        </row>
        <row r="348">
          <cell r="J348">
            <v>3.9278916663152805</v>
          </cell>
          <cell r="K348" t="str">
            <v>.</v>
          </cell>
          <cell r="L348">
            <v>4.129763066008012</v>
          </cell>
          <cell r="M348" t="str">
            <v>.</v>
          </cell>
          <cell r="N348">
            <v>3</v>
          </cell>
          <cell r="O348" t="str">
            <v>.</v>
          </cell>
          <cell r="P348" t="str">
            <v>.</v>
          </cell>
          <cell r="Q348" t="str">
            <v>.</v>
          </cell>
          <cell r="R348" t="str">
            <v>.</v>
          </cell>
          <cell r="S348" t="str">
            <v>.</v>
          </cell>
          <cell r="T348" t="str">
            <v>.</v>
          </cell>
          <cell r="U348" t="str">
            <v>.</v>
          </cell>
          <cell r="V348" t="str">
            <v>.</v>
          </cell>
          <cell r="W348" t="str">
            <v>.</v>
          </cell>
        </row>
        <row r="349">
          <cell r="J349">
            <v>5.3919417601783124</v>
          </cell>
          <cell r="K349" t="str">
            <v>.</v>
          </cell>
          <cell r="L349">
            <v>5.3779147733622112</v>
          </cell>
          <cell r="M349" t="str">
            <v>.</v>
          </cell>
          <cell r="N349">
            <v>5.4682390853890821</v>
          </cell>
          <cell r="O349" t="str">
            <v>.</v>
          </cell>
          <cell r="P349" t="str">
            <v>.</v>
          </cell>
          <cell r="Q349">
            <v>5.8584930085770477</v>
          </cell>
          <cell r="R349" t="str">
            <v>.</v>
          </cell>
          <cell r="S349">
            <v>5.6331112792439413</v>
          </cell>
          <cell r="T349">
            <v>5.5591344637011568</v>
          </cell>
          <cell r="U349">
            <v>6.5331274830753836</v>
          </cell>
          <cell r="V349" t="str">
            <v>.</v>
          </cell>
          <cell r="W349" t="str">
            <v>.</v>
          </cell>
        </row>
        <row r="350">
          <cell r="J350">
            <v>6.4158113818547928</v>
          </cell>
          <cell r="K350">
            <v>7.8129881275662276</v>
          </cell>
          <cell r="L350">
            <v>6.4278672063430298</v>
          </cell>
          <cell r="M350">
            <v>10</v>
          </cell>
          <cell r="N350">
            <v>6.2345029388336082</v>
          </cell>
          <cell r="O350" t="str">
            <v>.</v>
          </cell>
          <cell r="P350" t="str">
            <v>.</v>
          </cell>
          <cell r="Q350">
            <v>7.4058097304732575</v>
          </cell>
          <cell r="R350">
            <v>10.059398472326372</v>
          </cell>
          <cell r="S350">
            <v>7.9775014054763522</v>
          </cell>
          <cell r="T350">
            <v>6.5477378746159864</v>
          </cell>
          <cell r="U350">
            <v>7.2021505643601325</v>
          </cell>
          <cell r="V350" t="str">
            <v>.</v>
          </cell>
          <cell r="W350" t="str">
            <v>.</v>
          </cell>
        </row>
        <row r="351">
          <cell r="J351">
            <v>7.6908049467443194</v>
          </cell>
          <cell r="K351">
            <v>11.180846402975547</v>
          </cell>
          <cell r="L351">
            <v>7.7724537378020324</v>
          </cell>
          <cell r="M351" t="str">
            <v>.</v>
          </cell>
          <cell r="N351">
            <v>6.9891497205938773</v>
          </cell>
          <cell r="O351" t="str">
            <v>.</v>
          </cell>
          <cell r="P351" t="str">
            <v>.</v>
          </cell>
          <cell r="Q351">
            <v>9.6118161329040461</v>
          </cell>
          <cell r="R351">
            <v>12.700723864375</v>
          </cell>
          <cell r="S351">
            <v>10.35881834998729</v>
          </cell>
          <cell r="T351">
            <v>7.5041915386091205</v>
          </cell>
          <cell r="U351">
            <v>8.1112422179207559</v>
          </cell>
          <cell r="V351" t="str">
            <v>.</v>
          </cell>
          <cell r="W351" t="str">
            <v>.</v>
          </cell>
        </row>
        <row r="352">
          <cell r="J352">
            <v>7.7359742928700159</v>
          </cell>
          <cell r="K352">
            <v>12.117552893991776</v>
          </cell>
          <cell r="L352">
            <v>7.9018541445681727</v>
          </cell>
          <cell r="M352">
            <v>6</v>
          </cell>
          <cell r="N352">
            <v>6.7631528814405133</v>
          </cell>
          <cell r="O352" t="str">
            <v>.</v>
          </cell>
          <cell r="P352" t="str">
            <v>.</v>
          </cell>
          <cell r="Q352">
            <v>9.2926758072933833</v>
          </cell>
          <cell r="R352">
            <v>13.194421259833696</v>
          </cell>
          <cell r="S352">
            <v>10.160677187618884</v>
          </cell>
          <cell r="T352">
            <v>6.3490694939265451</v>
          </cell>
          <cell r="U352">
            <v>6.9630144854983742</v>
          </cell>
          <cell r="V352" t="str">
            <v>.</v>
          </cell>
          <cell r="W352" t="str">
            <v>.</v>
          </cell>
        </row>
        <row r="353">
          <cell r="J353">
            <v>7.1348454554762126</v>
          </cell>
          <cell r="K353">
            <v>11.801899462430399</v>
          </cell>
          <cell r="L353">
            <v>7.3172522896308729</v>
          </cell>
          <cell r="M353">
            <v>6</v>
          </cell>
          <cell r="N353">
            <v>6.3865624451646923</v>
          </cell>
          <cell r="O353" t="str">
            <v>.</v>
          </cell>
          <cell r="P353" t="str">
            <v>.</v>
          </cell>
          <cell r="Q353">
            <v>8.788139971768695</v>
          </cell>
          <cell r="R353">
            <v>12.830417223982934</v>
          </cell>
          <cell r="S353">
            <v>9.7942968059241196</v>
          </cell>
          <cell r="T353">
            <v>5.9193326573616645</v>
          </cell>
          <cell r="U353">
            <v>6.6572700604212605</v>
          </cell>
          <cell r="V353" t="str">
            <v>.</v>
          </cell>
          <cell r="W353" t="str">
            <v>.</v>
          </cell>
        </row>
        <row r="354">
          <cell r="J354">
            <v>7.2258240246677365</v>
          </cell>
          <cell r="K354">
            <v>12.325905884694071</v>
          </cell>
          <cell r="L354">
            <v>7.3768541570452051</v>
          </cell>
          <cell r="M354">
            <v>3.9808211763053309</v>
          </cell>
          <cell r="N354">
            <v>6.4363016521241283</v>
          </cell>
          <cell r="O354">
            <v>6</v>
          </cell>
          <cell r="P354" t="str">
            <v>.</v>
          </cell>
          <cell r="Q354">
            <v>7.9498460861625162</v>
          </cell>
          <cell r="R354">
            <v>12.652552717239111</v>
          </cell>
          <cell r="S354">
            <v>8.6931754991262231</v>
          </cell>
          <cell r="T354">
            <v>5.6172381612869549</v>
          </cell>
          <cell r="U354">
            <v>6.3585311955367088</v>
          </cell>
          <cell r="V354" t="str">
            <v>.</v>
          </cell>
          <cell r="W354" t="str">
            <v>.</v>
          </cell>
        </row>
        <row r="355">
          <cell r="J355">
            <v>6.2695379087475489</v>
          </cell>
          <cell r="K355">
            <v>11.364838765713692</v>
          </cell>
          <cell r="L355">
            <v>5.9682496797839626</v>
          </cell>
          <cell r="M355">
            <v>5.1303357230202913</v>
          </cell>
          <cell r="N355">
            <v>5.5848372641719966</v>
          </cell>
          <cell r="O355" t="str">
            <v>.</v>
          </cell>
          <cell r="P355" t="str">
            <v>.</v>
          </cell>
          <cell r="Q355">
            <v>7.3949677212901452</v>
          </cell>
          <cell r="R355">
            <v>12.837412899981322</v>
          </cell>
          <cell r="S355">
            <v>8.9163853933621926</v>
          </cell>
          <cell r="T355">
            <v>4.8472279300876622</v>
          </cell>
          <cell r="U355">
            <v>5.6958518964425604</v>
          </cell>
          <cell r="V355" t="str">
            <v>.</v>
          </cell>
          <cell r="W355" t="str">
            <v>.</v>
          </cell>
        </row>
        <row r="356">
          <cell r="J356">
            <v>5.0920672921336703</v>
          </cell>
          <cell r="K356">
            <v>9.8121268125295185</v>
          </cell>
          <cell r="L356">
            <v>5.2549156376104715</v>
          </cell>
          <cell r="M356">
            <v>2.6666666666666665</v>
          </cell>
          <cell r="N356">
            <v>4.7022923944504855</v>
          </cell>
          <cell r="O356" t="str">
            <v>.</v>
          </cell>
          <cell r="P356" t="str">
            <v>.</v>
          </cell>
          <cell r="Q356">
            <v>5.933955783795037</v>
          </cell>
          <cell r="R356">
            <v>16.122110317499498</v>
          </cell>
          <cell r="S356">
            <v>8.4012901771305568</v>
          </cell>
          <cell r="T356">
            <v>4.6569221363285402</v>
          </cell>
          <cell r="U356">
            <v>4.8743440327790513</v>
          </cell>
          <cell r="V356" t="str">
            <v>.</v>
          </cell>
          <cell r="W356" t="str">
            <v>.</v>
          </cell>
        </row>
        <row r="358">
          <cell r="Q358" t="str">
            <v>.</v>
          </cell>
          <cell r="R358" t="str">
            <v>.</v>
          </cell>
          <cell r="S358" t="str">
            <v>.</v>
          </cell>
          <cell r="T358" t="str">
            <v>.</v>
          </cell>
          <cell r="U358" t="str">
            <v>.</v>
          </cell>
          <cell r="V358" t="str">
            <v>.</v>
          </cell>
          <cell r="W358" t="str">
            <v>.</v>
          </cell>
        </row>
        <row r="359">
          <cell r="Q359">
            <v>8.226267465939479</v>
          </cell>
          <cell r="R359">
            <v>12.904169631925848</v>
          </cell>
          <cell r="S359">
            <v>9.6042274824742009</v>
          </cell>
          <cell r="T359">
            <v>6.387928872951341</v>
          </cell>
          <cell r="U359">
            <v>6.2024466865246355</v>
          </cell>
          <cell r="V359" t="str">
            <v>.</v>
          </cell>
          <cell r="W359" t="str">
            <v>.</v>
          </cell>
        </row>
        <row r="360">
          <cell r="Q360">
            <v>7.3227736080668153</v>
          </cell>
          <cell r="R360">
            <v>12.697054637384351</v>
          </cell>
          <cell r="S360">
            <v>9.5180836051415483</v>
          </cell>
          <cell r="T360">
            <v>6.387928872951341</v>
          </cell>
          <cell r="U360">
            <v>6.2009234123238173</v>
          </cell>
          <cell r="V360" t="str">
            <v>.</v>
          </cell>
          <cell r="W360" t="str">
            <v>.</v>
          </cell>
        </row>
        <row r="361">
          <cell r="J361">
            <v>5.521355322950539</v>
          </cell>
          <cell r="K361">
            <v>8.4582528511931976</v>
          </cell>
          <cell r="L361">
            <v>5.8208487427915774</v>
          </cell>
          <cell r="M361" t="str">
            <v>.</v>
          </cell>
          <cell r="N361">
            <v>5.3021551752066287</v>
          </cell>
          <cell r="O361" t="str">
            <v>.</v>
          </cell>
          <cell r="P361" t="str">
            <v>.</v>
          </cell>
          <cell r="Q361">
            <v>6.2255199700971771</v>
          </cell>
          <cell r="R361">
            <v>10.085866838326556</v>
          </cell>
          <cell r="S361">
            <v>8.1625375057595626</v>
          </cell>
          <cell r="T361">
            <v>6.4127923279910117</v>
          </cell>
          <cell r="U361">
            <v>5.7733860564451014</v>
          </cell>
          <cell r="V361" t="str">
            <v>.</v>
          </cell>
          <cell r="W361" t="str">
            <v>.</v>
          </cell>
        </row>
        <row r="362">
          <cell r="J362">
            <v>5.8625193656077004</v>
          </cell>
          <cell r="K362">
            <v>6.1934447077917616</v>
          </cell>
          <cell r="L362">
            <v>6.2363342849776826</v>
          </cell>
          <cell r="M362">
            <v>4.1237816327608554</v>
          </cell>
          <cell r="N362">
            <v>5.4104784387015066</v>
          </cell>
          <cell r="O362" t="str">
            <v>.</v>
          </cell>
          <cell r="P362" t="str">
            <v>.</v>
          </cell>
          <cell r="Q362">
            <v>7.1547310237644259</v>
          </cell>
          <cell r="R362">
            <v>10.145983265677762</v>
          </cell>
          <cell r="S362">
            <v>8.667037268051482</v>
          </cell>
          <cell r="T362">
            <v>6.4601361549355403</v>
          </cell>
          <cell r="U362">
            <v>6.1820193716457243</v>
          </cell>
          <cell r="V362" t="str">
            <v>.</v>
          </cell>
          <cell r="W362" t="str">
            <v>.</v>
          </cell>
        </row>
        <row r="363">
          <cell r="J363">
            <v>7.1693955586468467</v>
          </cell>
          <cell r="K363" t="str">
            <v>.</v>
          </cell>
          <cell r="L363">
            <v>11.5</v>
          </cell>
          <cell r="M363" t="str">
            <v>.</v>
          </cell>
          <cell r="N363">
            <v>4.3803180064831357</v>
          </cell>
          <cell r="O363" t="str">
            <v>.</v>
          </cell>
          <cell r="P363" t="str">
            <v>.</v>
          </cell>
          <cell r="Q363">
            <v>6.7537140642456581</v>
          </cell>
          <cell r="R363" t="str">
            <v>.</v>
          </cell>
          <cell r="S363">
            <v>6.3384716568429287</v>
          </cell>
          <cell r="T363" t="str">
            <v>.</v>
          </cell>
          <cell r="U363">
            <v>7.5</v>
          </cell>
          <cell r="V363" t="str">
            <v>.</v>
          </cell>
          <cell r="W363" t="str">
            <v>.</v>
          </cell>
        </row>
        <row r="364">
          <cell r="J364">
            <v>7.9096655158741207</v>
          </cell>
          <cell r="K364">
            <v>10.858201046060302</v>
          </cell>
          <cell r="L364">
            <v>8.1385804611610535</v>
          </cell>
          <cell r="M364">
            <v>5.9151182052364968</v>
          </cell>
          <cell r="N364">
            <v>7.4891765815461406</v>
          </cell>
          <cell r="O364" t="str">
            <v>.</v>
          </cell>
          <cell r="P364" t="str">
            <v>.</v>
          </cell>
          <cell r="Q364">
            <v>9.6071103338897075</v>
          </cell>
          <cell r="R364">
            <v>13.396711497836687</v>
          </cell>
          <cell r="S364">
            <v>11.85074817693596</v>
          </cell>
          <cell r="T364">
            <v>5.1610279774529131</v>
          </cell>
          <cell r="U364">
            <v>7.4454850451906145</v>
          </cell>
          <cell r="V364" t="str">
            <v>.</v>
          </cell>
          <cell r="W364" t="str">
            <v>.</v>
          </cell>
        </row>
        <row r="365">
          <cell r="J365">
            <v>9.2132900547689385</v>
          </cell>
          <cell r="K365">
            <v>13.772242161662991</v>
          </cell>
          <cell r="L365">
            <v>10.937697003497838</v>
          </cell>
          <cell r="M365" t="str">
            <v>.</v>
          </cell>
          <cell r="N365">
            <v>8.1852623577091155</v>
          </cell>
          <cell r="O365" t="str">
            <v>.</v>
          </cell>
          <cell r="P365" t="str">
            <v>.</v>
          </cell>
          <cell r="Q365">
            <v>11.797802874872568</v>
          </cell>
          <cell r="R365">
            <v>14.690151846780228</v>
          </cell>
          <cell r="S365">
            <v>15.317123519051357</v>
          </cell>
          <cell r="T365" t="str">
            <v>.</v>
          </cell>
          <cell r="U365">
            <v>8.1875289845913297</v>
          </cell>
          <cell r="V365" t="str">
            <v>.</v>
          </cell>
          <cell r="W365" t="str">
            <v>.</v>
          </cell>
        </row>
        <row r="366">
          <cell r="J366">
            <v>10.084839487211122</v>
          </cell>
          <cell r="K366">
            <v>16.545454545454547</v>
          </cell>
          <cell r="L366">
            <v>14.671051208736101</v>
          </cell>
          <cell r="M366" t="str">
            <v>.</v>
          </cell>
          <cell r="N366">
            <v>7.8700256140640503</v>
          </cell>
          <cell r="O366" t="str">
            <v>.</v>
          </cell>
          <cell r="P366" t="str">
            <v>.</v>
          </cell>
          <cell r="Q366">
            <v>13.209926462772652</v>
          </cell>
          <cell r="R366">
            <v>15.854053584731153</v>
          </cell>
          <cell r="S366">
            <v>15.961348707981053</v>
          </cell>
          <cell r="T366" t="str">
            <v>.</v>
          </cell>
          <cell r="U366">
            <v>9.5073708201791796</v>
          </cell>
          <cell r="V366" t="str">
            <v>.</v>
          </cell>
          <cell r="W366" t="str">
            <v>.</v>
          </cell>
        </row>
        <row r="367">
          <cell r="J367">
            <v>8.8084619850460157</v>
          </cell>
          <cell r="K367">
            <v>17</v>
          </cell>
          <cell r="L367">
            <v>12.394283668842643</v>
          </cell>
          <cell r="M367" t="str">
            <v>.</v>
          </cell>
          <cell r="N367">
            <v>8.0833110991570063</v>
          </cell>
          <cell r="O367" t="str">
            <v>.</v>
          </cell>
          <cell r="P367" t="str">
            <v>.</v>
          </cell>
          <cell r="Q367">
            <v>13.084432624554942</v>
          </cell>
          <cell r="R367" t="str">
            <v>.</v>
          </cell>
          <cell r="S367">
            <v>17.21706853149853</v>
          </cell>
          <cell r="T367" t="str">
            <v>.</v>
          </cell>
          <cell r="U367">
            <v>10.495671170565904</v>
          </cell>
          <cell r="V367" t="str">
            <v>.</v>
          </cell>
          <cell r="W367" t="str">
            <v>.</v>
          </cell>
        </row>
        <row r="369">
          <cell r="J369">
            <v>4.8630764426961601</v>
          </cell>
          <cell r="K369" t="str">
            <v>.</v>
          </cell>
          <cell r="L369">
            <v>5.1867883138864048</v>
          </cell>
          <cell r="M369" t="str">
            <v>.</v>
          </cell>
          <cell r="N369">
            <v>4.6319638978785243</v>
          </cell>
          <cell r="O369" t="str">
            <v>.</v>
          </cell>
          <cell r="P369" t="str">
            <v>.</v>
          </cell>
          <cell r="Q369">
            <v>4.9224188611280892</v>
          </cell>
          <cell r="R369" t="str">
            <v>.</v>
          </cell>
          <cell r="S369">
            <v>5.5614938603683299</v>
          </cell>
          <cell r="T369" t="str">
            <v>.</v>
          </cell>
          <cell r="U369">
            <v>4.6354556711244683</v>
          </cell>
          <cell r="V369" t="str">
            <v>.</v>
          </cell>
          <cell r="W369" t="str">
            <v>.</v>
          </cell>
        </row>
        <row r="370">
          <cell r="J370">
            <v>7.8512436642988757</v>
          </cell>
          <cell r="K370" t="str">
            <v>.</v>
          </cell>
          <cell r="L370">
            <v>8.0228572939657568</v>
          </cell>
          <cell r="M370" t="str">
            <v>.</v>
          </cell>
          <cell r="N370">
            <v>7.2820023702117034</v>
          </cell>
          <cell r="O370">
            <v>6</v>
          </cell>
          <cell r="P370" t="str">
            <v>.</v>
          </cell>
          <cell r="Q370">
            <v>7.0320712120667492</v>
          </cell>
          <cell r="R370" t="str">
            <v>.</v>
          </cell>
          <cell r="S370">
            <v>8.3120722179059161</v>
          </cell>
          <cell r="T370" t="str">
            <v>.</v>
          </cell>
          <cell r="U370">
            <v>5.965987120023815</v>
          </cell>
          <cell r="V370" t="str">
            <v>.</v>
          </cell>
          <cell r="W370" t="str">
            <v>.</v>
          </cell>
        </row>
        <row r="371">
          <cell r="J371">
            <v>8.3401847799893929</v>
          </cell>
          <cell r="K371">
            <v>11.501029521121163</v>
          </cell>
          <cell r="L371">
            <v>8.1009718218347349</v>
          </cell>
          <cell r="M371">
            <v>4.6479102793305183</v>
          </cell>
          <cell r="N371">
            <v>7.6843696414855183</v>
          </cell>
          <cell r="O371" t="str">
            <v>.</v>
          </cell>
          <cell r="P371" t="str">
            <v>.</v>
          </cell>
          <cell r="Q371">
            <v>8.8278917119014739</v>
          </cell>
          <cell r="R371">
            <v>12.904169631925848</v>
          </cell>
          <cell r="S371">
            <v>10.454343163197089</v>
          </cell>
          <cell r="T371">
            <v>6.387928872951341</v>
          </cell>
          <cell r="U371">
            <v>6.5166437825058887</v>
          </cell>
          <cell r="V371" t="str">
            <v>.</v>
          </cell>
          <cell r="W371" t="str">
            <v>.</v>
          </cell>
        </row>
        <row r="372">
          <cell r="J372">
            <v>6</v>
          </cell>
          <cell r="K372" t="str">
            <v>.</v>
          </cell>
          <cell r="L372">
            <v>6</v>
          </cell>
          <cell r="M372" t="str">
            <v>.</v>
          </cell>
          <cell r="N372" t="str">
            <v>.</v>
          </cell>
          <cell r="O372" t="str">
            <v>.</v>
          </cell>
          <cell r="P372" t="str">
            <v>.</v>
          </cell>
          <cell r="Q372">
            <v>8.3176803920705158</v>
          </cell>
          <cell r="R372" t="str">
            <v>.</v>
          </cell>
          <cell r="S372">
            <v>16</v>
          </cell>
          <cell r="T372" t="str">
            <v>.</v>
          </cell>
          <cell r="U372">
            <v>6.5007119076688644</v>
          </cell>
          <cell r="V372" t="str">
            <v>.</v>
          </cell>
          <cell r="W372" t="str">
            <v>.</v>
          </cell>
        </row>
        <row r="374">
          <cell r="V374" t="str">
            <v>.</v>
          </cell>
          <cell r="W374" t="str">
            <v>.</v>
          </cell>
        </row>
        <row r="375">
          <cell r="J375">
            <v>4.8548367851308116</v>
          </cell>
          <cell r="K375" t="str">
            <v>.</v>
          </cell>
          <cell r="L375">
            <v>5.1742001179952313</v>
          </cell>
          <cell r="M375" t="str">
            <v>.</v>
          </cell>
          <cell r="N375">
            <v>4.6281550403855549</v>
          </cell>
          <cell r="O375" t="str">
            <v>.</v>
          </cell>
          <cell r="P375" t="str">
            <v>.</v>
          </cell>
          <cell r="Q375">
            <v>4.9170830802416985</v>
          </cell>
          <cell r="R375" t="str">
            <v>.</v>
          </cell>
          <cell r="S375">
            <v>5.5614938603683299</v>
          </cell>
          <cell r="T375" t="str">
            <v>.</v>
          </cell>
          <cell r="U375">
            <v>4.6256431767783104</v>
          </cell>
          <cell r="V375" t="str">
            <v>.</v>
          </cell>
          <cell r="W375" t="str">
            <v>.</v>
          </cell>
        </row>
        <row r="376">
          <cell r="J376">
            <v>5.9952448371510574</v>
          </cell>
          <cell r="K376" t="str">
            <v>.</v>
          </cell>
          <cell r="L376">
            <v>6.3614955798076025</v>
          </cell>
          <cell r="M376" t="str">
            <v>.</v>
          </cell>
          <cell r="N376">
            <v>5.419354838709677</v>
          </cell>
          <cell r="O376" t="str">
            <v>.</v>
          </cell>
          <cell r="P376" t="str">
            <v>.</v>
          </cell>
          <cell r="Q376">
            <v>6</v>
          </cell>
          <cell r="R376" t="str">
            <v>.</v>
          </cell>
          <cell r="S376" t="str">
            <v>.</v>
          </cell>
          <cell r="T376" t="str">
            <v>.</v>
          </cell>
          <cell r="U376">
            <v>6</v>
          </cell>
          <cell r="V376" t="str">
            <v>.</v>
          </cell>
          <cell r="W376" t="str">
            <v>.</v>
          </cell>
        </row>
        <row r="377">
          <cell r="J377">
            <v>7.8512436642988757</v>
          </cell>
          <cell r="K377" t="str">
            <v>.</v>
          </cell>
          <cell r="L377">
            <v>8.0228572939657568</v>
          </cell>
          <cell r="M377" t="str">
            <v>.</v>
          </cell>
          <cell r="N377">
            <v>7.2820023702117034</v>
          </cell>
          <cell r="O377">
            <v>6</v>
          </cell>
          <cell r="P377" t="str">
            <v>.</v>
          </cell>
          <cell r="Q377">
            <v>7.0320712120667492</v>
          </cell>
          <cell r="R377" t="str">
            <v>.</v>
          </cell>
          <cell r="S377">
            <v>8.3120722179059161</v>
          </cell>
          <cell r="T377" t="str">
            <v>.</v>
          </cell>
          <cell r="U377">
            <v>5.965987120023815</v>
          </cell>
          <cell r="V377" t="str">
            <v>.</v>
          </cell>
          <cell r="W377" t="str">
            <v>.</v>
          </cell>
        </row>
        <row r="378">
          <cell r="J378">
            <v>10.780154774939513</v>
          </cell>
          <cell r="K378">
            <v>11.744312735511821</v>
          </cell>
          <cell r="L378">
            <v>9.6174078337288513</v>
          </cell>
          <cell r="M378" t="str">
            <v>.</v>
          </cell>
          <cell r="N378">
            <v>7</v>
          </cell>
          <cell r="O378" t="str">
            <v>.</v>
          </cell>
          <cell r="P378" t="str">
            <v>.</v>
          </cell>
          <cell r="Q378">
            <v>11.847669868137242</v>
          </cell>
          <cell r="R378">
            <v>11.828179015413472</v>
          </cell>
          <cell r="S378">
            <v>12</v>
          </cell>
          <cell r="T378" t="str">
            <v>.</v>
          </cell>
          <cell r="U378" t="str">
            <v>.</v>
          </cell>
          <cell r="V378" t="str">
            <v>.</v>
          </cell>
          <cell r="W378" t="str">
            <v>.</v>
          </cell>
        </row>
        <row r="379">
          <cell r="J379">
            <v>6.3458909994999386</v>
          </cell>
          <cell r="K379">
            <v>10.784167760518704</v>
          </cell>
          <cell r="L379">
            <v>6.2230941790538008</v>
          </cell>
          <cell r="M379" t="str">
            <v>.</v>
          </cell>
          <cell r="N379">
            <v>6.5364234514681492</v>
          </cell>
          <cell r="O379" t="str">
            <v>.</v>
          </cell>
          <cell r="P379" t="str">
            <v>.</v>
          </cell>
          <cell r="Q379">
            <v>11.067723824838707</v>
          </cell>
          <cell r="R379" t="str">
            <v>.</v>
          </cell>
          <cell r="S379">
            <v>11.067723824838707</v>
          </cell>
          <cell r="T379" t="str">
            <v>.</v>
          </cell>
          <cell r="U379" t="str">
            <v>.</v>
          </cell>
          <cell r="V379" t="str">
            <v>.</v>
          </cell>
          <cell r="W379" t="str">
            <v>.</v>
          </cell>
        </row>
        <row r="380">
          <cell r="J380">
            <v>8.1694440826683703</v>
          </cell>
          <cell r="K380">
            <v>12</v>
          </cell>
          <cell r="L380">
            <v>8.7698057011128867</v>
          </cell>
          <cell r="M380" t="str">
            <v>.</v>
          </cell>
          <cell r="N380">
            <v>7.4728964228766825</v>
          </cell>
          <cell r="O380" t="str">
            <v>.</v>
          </cell>
          <cell r="P380" t="str">
            <v>.</v>
          </cell>
          <cell r="Q380">
            <v>7.3881370562217556</v>
          </cell>
          <cell r="R380">
            <v>12</v>
          </cell>
          <cell r="S380">
            <v>9.7145774643819447</v>
          </cell>
          <cell r="T380" t="str">
            <v>.</v>
          </cell>
          <cell r="U380">
            <v>6.3362194624216208</v>
          </cell>
          <cell r="V380" t="str">
            <v>.</v>
          </cell>
          <cell r="W380" t="str">
            <v>.</v>
          </cell>
        </row>
        <row r="381">
          <cell r="J381">
            <v>7.9271770470591951</v>
          </cell>
          <cell r="K381">
            <v>11.349834256367682</v>
          </cell>
          <cell r="L381">
            <v>8.0350625599594689</v>
          </cell>
          <cell r="M381" t="str">
            <v>.</v>
          </cell>
          <cell r="N381">
            <v>7.5049660129524858</v>
          </cell>
          <cell r="O381" t="str">
            <v>.</v>
          </cell>
          <cell r="P381" t="str">
            <v>.</v>
          </cell>
          <cell r="Q381">
            <v>11.553173329530814</v>
          </cell>
          <cell r="R381">
            <v>10.439381174156328</v>
          </cell>
          <cell r="S381">
            <v>12.556694063335309</v>
          </cell>
          <cell r="T381" t="str">
            <v>.</v>
          </cell>
          <cell r="U381">
            <v>9.3045986195052972</v>
          </cell>
          <cell r="V381" t="str">
            <v>.</v>
          </cell>
          <cell r="W381" t="str">
            <v>.</v>
          </cell>
        </row>
        <row r="382">
          <cell r="J382">
            <v>9.8824687264200577</v>
          </cell>
          <cell r="K382">
            <v>13.094955586057827</v>
          </cell>
          <cell r="L382">
            <v>8.9269458129814883</v>
          </cell>
          <cell r="M382" t="str">
            <v>.</v>
          </cell>
          <cell r="N382">
            <v>12.307566753574028</v>
          </cell>
          <cell r="O382" t="str">
            <v>.</v>
          </cell>
          <cell r="P382" t="str">
            <v>.</v>
          </cell>
          <cell r="Q382">
            <v>12.672197935771457</v>
          </cell>
          <cell r="R382">
            <v>15.96909957691013</v>
          </cell>
          <cell r="S382">
            <v>12.14638761822575</v>
          </cell>
          <cell r="T382" t="str">
            <v>.</v>
          </cell>
          <cell r="U382">
            <v>15.015298640140976</v>
          </cell>
          <cell r="V382" t="str">
            <v>.</v>
          </cell>
          <cell r="W382" t="str">
            <v>.</v>
          </cell>
        </row>
        <row r="383">
          <cell r="J383">
            <v>10.184467221092987</v>
          </cell>
          <cell r="K383">
            <v>11.438961598855599</v>
          </cell>
          <cell r="L383">
            <v>9.2033535276739862</v>
          </cell>
          <cell r="M383">
            <v>4.6479102793305183</v>
          </cell>
          <cell r="N383">
            <v>9.0275335492164483</v>
          </cell>
          <cell r="O383" t="str">
            <v>.</v>
          </cell>
          <cell r="P383" t="str">
            <v>.</v>
          </cell>
          <cell r="Q383">
            <v>9.7614800975565572</v>
          </cell>
          <cell r="R383">
            <v>12.935102288587693</v>
          </cell>
          <cell r="S383">
            <v>10.589984373540251</v>
          </cell>
          <cell r="T383">
            <v>6.387928872951341</v>
          </cell>
          <cell r="U383">
            <v>6.4010533894351429</v>
          </cell>
          <cell r="V383" t="str">
            <v>.</v>
          </cell>
          <cell r="W383" t="str">
            <v>.</v>
          </cell>
        </row>
        <row r="384">
          <cell r="J384">
            <v>6</v>
          </cell>
          <cell r="K384" t="str">
            <v>.</v>
          </cell>
          <cell r="L384">
            <v>6</v>
          </cell>
          <cell r="M384" t="str">
            <v>.</v>
          </cell>
          <cell r="N384" t="str">
            <v>.</v>
          </cell>
          <cell r="O384" t="str">
            <v>.</v>
          </cell>
          <cell r="P384" t="str">
            <v>.</v>
          </cell>
          <cell r="Q384">
            <v>8.3176803920705158</v>
          </cell>
          <cell r="R384" t="str">
            <v>.</v>
          </cell>
          <cell r="S384">
            <v>16</v>
          </cell>
          <cell r="T384" t="str">
            <v>.</v>
          </cell>
          <cell r="U384">
            <v>6.5007119076688644</v>
          </cell>
          <cell r="V384" t="str">
            <v>.</v>
          </cell>
          <cell r="W384" t="str">
            <v>.</v>
          </cell>
        </row>
        <row r="387">
          <cell r="J387">
            <v>12.841987117727188</v>
          </cell>
          <cell r="K387">
            <v>14.04005038050547</v>
          </cell>
          <cell r="L387">
            <v>11.935259884184299</v>
          </cell>
          <cell r="M387" t="str">
            <v>.</v>
          </cell>
          <cell r="N387">
            <v>12.409690551278029</v>
          </cell>
          <cell r="O387" t="str">
            <v>.</v>
          </cell>
          <cell r="P387" t="str">
            <v>.</v>
          </cell>
          <cell r="Q387">
            <v>13.123449879181926</v>
          </cell>
          <cell r="R387">
            <v>13.640263565615959</v>
          </cell>
          <cell r="S387">
            <v>12.384627092398759</v>
          </cell>
          <cell r="T387" t="str">
            <v>.</v>
          </cell>
          <cell r="U387">
            <v>12.550101092160286</v>
          </cell>
          <cell r="V387" t="str">
            <v>.</v>
          </cell>
          <cell r="W387" t="str">
            <v>.</v>
          </cell>
        </row>
        <row r="388">
          <cell r="J388">
            <v>11.201047296396386</v>
          </cell>
          <cell r="K388">
            <v>11.027524882396195</v>
          </cell>
          <cell r="L388">
            <v>11.56583887700962</v>
          </cell>
          <cell r="M388" t="str">
            <v>.</v>
          </cell>
          <cell r="N388">
            <v>10.770836572502304</v>
          </cell>
          <cell r="O388" t="str">
            <v>.</v>
          </cell>
          <cell r="P388" t="str">
            <v>.</v>
          </cell>
          <cell r="Q388">
            <v>13.035391731263708</v>
          </cell>
          <cell r="R388">
            <v>14.724598633724071</v>
          </cell>
          <cell r="S388">
            <v>14.43529751979089</v>
          </cell>
          <cell r="T388" t="str">
            <v>.</v>
          </cell>
          <cell r="U388">
            <v>9.1074629387459485</v>
          </cell>
          <cell r="V388" t="str">
            <v>.</v>
          </cell>
          <cell r="W388" t="str">
            <v>.</v>
          </cell>
        </row>
        <row r="389">
          <cell r="J389">
            <v>10.485924834507914</v>
          </cell>
          <cell r="K389">
            <v>13.311089243918881</v>
          </cell>
          <cell r="L389">
            <v>10.07832154964257</v>
          </cell>
          <cell r="M389" t="str">
            <v>.</v>
          </cell>
          <cell r="N389">
            <v>9.7500791374116886</v>
          </cell>
          <cell r="O389" t="str">
            <v>.</v>
          </cell>
          <cell r="P389" t="str">
            <v>.</v>
          </cell>
          <cell r="Q389">
            <v>12.12516997136931</v>
          </cell>
          <cell r="R389">
            <v>12.363846256142207</v>
          </cell>
          <cell r="S389">
            <v>12.09637746828828</v>
          </cell>
          <cell r="T389" t="str">
            <v>.</v>
          </cell>
          <cell r="U389">
            <v>10.921230665814857</v>
          </cell>
          <cell r="V389" t="str">
            <v>.</v>
          </cell>
          <cell r="W389" t="str">
            <v>.</v>
          </cell>
        </row>
        <row r="390">
          <cell r="J390">
            <v>7.8815733596372981</v>
          </cell>
          <cell r="K390">
            <v>13</v>
          </cell>
          <cell r="L390">
            <v>9.0277927030581395</v>
          </cell>
          <cell r="M390" t="str">
            <v>.</v>
          </cell>
          <cell r="N390">
            <v>6.9163837202198568</v>
          </cell>
          <cell r="O390" t="str">
            <v>.</v>
          </cell>
          <cell r="P390" t="str">
            <v>.</v>
          </cell>
          <cell r="Q390">
            <v>7.0672596768081197</v>
          </cell>
          <cell r="R390">
            <v>11</v>
          </cell>
          <cell r="S390">
            <v>10.230775692814325</v>
          </cell>
          <cell r="T390" t="str">
            <v>.</v>
          </cell>
          <cell r="U390">
            <v>6.2307905584700425</v>
          </cell>
          <cell r="V390" t="str">
            <v>.</v>
          </cell>
          <cell r="W390" t="str">
            <v>.</v>
          </cell>
        </row>
        <row r="391">
          <cell r="J391">
            <v>4.8092437884863424</v>
          </cell>
          <cell r="K391" t="str">
            <v>.</v>
          </cell>
          <cell r="L391">
            <v>5.0883278891941446</v>
          </cell>
          <cell r="M391" t="str">
            <v>.</v>
          </cell>
          <cell r="N391">
            <v>4.6226538924960767</v>
          </cell>
          <cell r="O391" t="str">
            <v>.</v>
          </cell>
          <cell r="P391" t="str">
            <v>.</v>
          </cell>
          <cell r="Q391">
            <v>4.7685436407181196</v>
          </cell>
          <cell r="R391" t="str">
            <v>.</v>
          </cell>
          <cell r="S391">
            <v>5.2235873577715433</v>
          </cell>
          <cell r="T391" t="str">
            <v>.</v>
          </cell>
          <cell r="U391">
            <v>4.6055886379602011</v>
          </cell>
          <cell r="V391" t="str">
            <v>.</v>
          </cell>
          <cell r="W391" t="str">
            <v>.</v>
          </cell>
        </row>
        <row r="392">
          <cell r="J392">
            <v>7.2266437282318083</v>
          </cell>
          <cell r="K392">
            <v>7.8969550526314691</v>
          </cell>
          <cell r="L392">
            <v>7.1743993661565479</v>
          </cell>
          <cell r="M392" t="str">
            <v>.</v>
          </cell>
          <cell r="N392">
            <v>7.2035601066852744</v>
          </cell>
          <cell r="O392" t="str">
            <v>.</v>
          </cell>
          <cell r="P392" t="str">
            <v>.</v>
          </cell>
          <cell r="Q392">
            <v>8.9126003677921037</v>
          </cell>
          <cell r="R392">
            <v>9</v>
          </cell>
          <cell r="S392">
            <v>6</v>
          </cell>
          <cell r="T392" t="str">
            <v>.</v>
          </cell>
          <cell r="U392">
            <v>9.7591353734107713</v>
          </cell>
          <cell r="V392" t="str">
            <v>.</v>
          </cell>
          <cell r="W392" t="str">
            <v>.</v>
          </cell>
        </row>
        <row r="393">
          <cell r="J393">
            <v>6.9973214546167961</v>
          </cell>
          <cell r="K393">
            <v>9.3088028267388498</v>
          </cell>
          <cell r="L393">
            <v>6.9504361854069892</v>
          </cell>
          <cell r="M393" t="str">
            <v>.</v>
          </cell>
          <cell r="N393">
            <v>6.9686998186804647</v>
          </cell>
          <cell r="O393" t="str">
            <v>.</v>
          </cell>
          <cell r="P393" t="str">
            <v>.</v>
          </cell>
          <cell r="Q393">
            <v>7.293872359834122</v>
          </cell>
          <cell r="R393">
            <v>7.7239776800154374</v>
          </cell>
          <cell r="S393">
            <v>7.6016744561063119</v>
          </cell>
          <cell r="T393" t="str">
            <v>.</v>
          </cell>
          <cell r="U393">
            <v>6.6658149057603513</v>
          </cell>
          <cell r="V393" t="str">
            <v>.</v>
          </cell>
          <cell r="W393" t="str">
            <v>.</v>
          </cell>
        </row>
        <row r="394">
          <cell r="J394">
            <v>6.5096752592573708</v>
          </cell>
          <cell r="K394" t="str">
            <v>.</v>
          </cell>
          <cell r="L394">
            <v>6.9934535138319145</v>
          </cell>
          <cell r="M394" t="str">
            <v>.</v>
          </cell>
          <cell r="N394">
            <v>5.7425013058299577</v>
          </cell>
          <cell r="O394">
            <v>6</v>
          </cell>
          <cell r="P394" t="str">
            <v>.</v>
          </cell>
          <cell r="Q394">
            <v>5.7519481866390958</v>
          </cell>
          <cell r="R394" t="str">
            <v>.</v>
          </cell>
          <cell r="S394">
            <v>6.8672132001626007</v>
          </cell>
          <cell r="T394" t="str">
            <v>.</v>
          </cell>
          <cell r="U394">
            <v>5.5066828270160366</v>
          </cell>
          <cell r="V394" t="str">
            <v>.</v>
          </cell>
          <cell r="W394" t="str">
            <v>.</v>
          </cell>
        </row>
        <row r="395">
          <cell r="J395">
            <v>7.3114810986130383</v>
          </cell>
          <cell r="K395">
            <v>9.2207606300432801</v>
          </cell>
          <cell r="L395">
            <v>7.4792872492010236</v>
          </cell>
          <cell r="M395" t="str">
            <v>.</v>
          </cell>
          <cell r="N395">
            <v>5.5002609053975746</v>
          </cell>
          <cell r="O395" t="str">
            <v>.</v>
          </cell>
          <cell r="P395" t="str">
            <v>.</v>
          </cell>
          <cell r="Q395">
            <v>7.6468049459580509</v>
          </cell>
          <cell r="R395">
            <v>5</v>
          </cell>
          <cell r="S395">
            <v>7.4672470611875053</v>
          </cell>
          <cell r="T395" t="str">
            <v>.</v>
          </cell>
          <cell r="U395">
            <v>8.3662687388938028</v>
          </cell>
          <cell r="V395" t="str">
            <v>.</v>
          </cell>
          <cell r="W395" t="str">
            <v>.</v>
          </cell>
        </row>
        <row r="396">
          <cell r="J396">
            <v>6.3344950328475349</v>
          </cell>
          <cell r="K396">
            <v>7.2038940399518889</v>
          </cell>
          <cell r="L396">
            <v>6.2773845066510168</v>
          </cell>
          <cell r="M396">
            <v>4.5694273460586929</v>
          </cell>
          <cell r="N396">
            <v>5.8796970288360715</v>
          </cell>
          <cell r="O396" t="str">
            <v>.</v>
          </cell>
          <cell r="P396" t="str">
            <v>.</v>
          </cell>
          <cell r="Q396">
            <v>6.4157240558549278</v>
          </cell>
          <cell r="R396">
            <v>6.4956301276034578</v>
          </cell>
          <cell r="S396">
            <v>6.9627599989430928</v>
          </cell>
          <cell r="T396">
            <v>6.387928872951341</v>
          </cell>
          <cell r="U396">
            <v>6.047506994862605</v>
          </cell>
          <cell r="V396" t="str">
            <v>.</v>
          </cell>
          <cell r="W396" t="str">
            <v>.</v>
          </cell>
        </row>
        <row r="397">
          <cell r="J397">
            <v>7.6459383154708238</v>
          </cell>
          <cell r="K397">
            <v>17.5</v>
          </cell>
          <cell r="L397">
            <v>7.7994701158530857</v>
          </cell>
          <cell r="M397">
            <v>6</v>
          </cell>
          <cell r="N397">
            <v>6.4675927700245941</v>
          </cell>
          <cell r="O397" t="str">
            <v>.</v>
          </cell>
          <cell r="P397" t="str">
            <v>.</v>
          </cell>
          <cell r="Q397">
            <v>4.4925955344750292</v>
          </cell>
          <cell r="R397" t="str">
            <v>.</v>
          </cell>
          <cell r="S397">
            <v>5.736099472811623</v>
          </cell>
          <cell r="T397" t="str">
            <v>.</v>
          </cell>
          <cell r="U397">
            <v>3.5</v>
          </cell>
          <cell r="V397" t="str">
            <v>.</v>
          </cell>
          <cell r="W397" t="str">
            <v>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Resumen"/>
    </sheetNames>
    <sheetDataSet>
      <sheetData sheetId="0" refreshError="1"/>
      <sheetData sheetId="1">
        <row r="46">
          <cell r="A46" t="str">
            <v>Fuente: Instituto Nacional de Estadística (INE). XLI Encuesta Permanente de Hogares de Propósitos Múltiples, Mayo 2011.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6"/>
  <sheetViews>
    <sheetView tabSelected="1" workbookViewId="0">
      <selection activeCell="C25" sqref="C25"/>
    </sheetView>
  </sheetViews>
  <sheetFormatPr baseColWidth="10" defaultRowHeight="11.25"/>
  <cols>
    <col min="1" max="1" width="17.83203125" customWidth="1"/>
    <col min="2" max="2" width="27" bestFit="1" customWidth="1"/>
    <col min="3" max="4" width="12.1640625" bestFit="1" customWidth="1"/>
    <col min="5" max="5" width="13" bestFit="1" customWidth="1"/>
    <col min="6" max="6" width="12.1640625" bestFit="1" customWidth="1"/>
    <col min="7" max="7" width="13" bestFit="1" customWidth="1"/>
    <col min="8" max="8" width="12.1640625" bestFit="1" customWidth="1"/>
    <col min="9" max="9" width="13" bestFit="1" customWidth="1"/>
    <col min="10" max="12" width="12.1640625" bestFit="1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"/>
      <c r="C2" s="1"/>
      <c r="D2" s="1"/>
      <c r="E2" s="1"/>
      <c r="F2" s="1"/>
      <c r="G2" s="8"/>
      <c r="H2" s="1"/>
      <c r="I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</sheetData>
  <phoneticPr fontId="0" type="noConversion"/>
  <printOptions horizontalCentered="1" verticalCentered="1"/>
  <pageMargins left="0.54" right="0" top="0" bottom="0" header="0" footer="0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E54"/>
  <sheetViews>
    <sheetView topLeftCell="A37" workbookViewId="0">
      <selection activeCell="E45" sqref="E45"/>
    </sheetView>
  </sheetViews>
  <sheetFormatPr baseColWidth="10" defaultRowHeight="11.25"/>
  <cols>
    <col min="1" max="1" width="28.6640625" customWidth="1"/>
    <col min="2" max="2" width="11.6640625" customWidth="1"/>
    <col min="3" max="3" width="7" style="20" customWidth="1"/>
    <col min="4" max="4" width="6.5" bestFit="1" customWidth="1"/>
    <col min="5" max="5" width="11.6640625" customWidth="1"/>
    <col min="6" max="6" width="7.33203125" style="20" customWidth="1"/>
    <col min="7" max="7" width="6.5" bestFit="1" customWidth="1"/>
    <col min="8" max="8" width="11" bestFit="1" customWidth="1"/>
    <col min="9" max="9" width="6.83203125" style="20" customWidth="1"/>
    <col min="10" max="10" width="6.5" bestFit="1" customWidth="1"/>
    <col min="11" max="11" width="11" bestFit="1" customWidth="1"/>
    <col min="12" max="12" width="8.83203125" style="20" bestFit="1" customWidth="1"/>
    <col min="13" max="13" width="6.5" bestFit="1" customWidth="1"/>
    <col min="14" max="14" width="9.83203125" bestFit="1" customWidth="1"/>
    <col min="15" max="15" width="7.33203125" style="20" customWidth="1"/>
    <col min="16" max="16" width="6.1640625" customWidth="1"/>
    <col min="17" max="17" width="7.1640625" bestFit="1" customWidth="1"/>
    <col min="18" max="18" width="6.6640625" bestFit="1" customWidth="1"/>
    <col min="19" max="19" width="45" customWidth="1"/>
    <col min="20" max="20" width="13" style="25" customWidth="1"/>
    <col min="21" max="21" width="13" style="45" bestFit="1" customWidth="1"/>
    <col min="22" max="22" width="10.5" style="25" bestFit="1" customWidth="1"/>
    <col min="23" max="23" width="13" style="25" customWidth="1"/>
    <col min="24" max="24" width="8.83203125" style="45" customWidth="1"/>
    <col min="25" max="25" width="6.1640625" style="25" customWidth="1"/>
    <col min="26" max="26" width="10.6640625" style="25" customWidth="1"/>
    <col min="27" max="27" width="8.5" style="45" customWidth="1"/>
    <col min="28" max="28" width="5.6640625" style="25" customWidth="1"/>
    <col min="29" max="29" width="10.5" style="25" bestFit="1" customWidth="1"/>
    <col min="30" max="30" width="6.5" style="25" customWidth="1"/>
  </cols>
  <sheetData>
    <row r="1" spans="1:31">
      <c r="A1" s="319" t="s">
        <v>124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 t="s">
        <v>101</v>
      </c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</row>
    <row r="2" spans="1:31">
      <c r="A2" s="319" t="s">
        <v>81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 t="s">
        <v>81</v>
      </c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</row>
    <row r="3" spans="1:31" ht="23.25">
      <c r="A3" s="330" t="s">
        <v>121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1" t="s">
        <v>121</v>
      </c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</row>
    <row r="4" spans="1:31" ht="13.5" customHeight="1">
      <c r="A4" s="324" t="s">
        <v>34</v>
      </c>
      <c r="B4" s="328" t="s">
        <v>23</v>
      </c>
      <c r="C4" s="321"/>
      <c r="D4" s="321"/>
      <c r="E4" s="320" t="s">
        <v>22</v>
      </c>
      <c r="F4" s="321"/>
      <c r="G4" s="321"/>
      <c r="H4" s="323" t="s">
        <v>35</v>
      </c>
      <c r="I4" s="323"/>
      <c r="J4" s="323"/>
      <c r="K4" s="323"/>
      <c r="L4" s="323"/>
      <c r="M4" s="323"/>
      <c r="N4" s="323"/>
      <c r="O4" s="323"/>
      <c r="P4" s="323"/>
      <c r="Q4" s="324" t="s">
        <v>24</v>
      </c>
      <c r="R4" s="324" t="s">
        <v>25</v>
      </c>
      <c r="S4" s="324" t="s">
        <v>34</v>
      </c>
      <c r="T4" s="327" t="s">
        <v>35</v>
      </c>
      <c r="U4" s="327"/>
      <c r="V4" s="327"/>
      <c r="W4" s="327"/>
      <c r="X4" s="327"/>
      <c r="Y4" s="327"/>
      <c r="Z4" s="327"/>
      <c r="AA4" s="327"/>
      <c r="AB4" s="327"/>
      <c r="AC4" s="332" t="s">
        <v>24</v>
      </c>
      <c r="AD4" s="332" t="s">
        <v>25</v>
      </c>
    </row>
    <row r="5" spans="1:31" ht="15.75" customHeight="1">
      <c r="A5" s="325"/>
      <c r="B5" s="322"/>
      <c r="C5" s="322"/>
      <c r="D5" s="322"/>
      <c r="E5" s="322"/>
      <c r="F5" s="322"/>
      <c r="G5" s="322"/>
      <c r="H5" s="328" t="s">
        <v>0</v>
      </c>
      <c r="I5" s="328"/>
      <c r="J5" s="328"/>
      <c r="K5" s="328" t="s">
        <v>26</v>
      </c>
      <c r="L5" s="328"/>
      <c r="M5" s="328"/>
      <c r="N5" s="328" t="s">
        <v>27</v>
      </c>
      <c r="O5" s="328"/>
      <c r="P5" s="328"/>
      <c r="Q5" s="325"/>
      <c r="R5" s="325"/>
      <c r="S5" s="325"/>
      <c r="T5" s="329" t="s">
        <v>0</v>
      </c>
      <c r="U5" s="329"/>
      <c r="V5" s="329"/>
      <c r="W5" s="329" t="s">
        <v>26</v>
      </c>
      <c r="X5" s="329"/>
      <c r="Y5" s="329"/>
      <c r="Z5" s="329" t="s">
        <v>27</v>
      </c>
      <c r="AA5" s="329"/>
      <c r="AB5" s="329"/>
      <c r="AC5" s="333"/>
      <c r="AD5" s="333"/>
    </row>
    <row r="6" spans="1:31">
      <c r="A6" s="326"/>
      <c r="B6" s="11" t="s">
        <v>6</v>
      </c>
      <c r="C6" s="23" t="s">
        <v>96</v>
      </c>
      <c r="D6" s="11" t="s">
        <v>28</v>
      </c>
      <c r="E6" s="11" t="s">
        <v>6</v>
      </c>
      <c r="F6" s="23" t="s">
        <v>96</v>
      </c>
      <c r="G6" s="11" t="s">
        <v>28</v>
      </c>
      <c r="H6" s="11" t="s">
        <v>6</v>
      </c>
      <c r="I6" s="23" t="s">
        <v>96</v>
      </c>
      <c r="J6" s="11" t="s">
        <v>28</v>
      </c>
      <c r="K6" s="11" t="s">
        <v>6</v>
      </c>
      <c r="L6" s="23" t="s">
        <v>96</v>
      </c>
      <c r="M6" s="11" t="s">
        <v>28</v>
      </c>
      <c r="N6" s="11" t="s">
        <v>6</v>
      </c>
      <c r="O6" s="23" t="s">
        <v>96</v>
      </c>
      <c r="P6" s="11" t="s">
        <v>28</v>
      </c>
      <c r="Q6" s="326"/>
      <c r="R6" s="326"/>
      <c r="S6" s="326"/>
      <c r="T6" s="79" t="s">
        <v>6</v>
      </c>
      <c r="U6" s="77" t="s">
        <v>96</v>
      </c>
      <c r="V6" s="79" t="s">
        <v>28</v>
      </c>
      <c r="W6" s="79" t="s">
        <v>6</v>
      </c>
      <c r="X6" s="77" t="s">
        <v>96</v>
      </c>
      <c r="Y6" s="79" t="s">
        <v>28</v>
      </c>
      <c r="Z6" s="79" t="s">
        <v>6</v>
      </c>
      <c r="AA6" s="77" t="s">
        <v>96</v>
      </c>
      <c r="AB6" s="79" t="s">
        <v>28</v>
      </c>
      <c r="AC6" s="334"/>
      <c r="AD6" s="334"/>
    </row>
    <row r="7" spans="1:31">
      <c r="A7" s="12"/>
      <c r="B7" s="12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</row>
    <row r="8" spans="1:31" ht="12" customHeight="1">
      <c r="A8" s="255" t="s">
        <v>75</v>
      </c>
      <c r="B8" s="82">
        <f>[1]MercLab!N48</f>
        <v>3987236.3111034706</v>
      </c>
      <c r="C8" s="81">
        <f>SUM(C11,C15)</f>
        <v>100.00000000001435</v>
      </c>
      <c r="D8" s="81">
        <f>[1]MercLab!O48</f>
        <v>6.1478871173763601</v>
      </c>
      <c r="E8" s="82">
        <f>[1]MercLab!P48</f>
        <v>3101918.386952363</v>
      </c>
      <c r="F8" s="81">
        <f>SUM(F11,F15)</f>
        <v>100.00000000001421</v>
      </c>
      <c r="G8" s="81">
        <f>[1]MercLab!Q48</f>
        <v>6.7312663589149127</v>
      </c>
      <c r="H8" s="82">
        <f>[1]MercLab!R48</f>
        <v>2183811.2855554074</v>
      </c>
      <c r="I8" s="81">
        <f>SUM(I11,I15)</f>
        <v>100.0000000000081</v>
      </c>
      <c r="J8" s="81">
        <f>[1]MercLab!S48</f>
        <v>6.9102827456845297</v>
      </c>
      <c r="K8" s="82">
        <f>[1]MercLab!T48</f>
        <v>2112345.1449659583</v>
      </c>
      <c r="L8" s="81">
        <f>SUM(L11,L15)</f>
        <v>100.00000000000747</v>
      </c>
      <c r="M8" s="81">
        <f>[1]MercLab!U48</f>
        <v>6.8340572654309915</v>
      </c>
      <c r="N8" s="82">
        <f>[1]MercLab!V48</f>
        <v>71466.140589472954</v>
      </c>
      <c r="O8" s="81">
        <f>SUM(O11,O15)</f>
        <v>99.999999999999517</v>
      </c>
      <c r="P8" s="81">
        <f>[1]MercLab!W48</f>
        <v>8.959770689970405</v>
      </c>
      <c r="Q8" s="81">
        <f>IF(ISNUMBER(N8/H8*100),N8/H8*100,0)</f>
        <v>3.2725419573650121</v>
      </c>
      <c r="R8" s="81">
        <f>[1]MercLab!X48</f>
        <v>5.4703234139869421</v>
      </c>
      <c r="S8" s="59" t="s">
        <v>75</v>
      </c>
      <c r="T8" s="24">
        <f>H8</f>
        <v>2183811.2855554074</v>
      </c>
      <c r="U8" s="58">
        <f t="shared" ref="U8:AD8" si="0">I8</f>
        <v>100.0000000000081</v>
      </c>
      <c r="V8" s="58">
        <f t="shared" si="0"/>
        <v>6.9102827456845297</v>
      </c>
      <c r="W8" s="24">
        <f t="shared" si="0"/>
        <v>2112345.1449659583</v>
      </c>
      <c r="X8" s="58">
        <f t="shared" si="0"/>
        <v>100.00000000000747</v>
      </c>
      <c r="Y8" s="58">
        <f t="shared" si="0"/>
        <v>6.8340572654309915</v>
      </c>
      <c r="Z8" s="24">
        <f t="shared" si="0"/>
        <v>71466.140589472954</v>
      </c>
      <c r="AA8" s="58">
        <f t="shared" si="0"/>
        <v>99.999999999999517</v>
      </c>
      <c r="AB8" s="58">
        <f t="shared" si="0"/>
        <v>8.959770689970405</v>
      </c>
      <c r="AC8" s="58">
        <f t="shared" si="0"/>
        <v>3.2725419573650121</v>
      </c>
      <c r="AD8" s="58">
        <f t="shared" si="0"/>
        <v>5.4703234139869421</v>
      </c>
      <c r="AE8" s="24"/>
    </row>
    <row r="9" spans="1:31" ht="12" customHeight="1">
      <c r="A9" s="254"/>
      <c r="B9" s="1"/>
      <c r="C9" s="81"/>
      <c r="D9" s="81"/>
      <c r="E9" s="1"/>
      <c r="F9" s="81"/>
      <c r="G9" s="81"/>
      <c r="H9" s="1"/>
      <c r="I9" s="81"/>
      <c r="J9" s="81"/>
      <c r="K9" s="1"/>
      <c r="L9" s="81"/>
      <c r="M9" s="81"/>
      <c r="N9" s="1"/>
      <c r="O9" s="81"/>
      <c r="P9" s="81"/>
      <c r="Q9" s="81"/>
      <c r="R9" s="81"/>
      <c r="T9" s="8"/>
      <c r="U9" s="91"/>
      <c r="V9" s="91"/>
      <c r="W9" s="8"/>
      <c r="X9" s="91"/>
      <c r="Y9" s="91"/>
      <c r="Z9" s="8"/>
      <c r="AA9" s="91"/>
      <c r="AB9" s="91"/>
      <c r="AC9" s="91"/>
      <c r="AD9" s="91"/>
      <c r="AE9" s="25"/>
    </row>
    <row r="10" spans="1:31">
      <c r="A10" s="255" t="s">
        <v>38</v>
      </c>
      <c r="B10" s="93"/>
      <c r="C10" s="81"/>
      <c r="D10" s="81"/>
      <c r="E10" s="93"/>
      <c r="F10" s="81"/>
      <c r="G10" s="81"/>
      <c r="H10" s="93"/>
      <c r="I10" s="81"/>
      <c r="J10" s="81"/>
      <c r="K10" s="93"/>
      <c r="L10" s="81"/>
      <c r="M10" s="81"/>
      <c r="N10" s="93"/>
      <c r="O10" s="81"/>
      <c r="P10" s="81"/>
      <c r="Q10" s="81"/>
      <c r="R10" s="81"/>
      <c r="S10" s="57" t="s">
        <v>21</v>
      </c>
      <c r="T10" s="24"/>
      <c r="U10" s="58"/>
      <c r="V10" s="58"/>
      <c r="W10" s="24"/>
      <c r="X10" s="58"/>
      <c r="Y10" s="58"/>
      <c r="Z10" s="24"/>
      <c r="AA10" s="58"/>
      <c r="AB10" s="58"/>
      <c r="AC10" s="81"/>
      <c r="AD10" s="58"/>
      <c r="AE10" s="78"/>
    </row>
    <row r="11" spans="1:31">
      <c r="A11" s="253" t="s">
        <v>71</v>
      </c>
      <c r="B11" s="85">
        <f>SUM(B12:B14)</f>
        <v>1736020.6055783634</v>
      </c>
      <c r="C11" s="83">
        <f>IF(ISNUMBER(B11/B$8*100),B11/B$8*100,0)</f>
        <v>43.539446125728084</v>
      </c>
      <c r="D11" s="83">
        <f>AVERAGE(D12:D14)</f>
        <v>7.8100026154736</v>
      </c>
      <c r="E11" s="85">
        <f>SUM(E12:E14)</f>
        <v>1377519.8923487803</v>
      </c>
      <c r="F11" s="83">
        <f>IF(ISNUMBER(E11/E$8*100),E11/E$8*100,0)</f>
        <v>44.40864395862441</v>
      </c>
      <c r="G11" s="83">
        <f>AVERAGE(G12:G14)</f>
        <v>8.4243758872759233</v>
      </c>
      <c r="H11" s="85">
        <f>SUM(H12:H14)</f>
        <v>887969.11306471343</v>
      </c>
      <c r="I11" s="83">
        <f>IF(ISNUMBER(H11/H$8*100),H11/H$8*100,0)</f>
        <v>40.661439884393523</v>
      </c>
      <c r="J11" s="83">
        <f>AVERAGE(J12:J14)</f>
        <v>9.0076877958474704</v>
      </c>
      <c r="K11" s="85">
        <f>SUM(K12:K14)</f>
        <v>833351.51074648486</v>
      </c>
      <c r="L11" s="83">
        <f>IF(ISNUMBER(K11/K$8*100),K11/K$8*100,0)</f>
        <v>39.451484182520502</v>
      </c>
      <c r="M11" s="83">
        <f>AVERAGE(M12:M14)</f>
        <v>8.9710377800840941</v>
      </c>
      <c r="N11" s="85">
        <f>SUM(N12:N14)</f>
        <v>54617.602318228659</v>
      </c>
      <c r="O11" s="83">
        <f>IF(ISNUMBER(N11/N$8*100),N11/N$8*100,0)</f>
        <v>76.424446412982732</v>
      </c>
      <c r="P11" s="83">
        <f>AVERAGE(P12:P14)</f>
        <v>9.6048256256705518</v>
      </c>
      <c r="Q11" s="84">
        <f t="shared" ref="Q11:Q15" si="1">IF(ISNUMBER(N11/H11*100),N11/H11*100,0)</f>
        <v>6.1508448339743369</v>
      </c>
      <c r="R11" s="83">
        <f>AVERAGE(R12:R14)</f>
        <v>6.0966624400018192</v>
      </c>
      <c r="S11" s="97" t="s">
        <v>57</v>
      </c>
      <c r="T11" s="60">
        <f>[1]MercLab!R79</f>
        <v>1080544.516200765</v>
      </c>
      <c r="U11" s="32">
        <f>IF(ISNUMBER(T11/T$8*100),T11/T$8*100,0)</f>
        <v>49.479756943647757</v>
      </c>
      <c r="V11" s="32">
        <f>[1]MercLab!S79</f>
        <v>5.1710363370462566</v>
      </c>
      <c r="W11" s="60">
        <f>[1]MercLab!T79</f>
        <v>1073774.799142444</v>
      </c>
      <c r="X11" s="32">
        <f>IF(ISNUMBER(W11/W$8*100),W11/W$8*100,0)</f>
        <v>50.833302583217218</v>
      </c>
      <c r="Y11" s="32">
        <f>[1]MercLab!U79</f>
        <v>5.1552674510089727</v>
      </c>
      <c r="Z11" s="60">
        <f>[1]MercLab!V79</f>
        <v>6769.7170583225225</v>
      </c>
      <c r="AA11" s="32">
        <f>IF(ISNUMBER(Z11/Z$8*100),Z11/Z$8*100,0)</f>
        <v>9.4726215834295502</v>
      </c>
      <c r="AB11" s="32">
        <f>[1]MercLab!W79</f>
        <v>7.5092283080489368</v>
      </c>
      <c r="AC11" s="32">
        <f t="shared" ref="AC11:AC35" si="2">IF(ISNUMBER(Z11/T11*100),Z11/T11*100,0)</f>
        <v>0.6265097788034778</v>
      </c>
      <c r="AD11" s="32">
        <f>[1]MercLab!X79</f>
        <v>2.8218946134153162</v>
      </c>
      <c r="AE11" s="78"/>
    </row>
    <row r="12" spans="1:31">
      <c r="A12" s="252" t="s">
        <v>54</v>
      </c>
      <c r="B12" s="85">
        <f>[1]MercLab!N49</f>
        <v>489761.98745311663</v>
      </c>
      <c r="C12" s="83">
        <f>IF(ISNUMBER(B12/B$8*100),B12/B$8*100,0)</f>
        <v>12.28324456439289</v>
      </c>
      <c r="D12" s="83">
        <f>[1]MercLab!O49</f>
        <v>8.4709880357243303</v>
      </c>
      <c r="E12" s="85">
        <f>[1]MercLab!P49</f>
        <v>393734.6870278907</v>
      </c>
      <c r="F12" s="83">
        <f>IF(ISNUMBER(E12/E$8*100),E12/E$8*100,0)</f>
        <v>12.693263906750794</v>
      </c>
      <c r="G12" s="83">
        <f>[1]MercLab!Q49</f>
        <v>9.0327371930888276</v>
      </c>
      <c r="H12" s="85">
        <f>[1]MercLab!R49</f>
        <v>254131.01685993635</v>
      </c>
      <c r="I12" s="83">
        <f>IF(ISNUMBER(H12/H$8*100),H12/H$8*100,0)</f>
        <v>11.637041100614304</v>
      </c>
      <c r="J12" s="83">
        <f>[1]MercLab!S49</f>
        <v>9.7201527286273066</v>
      </c>
      <c r="K12" s="85">
        <f>[1]MercLab!T49</f>
        <v>232627.27304433458</v>
      </c>
      <c r="L12" s="83">
        <f>IF(ISNUMBER(K12/K$8*100),K12/K$8*100,0)</f>
        <v>11.012749199567171</v>
      </c>
      <c r="M12" s="83">
        <f>[1]MercLab!U49</f>
        <v>9.6895848209731845</v>
      </c>
      <c r="N12" s="85">
        <f>[1]MercLab!V49</f>
        <v>21503.743815601432</v>
      </c>
      <c r="O12" s="83">
        <f>IF(ISNUMBER(N12/N$8*100),N12/N$8*100,0)</f>
        <v>30.089415264672848</v>
      </c>
      <c r="P12" s="83">
        <f>[1]MercLab!W49</f>
        <v>10.040641711229945</v>
      </c>
      <c r="Q12" s="84">
        <f t="shared" si="1"/>
        <v>8.4616762177649356</v>
      </c>
      <c r="R12" s="83">
        <f>[1]MercLab!X49</f>
        <v>6.7679739810922648</v>
      </c>
      <c r="S12" s="97" t="s">
        <v>76</v>
      </c>
      <c r="T12" s="60">
        <f>[1]MercLab!R80</f>
        <v>6195.5569475549264</v>
      </c>
      <c r="U12" s="32">
        <f t="shared" ref="U12:U21" si="3">IF(ISNUMBER(T12/T$8*100),T12/T$8*100,0)</f>
        <v>0.28370386161729233</v>
      </c>
      <c r="V12" s="32">
        <f>[1]MercLab!S80</f>
        <v>5.9954247541021122</v>
      </c>
      <c r="W12" s="60">
        <f>[1]MercLab!T80</f>
        <v>6028.0937143309666</v>
      </c>
      <c r="X12" s="32">
        <f t="shared" ref="X12:X21" si="4">IF(ISNUMBER(W12/W$8*100),W12/W$8*100,0)</f>
        <v>0.28537446774249159</v>
      </c>
      <c r="Y12" s="32">
        <f>[1]MercLab!U80</f>
        <v>5.9952448371510574</v>
      </c>
      <c r="Z12" s="60">
        <f>[1]MercLab!V80</f>
        <v>167.46323322396</v>
      </c>
      <c r="AA12" s="32">
        <f t="shared" ref="AA12:AA21" si="5">IF(ISNUMBER(Z12/Z$8*100),Z12/Z$8*100,0)</f>
        <v>0.23432527885607907</v>
      </c>
      <c r="AB12" s="32">
        <f>[1]MercLab!W80</f>
        <v>6</v>
      </c>
      <c r="AC12" s="32">
        <f t="shared" si="2"/>
        <v>2.70295688735537</v>
      </c>
      <c r="AD12" s="32">
        <f>[1]MercLab!X80</f>
        <v>7</v>
      </c>
      <c r="AE12" s="78"/>
    </row>
    <row r="13" spans="1:31">
      <c r="A13" s="252" t="s">
        <v>55</v>
      </c>
      <c r="B13" s="85">
        <f>[1]MercLab!N50</f>
        <v>286301.52826448565</v>
      </c>
      <c r="C13" s="83">
        <f>IF(ISNUMBER(B13/B$8*100),B13/B$8*100,0)</f>
        <v>7.1804504655820489</v>
      </c>
      <c r="D13" s="83">
        <f>[1]MercLab!O50</f>
        <v>7.8718825422365253</v>
      </c>
      <c r="E13" s="85">
        <f>[1]MercLab!P50</f>
        <v>230003.15242786394</v>
      </c>
      <c r="F13" s="83">
        <f>IF(ISNUMBER(E13/E$8*100),E13/E$8*100,0)</f>
        <v>7.4148679538226734</v>
      </c>
      <c r="G13" s="83">
        <f>[1]MercLab!Q50</f>
        <v>8.4864726152943692</v>
      </c>
      <c r="H13" s="85">
        <f>[1]MercLab!R50</f>
        <v>148223.19205415787</v>
      </c>
      <c r="I13" s="83">
        <f>IF(ISNUMBER(H13/H$8*100),H13/H$8*100,0)</f>
        <v>6.7873626734399979</v>
      </c>
      <c r="J13" s="83">
        <f>[1]MercLab!S50</f>
        <v>9.1297352806937422</v>
      </c>
      <c r="K13" s="85">
        <f>[1]MercLab!T50</f>
        <v>140865.38451907472</v>
      </c>
      <c r="L13" s="83">
        <f>IF(ISNUMBER(K13/K$8*100),K13/K$8*100,0)</f>
        <v>6.6686727239996024</v>
      </c>
      <c r="M13" s="83">
        <f>[1]MercLab!U50</f>
        <v>9.0736424795771153</v>
      </c>
      <c r="N13" s="85">
        <f>[1]MercLab!V50</f>
        <v>7357.8075350834188</v>
      </c>
      <c r="O13" s="83">
        <f>IF(ISNUMBER(N13/N$8*100),N13/N$8*100,0)</f>
        <v>10.29551543485368</v>
      </c>
      <c r="P13" s="83">
        <f>[1]MercLab!W50</f>
        <v>10.19090909090909</v>
      </c>
      <c r="Q13" s="84">
        <f t="shared" si="1"/>
        <v>4.9640055871924682</v>
      </c>
      <c r="R13" s="83">
        <f>[1]MercLab!X50</f>
        <v>6.6571070743281293</v>
      </c>
      <c r="S13" s="97" t="s">
        <v>58</v>
      </c>
      <c r="T13" s="60">
        <f>[1]MercLab!R81</f>
        <v>219591.0103651534</v>
      </c>
      <c r="U13" s="32">
        <f t="shared" si="3"/>
        <v>10.055402305941694</v>
      </c>
      <c r="V13" s="32">
        <f>[1]MercLab!S81</f>
        <v>7.8666457102156269</v>
      </c>
      <c r="W13" s="60">
        <f>[1]MercLab!T81</f>
        <v>211121.96934416654</v>
      </c>
      <c r="X13" s="32">
        <f t="shared" si="4"/>
        <v>9.9946720282574333</v>
      </c>
      <c r="Y13" s="32">
        <f>[1]MercLab!U81</f>
        <v>7.8280880270836919</v>
      </c>
      <c r="Z13" s="60">
        <f>[1]MercLab!V81</f>
        <v>8469.0410209867896</v>
      </c>
      <c r="AA13" s="32">
        <f t="shared" si="5"/>
        <v>11.850424482323717</v>
      </c>
      <c r="AB13" s="32">
        <f>[1]MercLab!W81</f>
        <v>8.8163734255159039</v>
      </c>
      <c r="AC13" s="32">
        <f t="shared" si="2"/>
        <v>3.8567339377435323</v>
      </c>
      <c r="AD13" s="32">
        <f>[1]MercLab!X81</f>
        <v>5.8340487228630513</v>
      </c>
      <c r="AE13" s="78"/>
    </row>
    <row r="14" spans="1:31">
      <c r="A14" s="252" t="s">
        <v>103</v>
      </c>
      <c r="B14" s="85">
        <f>[1]MercLab!N51</f>
        <v>959957.08986076096</v>
      </c>
      <c r="C14" s="83">
        <f>IF(ISNUMBER(B14/B$8*100),B14/B$8*100,0)</f>
        <v>24.075751095753141</v>
      </c>
      <c r="D14" s="83">
        <f>[1]MercLab!O51</f>
        <v>7.0871372684599434</v>
      </c>
      <c r="E14" s="85">
        <f>[1]MercLab!P51</f>
        <v>753782.0528930258</v>
      </c>
      <c r="F14" s="83">
        <f>IF(ISNUMBER(E14/E$8*100),E14/E$8*100,0)</f>
        <v>24.300512098050948</v>
      </c>
      <c r="G14" s="83">
        <f>[1]MercLab!Q51</f>
        <v>7.7539178534445732</v>
      </c>
      <c r="H14" s="85">
        <f>[1]MercLab!R51</f>
        <v>485614.90415061917</v>
      </c>
      <c r="I14" s="83">
        <f>IF(ISNUMBER(H14/H$8*100),H14/H$8*100,0)</f>
        <v>22.237036110339222</v>
      </c>
      <c r="J14" s="83">
        <f>[1]MercLab!S51</f>
        <v>8.1731753782213623</v>
      </c>
      <c r="K14" s="85">
        <f>[1]MercLab!T51</f>
        <v>459858.85318307561</v>
      </c>
      <c r="L14" s="83">
        <f>IF(ISNUMBER(K14/K$8*100),K14/K$8*100,0)</f>
        <v>21.770062258953732</v>
      </c>
      <c r="M14" s="83">
        <f>[1]MercLab!U51</f>
        <v>8.1498860397019808</v>
      </c>
      <c r="N14" s="85">
        <f>[1]MercLab!V51</f>
        <v>25756.050967543812</v>
      </c>
      <c r="O14" s="83">
        <f>IF(ISNUMBER(N14/N$8*100),N14/N$8*100,0)</f>
        <v>36.039515713456211</v>
      </c>
      <c r="P14" s="83">
        <f>[1]MercLab!W51</f>
        <v>8.5829260748726224</v>
      </c>
      <c r="Q14" s="84">
        <f t="shared" si="1"/>
        <v>5.3038015817478437</v>
      </c>
      <c r="R14" s="83">
        <f>[1]MercLab!X51</f>
        <v>4.8649062645850663</v>
      </c>
      <c r="S14" s="97" t="s">
        <v>59</v>
      </c>
      <c r="T14" s="60">
        <f>[1]MercLab!R82</f>
        <v>13641.734515672577</v>
      </c>
      <c r="U14" s="32">
        <f t="shared" si="3"/>
        <v>0.62467552054082742</v>
      </c>
      <c r="V14" s="32">
        <f>[1]MercLab!S82</f>
        <v>10.598513368167923</v>
      </c>
      <c r="W14" s="60">
        <f>[1]MercLab!T82</f>
        <v>12623.967400003907</v>
      </c>
      <c r="X14" s="32">
        <f t="shared" si="4"/>
        <v>0.5976280642436087</v>
      </c>
      <c r="Y14" s="32">
        <f>[1]MercLab!U82</f>
        <v>10.818245269542507</v>
      </c>
      <c r="Z14" s="60">
        <f>[1]MercLab!V82</f>
        <v>1017.76711566867</v>
      </c>
      <c r="AA14" s="32">
        <f t="shared" si="5"/>
        <v>1.4241249174417967</v>
      </c>
      <c r="AB14" s="32">
        <f>[1]MercLab!W82</f>
        <v>7.8730486552790904</v>
      </c>
      <c r="AC14" s="32">
        <f t="shared" si="2"/>
        <v>7.4606870152720548</v>
      </c>
      <c r="AD14" s="32">
        <f>[1]MercLab!X82</f>
        <v>6.6357446383436622</v>
      </c>
      <c r="AE14" s="78"/>
    </row>
    <row r="15" spans="1:31">
      <c r="A15" s="253" t="s">
        <v>56</v>
      </c>
      <c r="B15" s="85">
        <f>[1]MercLab!N52</f>
        <v>2251215.7055256795</v>
      </c>
      <c r="C15" s="83">
        <f>IF(ISNUMBER(B15/B$8*100),B15/B$8*100,0)</f>
        <v>56.460553874286269</v>
      </c>
      <c r="D15" s="83">
        <f>[1]MercLab!O52</f>
        <v>4.8819542870175869</v>
      </c>
      <c r="E15" s="85">
        <f>[1]MercLab!P52</f>
        <v>1724398.4946040234</v>
      </c>
      <c r="F15" s="83">
        <f>IF(ISNUMBER(E15/E$8*100),E15/E$8*100,0)</f>
        <v>55.591356041389794</v>
      </c>
      <c r="G15" s="83">
        <f>[1]MercLab!Q52</f>
        <v>5.3839410681399809</v>
      </c>
      <c r="H15" s="85">
        <f>[1]MercLab!R52</f>
        <v>1295842.172490871</v>
      </c>
      <c r="I15" s="83">
        <f>IF(ISNUMBER(H15/H$8*100),H15/H$8*100,0)</f>
        <v>59.338560115614584</v>
      </c>
      <c r="J15" s="83">
        <f>[1]MercLab!S52</f>
        <v>5.4512921967344594</v>
      </c>
      <c r="K15" s="85">
        <f>[1]MercLab!T52</f>
        <v>1278993.6342196313</v>
      </c>
      <c r="L15" s="83">
        <f>IF(ISNUMBER(K15/K$8*100),K15/K$8*100,0)</f>
        <v>60.548515817486972</v>
      </c>
      <c r="M15" s="83">
        <f>[1]MercLab!U52</f>
        <v>5.4201469205154948</v>
      </c>
      <c r="N15" s="85">
        <f>[1]MercLab!V52</f>
        <v>16848.538271243946</v>
      </c>
      <c r="O15" s="83">
        <f>IF(ISNUMBER(N15/N$8*100),N15/N$8*100,0)</f>
        <v>23.575553587016778</v>
      </c>
      <c r="P15" s="83">
        <f>[1]MercLab!W52</f>
        <v>7.5245346869712346</v>
      </c>
      <c r="Q15" s="84">
        <f t="shared" si="1"/>
        <v>1.3001998722466057</v>
      </c>
      <c r="R15" s="83">
        <f>[1]MercLab!X52</f>
        <v>4.5313560506904009</v>
      </c>
      <c r="S15" s="97" t="s">
        <v>77</v>
      </c>
      <c r="T15" s="60">
        <f>[1]MercLab!R83</f>
        <v>179239.00702930579</v>
      </c>
      <c r="U15" s="32">
        <f t="shared" si="3"/>
        <v>8.2076234432372228</v>
      </c>
      <c r="V15" s="32">
        <f>[1]MercLab!S83</f>
        <v>6.4021415988602008</v>
      </c>
      <c r="W15" s="60">
        <f>[1]MercLab!T83</f>
        <v>165980.94980534993</v>
      </c>
      <c r="X15" s="32">
        <f t="shared" si="4"/>
        <v>7.8576623806439923</v>
      </c>
      <c r="Y15" s="32">
        <f>[1]MercLab!U83</f>
        <v>6.4326337702153271</v>
      </c>
      <c r="Z15" s="60">
        <f>[1]MercLab!V83</f>
        <v>13258.057223956677</v>
      </c>
      <c r="AA15" s="32">
        <f t="shared" si="5"/>
        <v>18.551522601613112</v>
      </c>
      <c r="AB15" s="32">
        <f>[1]MercLab!W83</f>
        <v>6.0145665890111024</v>
      </c>
      <c r="AC15" s="32">
        <f t="shared" si="2"/>
        <v>7.3968593353058294</v>
      </c>
      <c r="AD15" s="32">
        <f>[1]MercLab!X83</f>
        <v>3.0904713795158454</v>
      </c>
      <c r="AE15" s="78"/>
    </row>
    <row r="16" spans="1:31">
      <c r="A16" s="54"/>
      <c r="B16" s="95"/>
      <c r="C16" s="83"/>
      <c r="D16" s="83"/>
      <c r="E16" s="95"/>
      <c r="F16" s="83"/>
      <c r="G16" s="83"/>
      <c r="H16" s="95"/>
      <c r="I16" s="83"/>
      <c r="J16" s="83"/>
      <c r="K16" s="95"/>
      <c r="L16" s="83"/>
      <c r="M16" s="83"/>
      <c r="N16" s="95"/>
      <c r="O16" s="83"/>
      <c r="P16" s="83"/>
      <c r="Q16" s="83"/>
      <c r="R16" s="83"/>
      <c r="S16" s="97" t="s">
        <v>91</v>
      </c>
      <c r="T16" s="60">
        <f>[1]MercLab!R84</f>
        <v>339872.50383300043</v>
      </c>
      <c r="U16" s="32">
        <f t="shared" si="3"/>
        <v>15.56327261797078</v>
      </c>
      <c r="V16" s="32">
        <f>[1]MercLab!S84</f>
        <v>8.1672723913369563</v>
      </c>
      <c r="W16" s="60">
        <f>[1]MercLab!T84</f>
        <v>327667.1555746129</v>
      </c>
      <c r="X16" s="32">
        <f t="shared" si="4"/>
        <v>15.51200836451817</v>
      </c>
      <c r="Y16" s="32">
        <f>[1]MercLab!U84</f>
        <v>8.1605928019590532</v>
      </c>
      <c r="Z16" s="60">
        <f>[1]MercLab!V84</f>
        <v>12205.348258387492</v>
      </c>
      <c r="AA16" s="32">
        <f t="shared" si="5"/>
        <v>17.078504810409971</v>
      </c>
      <c r="AB16" s="32">
        <f>[1]MercLab!W84</f>
        <v>8.3374932962945039</v>
      </c>
      <c r="AC16" s="32">
        <f t="shared" si="2"/>
        <v>3.5911549539131609</v>
      </c>
      <c r="AD16" s="32">
        <f>[1]MercLab!X84</f>
        <v>4.9772561337350458</v>
      </c>
      <c r="AE16" s="78"/>
    </row>
    <row r="17" spans="1:31">
      <c r="A17" s="255" t="s">
        <v>123</v>
      </c>
      <c r="B17" s="93"/>
      <c r="C17" s="81"/>
      <c r="D17" s="81"/>
      <c r="E17" s="93"/>
      <c r="F17" s="81"/>
      <c r="G17" s="81"/>
      <c r="H17" s="93"/>
      <c r="I17" s="81"/>
      <c r="J17" s="81"/>
      <c r="K17" s="93"/>
      <c r="L17" s="81"/>
      <c r="M17" s="81"/>
      <c r="N17" s="93"/>
      <c r="O17" s="81"/>
      <c r="P17" s="81"/>
      <c r="Q17" s="81"/>
      <c r="R17" s="81"/>
      <c r="S17" s="97" t="s">
        <v>61</v>
      </c>
      <c r="T17" s="60">
        <f>[1]MercLab!R85</f>
        <v>91922.988336689144</v>
      </c>
      <c r="U17" s="32">
        <f t="shared" si="3"/>
        <v>4.2092917526667346</v>
      </c>
      <c r="V17" s="32">
        <f>[1]MercLab!S85</f>
        <v>8.0980400026098973</v>
      </c>
      <c r="W17" s="60">
        <f>[1]MercLab!T85</f>
        <v>87439.424349459441</v>
      </c>
      <c r="X17" s="32">
        <f t="shared" si="4"/>
        <v>4.1394477866385122</v>
      </c>
      <c r="Y17" s="32">
        <f>[1]MercLab!U85</f>
        <v>8.0884083694292102</v>
      </c>
      <c r="Z17" s="60">
        <f>[1]MercLab!V85</f>
        <v>4483.5639872297443</v>
      </c>
      <c r="AA17" s="32">
        <f t="shared" si="5"/>
        <v>6.2736898204492926</v>
      </c>
      <c r="AB17" s="32">
        <f>[1]MercLab!W85</f>
        <v>8.2774493916899594</v>
      </c>
      <c r="AC17" s="32">
        <f t="shared" si="2"/>
        <v>4.8775220087576541</v>
      </c>
      <c r="AD17" s="32">
        <f>[1]MercLab!X85</f>
        <v>3.8024138648885577</v>
      </c>
      <c r="AE17" s="78"/>
    </row>
    <row r="18" spans="1:31">
      <c r="A18" s="252" t="s">
        <v>40</v>
      </c>
      <c r="B18" s="85">
        <f>[1]MercLab!N54</f>
        <v>922494.99820017221</v>
      </c>
      <c r="C18" s="83">
        <f>IF(ISNUMBER(B18/B$8*100),B18/B$8*100,0)</f>
        <v>23.136200772230403</v>
      </c>
      <c r="D18" s="83" t="str">
        <f>[1]MercLab!O54</f>
        <v>.</v>
      </c>
      <c r="E18" s="85">
        <f>[1]MercLab!P54</f>
        <v>354800.64765712054</v>
      </c>
      <c r="F18" s="83">
        <f>IF(ISNUMBER(E18/E$8*100),E18/E$8*100,0)</f>
        <v>11.438103889177833</v>
      </c>
      <c r="G18" s="83" t="str">
        <f>[1]MercLab!Q54</f>
        <v>.</v>
      </c>
      <c r="H18" s="85">
        <f>[1]MercLab!R54</f>
        <v>281214.6810294888</v>
      </c>
      <c r="I18" s="83">
        <f>IF(ISNUMBER(H18/H$8*100),H18/H$8*100,0)</f>
        <v>12.877242776862364</v>
      </c>
      <c r="J18" s="83" t="str">
        <f>[1]MercLab!S54</f>
        <v>.</v>
      </c>
      <c r="K18" s="85">
        <f>[1]MercLab!T54</f>
        <v>277856.97400659556</v>
      </c>
      <c r="L18" s="83">
        <f>IF(ISNUMBER(K18/K$8*100),K18/K$8*100,0)</f>
        <v>13.153957092133888</v>
      </c>
      <c r="M18" s="83" t="str">
        <f>[1]MercLab!U54</f>
        <v>.</v>
      </c>
      <c r="N18" s="85">
        <f>[1]MercLab!V54</f>
        <v>3357.7070228933853</v>
      </c>
      <c r="O18" s="83">
        <f>IF(ISNUMBER(N18/N$8*100),N18/N$8*100,0)</f>
        <v>4.6983186655919402</v>
      </c>
      <c r="P18" s="83" t="str">
        <f>[1]MercLab!W54</f>
        <v>.</v>
      </c>
      <c r="Q18" s="84">
        <f t="shared" ref="Q18:Q22" si="6">IF(ISNUMBER(N18/H18*100),N18/H18*100,0)</f>
        <v>1.1940013268870868</v>
      </c>
      <c r="R18" s="83">
        <f>[1]MercLab!X54</f>
        <v>1.4885379218325554</v>
      </c>
      <c r="S18" s="97" t="s">
        <v>60</v>
      </c>
      <c r="T18" s="60">
        <f>[1]MercLab!R86</f>
        <v>67936.599917705244</v>
      </c>
      <c r="U18" s="32">
        <f t="shared" si="3"/>
        <v>3.1109189867762304</v>
      </c>
      <c r="V18" s="32">
        <f>[1]MercLab!S86</f>
        <v>10.120110246368764</v>
      </c>
      <c r="W18" s="60">
        <f>[1]MercLab!T86</f>
        <v>64012.382820791143</v>
      </c>
      <c r="X18" s="32">
        <f t="shared" si="4"/>
        <v>3.0303941083370036</v>
      </c>
      <c r="Y18" s="32">
        <f>[1]MercLab!U86</f>
        <v>10.090704468043581</v>
      </c>
      <c r="Z18" s="60">
        <f>[1]MercLab!V86</f>
        <v>3924.2170969141189</v>
      </c>
      <c r="AA18" s="32">
        <f t="shared" si="5"/>
        <v>5.4910158356755598</v>
      </c>
      <c r="AB18" s="32">
        <f>[1]MercLab!W86</f>
        <v>10.626707680688581</v>
      </c>
      <c r="AC18" s="32">
        <f t="shared" si="2"/>
        <v>5.7762930462632882</v>
      </c>
      <c r="AD18" s="32">
        <f>[1]MercLab!X86</f>
        <v>6.8967613056080017</v>
      </c>
      <c r="AE18" s="25"/>
    </row>
    <row r="19" spans="1:31">
      <c r="A19" s="252" t="s">
        <v>41</v>
      </c>
      <c r="B19" s="85">
        <f>[1]MercLab!N55</f>
        <v>2013828.5588589115</v>
      </c>
      <c r="C19" s="83">
        <f>IF(ISNUMBER(B19/B$8*100),B19/B$8*100,0)</f>
        <v>50.506877489325007</v>
      </c>
      <c r="D19" s="83">
        <f>[1]MercLab!O55</f>
        <v>3.9124241677273344</v>
      </c>
      <c r="E19" s="85">
        <f>[1]MercLab!P55</f>
        <v>1696204.9852506386</v>
      </c>
      <c r="F19" s="83">
        <f>IF(ISNUMBER(E19/E$8*100),E19/E$8*100,0)</f>
        <v>54.682450459864008</v>
      </c>
      <c r="G19" s="83">
        <f>[1]MercLab!Q55</f>
        <v>4.4345130045685339</v>
      </c>
      <c r="H19" s="85">
        <f>[1]MercLab!R55</f>
        <v>1227887.8835906871</v>
      </c>
      <c r="I19" s="83">
        <f>IF(ISNUMBER(H19/H$8*100),H19/H$8*100,0)</f>
        <v>56.226831123752483</v>
      </c>
      <c r="J19" s="83">
        <f>[1]MercLab!S55</f>
        <v>4.5847961377571833</v>
      </c>
      <c r="K19" s="85">
        <f>[1]MercLab!T55</f>
        <v>1203069.1537805132</v>
      </c>
      <c r="L19" s="83">
        <f>IF(ISNUMBER(K19/K$8*100),K19/K$8*100,0)</f>
        <v>56.954194093120201</v>
      </c>
      <c r="M19" s="83">
        <f>[1]MercLab!U55</f>
        <v>4.5765808933522134</v>
      </c>
      <c r="N19" s="85">
        <f>[1]MercLab!V55</f>
        <v>24818.729810181074</v>
      </c>
      <c r="O19" s="83">
        <f>IF(ISNUMBER(N19/N$8*100),N19/N$8*100,0)</f>
        <v>34.72795593195486</v>
      </c>
      <c r="P19" s="83">
        <f>[1]MercLab!W55</f>
        <v>4.9830238959852</v>
      </c>
      <c r="Q19" s="84">
        <f t="shared" si="6"/>
        <v>2.021253743265564</v>
      </c>
      <c r="R19" s="83">
        <f>[1]MercLab!X55</f>
        <v>4.1956581641268329</v>
      </c>
      <c r="S19" s="97" t="s">
        <v>62</v>
      </c>
      <c r="T19" s="60">
        <f>[1]MercLab!R87</f>
        <v>168951.98839385802</v>
      </c>
      <c r="U19" s="32">
        <f t="shared" si="3"/>
        <v>7.7365654034015376</v>
      </c>
      <c r="V19" s="32">
        <f>[1]MercLab!S87</f>
        <v>10.442910187946579</v>
      </c>
      <c r="W19" s="60">
        <f>[1]MercLab!T87</f>
        <v>163133.74138856755</v>
      </c>
      <c r="X19" s="32">
        <f t="shared" si="4"/>
        <v>7.7228734033990705</v>
      </c>
      <c r="Y19" s="32">
        <f>[1]MercLab!U87</f>
        <v>10.40074881533884</v>
      </c>
      <c r="Z19" s="60">
        <f>[1]MercLab!V87</f>
        <v>5818.247005290822</v>
      </c>
      <c r="AA19" s="32">
        <f t="shared" si="5"/>
        <v>8.1412637611325778</v>
      </c>
      <c r="AB19" s="32">
        <f>[1]MercLab!W87</f>
        <v>11.587439263151476</v>
      </c>
      <c r="AC19" s="32">
        <f t="shared" si="2"/>
        <v>3.4437280440449287</v>
      </c>
      <c r="AD19" s="32">
        <f>[1]MercLab!X87</f>
        <v>8.024011258480142</v>
      </c>
      <c r="AE19" s="25"/>
    </row>
    <row r="20" spans="1:31">
      <c r="A20" s="252" t="s">
        <v>42</v>
      </c>
      <c r="B20" s="85">
        <f>[1]MercLab!N56</f>
        <v>832364.93896373163</v>
      </c>
      <c r="C20" s="83">
        <f>IF(ISNUMBER(B20/B$8*100),B20/B$8*100,0)</f>
        <v>20.875736325078108</v>
      </c>
      <c r="D20" s="83">
        <f>[1]MercLab!O56</f>
        <v>9.3834953406151538</v>
      </c>
      <c r="E20" s="85">
        <f>[1]MercLab!P56</f>
        <v>832364.93896373163</v>
      </c>
      <c r="F20" s="83">
        <f>IF(ISNUMBER(E20/E$8*100),E20/E$8*100,0)</f>
        <v>26.833876173690395</v>
      </c>
      <c r="G20" s="83">
        <f>[1]MercLab!Q56</f>
        <v>9.3834953406151538</v>
      </c>
      <c r="H20" s="85">
        <f>[1]MercLab!R56</f>
        <v>515834.86374999408</v>
      </c>
      <c r="I20" s="83">
        <f>IF(ISNUMBER(H20/H$8*100),H20/H$8*100,0)</f>
        <v>23.620853466685979</v>
      </c>
      <c r="J20" s="83">
        <f>[1]MercLab!S56</f>
        <v>10.001026553466964</v>
      </c>
      <c r="K20" s="85">
        <f>[1]MercLab!T56</f>
        <v>481603.37645060482</v>
      </c>
      <c r="L20" s="83">
        <f>IF(ISNUMBER(K20/K$8*100),K20/K$8*100,0)</f>
        <v>22.79946426360954</v>
      </c>
      <c r="M20" s="83">
        <f>[1]MercLab!U56</f>
        <v>9.9839382977732676</v>
      </c>
      <c r="N20" s="85">
        <f>[1]MercLab!V56</f>
        <v>34231.487299392626</v>
      </c>
      <c r="O20" s="83">
        <f>IF(ISNUMBER(N20/N$8*100),N20/N$8*100,0)</f>
        <v>47.898888924239692</v>
      </c>
      <c r="P20" s="83">
        <f>[1]MercLab!W56</f>
        <v>10.241441513171742</v>
      </c>
      <c r="Q20" s="84">
        <f t="shared" si="6"/>
        <v>6.6361329380759626</v>
      </c>
      <c r="R20" s="83">
        <f>[1]MercLab!X56</f>
        <v>5.7352130166904614</v>
      </c>
      <c r="S20" s="97" t="s">
        <v>63</v>
      </c>
      <c r="T20" s="60">
        <f>[1]MercLab!R88</f>
        <v>1185.23034889263</v>
      </c>
      <c r="U20" s="32">
        <f t="shared" si="3"/>
        <v>5.4273478515850376E-2</v>
      </c>
      <c r="V20" s="32">
        <f>[1]MercLab!S88</f>
        <v>8.9596446744095868</v>
      </c>
      <c r="W20" s="60">
        <f>[1]MercLab!T88</f>
        <v>562.661426449592</v>
      </c>
      <c r="X20" s="32">
        <f t="shared" si="4"/>
        <v>2.6636813012802393E-2</v>
      </c>
      <c r="Y20" s="32">
        <f>[1]MercLab!U88</f>
        <v>6</v>
      </c>
      <c r="Z20" s="60">
        <f>[1]MercLab!V88</f>
        <v>622.56892244303799</v>
      </c>
      <c r="AA20" s="32">
        <f t="shared" si="5"/>
        <v>0.87113830033063666</v>
      </c>
      <c r="AB20" s="32">
        <f>[1]MercLab!W88</f>
        <v>11.634493730081171</v>
      </c>
      <c r="AC20" s="32">
        <f t="shared" si="2"/>
        <v>52.527251181570655</v>
      </c>
      <c r="AD20" s="32">
        <f>[1]MercLab!X88</f>
        <v>2.3655062699188281</v>
      </c>
      <c r="AE20" s="25"/>
    </row>
    <row r="21" spans="1:31">
      <c r="A21" s="252" t="s">
        <v>43</v>
      </c>
      <c r="B21" s="85">
        <f>[1]MercLab!N57</f>
        <v>206538.39798496518</v>
      </c>
      <c r="C21" s="83">
        <f>IF(ISNUMBER(B21/B$8*100),B21/B$8*100,0)</f>
        <v>5.1799888912981311</v>
      </c>
      <c r="D21" s="83">
        <f>[1]MercLab!O57</f>
        <v>14.90476867874083</v>
      </c>
      <c r="E21" s="85">
        <f>[1]MercLab!P57</f>
        <v>206538.39798496518</v>
      </c>
      <c r="F21" s="83">
        <f>IF(ISNUMBER(E21/E$8*100),E21/E$8*100,0)</f>
        <v>6.6584085143480936</v>
      </c>
      <c r="G21" s="83">
        <f>[1]MercLab!Q57</f>
        <v>14.90476867874083</v>
      </c>
      <c r="H21" s="85">
        <f>[1]MercLab!R57</f>
        <v>149283.35692147742</v>
      </c>
      <c r="I21" s="83">
        <f>IF(ISNUMBER(H21/H$8*100),H21/H$8*100,0)</f>
        <v>6.8359092156404104</v>
      </c>
      <c r="J21" s="83">
        <f>[1]MercLab!S57</f>
        <v>15.358132823278968</v>
      </c>
      <c r="K21" s="85">
        <f>[1]MercLab!T57</f>
        <v>140452.69330908114</v>
      </c>
      <c r="L21" s="83">
        <f>IF(ISNUMBER(K21/K$8*100),K21/K$8*100,0)</f>
        <v>6.6491356132685695</v>
      </c>
      <c r="M21" s="83">
        <f>[1]MercLab!U57</f>
        <v>15.370076189639658</v>
      </c>
      <c r="N21" s="85">
        <f>[1]MercLab!V57</f>
        <v>8830.6636123960761</v>
      </c>
      <c r="O21" s="83">
        <f>IF(ISNUMBER(N21/N$8*100),N21/N$8*100,0)</f>
        <v>12.356429967475876</v>
      </c>
      <c r="P21" s="83">
        <f>[1]MercLab!W57</f>
        <v>15.168172244304735</v>
      </c>
      <c r="Q21" s="84">
        <f t="shared" si="6"/>
        <v>5.9153704702936025</v>
      </c>
      <c r="R21" s="83">
        <f>[1]MercLab!X57</f>
        <v>9.6079072690556675</v>
      </c>
      <c r="S21" s="97" t="s">
        <v>105</v>
      </c>
      <c r="T21" s="60">
        <f>[1]MercLab!R89</f>
        <v>14730.149667048776</v>
      </c>
      <c r="U21" s="32">
        <f t="shared" si="3"/>
        <v>0.67451568569499654</v>
      </c>
      <c r="V21" s="32">
        <f>[1]MercLab!S89</f>
        <v>11.290252639814501</v>
      </c>
      <c r="W21" s="60">
        <f>[1]MercLab!T89</f>
        <v>0</v>
      </c>
      <c r="X21" s="32">
        <f t="shared" si="4"/>
        <v>0</v>
      </c>
      <c r="Y21" s="32" t="str">
        <f>[1]MercLab!U89</f>
        <v>.</v>
      </c>
      <c r="Z21" s="60">
        <f>[1]MercLab!V89</f>
        <v>14730.149667048776</v>
      </c>
      <c r="AA21" s="32">
        <f t="shared" si="5"/>
        <v>20.611368608337223</v>
      </c>
      <c r="AB21" s="32">
        <f>[1]MercLab!W89</f>
        <v>11.290252639814501</v>
      </c>
      <c r="AC21" s="32">
        <f t="shared" si="2"/>
        <v>100</v>
      </c>
      <c r="AD21" s="32">
        <f>[1]MercLab!X89</f>
        <v>8.4169034848715008</v>
      </c>
      <c r="AE21" s="25"/>
    </row>
    <row r="22" spans="1:31">
      <c r="A22" s="252" t="s">
        <v>49</v>
      </c>
      <c r="B22" s="85">
        <f>[1]MercLab!N58</f>
        <v>12009.417096362286</v>
      </c>
      <c r="C22" s="83">
        <f>IF(ISNUMBER(B22/B$8*100),B22/B$8*100,0)</f>
        <v>0.30119652208521019</v>
      </c>
      <c r="D22" s="83" t="str">
        <f>[1]MercLab!O58</f>
        <v>.</v>
      </c>
      <c r="E22" s="85">
        <f>[1]MercLab!P58</f>
        <v>12009.417096362286</v>
      </c>
      <c r="F22" s="83">
        <f>IF(ISNUMBER(E22/E$8*100),E22/E$8*100,0)</f>
        <v>0.38716096293434549</v>
      </c>
      <c r="G22" s="83" t="str">
        <f>[1]MercLab!Q58</f>
        <v>.</v>
      </c>
      <c r="H22" s="85">
        <f>[1]MercLab!R58</f>
        <v>9590.5002639447885</v>
      </c>
      <c r="I22" s="83">
        <f>IF(ISNUMBER(H22/H$8*100),H22/H$8*100,0)</f>
        <v>0.4391634170672235</v>
      </c>
      <c r="J22" s="83" t="str">
        <f>[1]MercLab!S58</f>
        <v>.</v>
      </c>
      <c r="K22" s="85">
        <f>[1]MercLab!T58</f>
        <v>9362.9474193352526</v>
      </c>
      <c r="L22" s="83">
        <f>IF(ISNUMBER(K22/K$8*100),K22/K$8*100,0)</f>
        <v>0.44324893787592379</v>
      </c>
      <c r="M22" s="83" t="str">
        <f>[1]MercLab!U58</f>
        <v>.</v>
      </c>
      <c r="N22" s="85">
        <f>[1]MercLab!V58</f>
        <v>227.55284460953899</v>
      </c>
      <c r="O22" s="83">
        <f>IF(ISNUMBER(N22/N$8*100),N22/N$8*100,0)</f>
        <v>0.31840651073727883</v>
      </c>
      <c r="P22" s="83" t="str">
        <f>[1]MercLab!W58</f>
        <v>.</v>
      </c>
      <c r="Q22" s="84">
        <f t="shared" si="6"/>
        <v>2.3726900406334113</v>
      </c>
      <c r="R22" s="83">
        <f>[1]MercLab!X58</f>
        <v>0.69284064665127021</v>
      </c>
      <c r="S22" s="97"/>
      <c r="T22" s="8"/>
      <c r="U22" s="91"/>
      <c r="V22" s="91"/>
      <c r="W22" s="8"/>
      <c r="X22" s="91"/>
      <c r="Y22" s="91"/>
      <c r="Z22" s="8"/>
      <c r="AA22" s="91"/>
      <c r="AB22" s="91"/>
      <c r="AC22" s="91"/>
      <c r="AD22" s="91"/>
      <c r="AE22" s="25"/>
    </row>
    <row r="23" spans="1:31">
      <c r="A23" s="252"/>
      <c r="B23" s="95"/>
      <c r="C23" s="83"/>
      <c r="D23" s="83"/>
      <c r="E23" s="95"/>
      <c r="F23" s="83"/>
      <c r="G23" s="83"/>
      <c r="H23" s="95"/>
      <c r="I23" s="83"/>
      <c r="J23" s="83"/>
      <c r="K23" s="95"/>
      <c r="L23" s="83"/>
      <c r="M23" s="83"/>
      <c r="N23" s="95"/>
      <c r="O23" s="83"/>
      <c r="P23" s="83"/>
      <c r="Q23" s="83"/>
      <c r="R23" s="83"/>
      <c r="S23" s="49" t="s">
        <v>18</v>
      </c>
      <c r="T23" s="93"/>
      <c r="U23" s="58"/>
      <c r="V23" s="58"/>
      <c r="W23" s="93"/>
      <c r="X23" s="58"/>
      <c r="Y23" s="58"/>
      <c r="Z23" s="93"/>
      <c r="AA23" s="58"/>
      <c r="AB23" s="58"/>
      <c r="AC23" s="58"/>
      <c r="AD23" s="58"/>
      <c r="AE23" s="25"/>
    </row>
    <row r="24" spans="1:31">
      <c r="A24" s="255" t="s">
        <v>19</v>
      </c>
      <c r="B24" s="93"/>
      <c r="C24" s="81"/>
      <c r="D24" s="81"/>
      <c r="E24" s="93"/>
      <c r="F24" s="81"/>
      <c r="G24" s="81"/>
      <c r="H24" s="93"/>
      <c r="I24" s="81"/>
      <c r="J24" s="81"/>
      <c r="K24" s="93"/>
      <c r="L24" s="81"/>
      <c r="M24" s="81"/>
      <c r="N24" s="93"/>
      <c r="O24" s="81"/>
      <c r="P24" s="81"/>
      <c r="Q24" s="81"/>
      <c r="R24" s="81"/>
      <c r="S24" s="97" t="s">
        <v>78</v>
      </c>
      <c r="T24" s="26">
        <f>[1]MercLab!R91</f>
        <v>124941.6150525705</v>
      </c>
      <c r="U24" s="32">
        <f t="shared" ref="U24:U35" si="7">IF(ISNUMBER(T24/T$8*100),T24/T$8*100,0)</f>
        <v>5.7212642813499412</v>
      </c>
      <c r="V24" s="32">
        <f>[1]MercLab!S91</f>
        <v>13.074712406471573</v>
      </c>
      <c r="W24" s="26">
        <f>[1]MercLab!T91</f>
        <v>118407.44206712516</v>
      </c>
      <c r="X24" s="32">
        <f t="shared" ref="X24:X35" si="8">IF(ISNUMBER(W24/W$8*100),W24/W$8*100,0)</f>
        <v>5.6054969212445327</v>
      </c>
      <c r="Y24" s="32">
        <f>[1]MercLab!U91</f>
        <v>13.068907825615383</v>
      </c>
      <c r="Z24" s="26">
        <f>[1]MercLab!V91</f>
        <v>6534.1729854454752</v>
      </c>
      <c r="AA24" s="32">
        <f t="shared" ref="AA24:AA35" si="9">IF(ISNUMBER(Z24/Z$8*100),Z24/Z$8*100,0)</f>
        <v>9.1430332344097032</v>
      </c>
      <c r="AB24" s="32">
        <f>[1]MercLab!W91</f>
        <v>13.179399046438919</v>
      </c>
      <c r="AC24" s="32">
        <f t="shared" si="2"/>
        <v>5.2297811123188644</v>
      </c>
      <c r="AD24" s="32">
        <f>[1]MercLab!X91</f>
        <v>7.8083011939693652</v>
      </c>
      <c r="AE24" s="25"/>
    </row>
    <row r="25" spans="1:31" ht="12" customHeight="1">
      <c r="A25" s="252" t="s">
        <v>44</v>
      </c>
      <c r="B25" s="85">
        <f>[1]MercLab!N60</f>
        <v>218613.25886932408</v>
      </c>
      <c r="C25" s="83">
        <f t="shared" ref="C25:C33" si="10">IF(ISNUMBER(B25/B$8*100),B25/B$8*100,0)</f>
        <v>5.4828267454462134</v>
      </c>
      <c r="D25" s="83">
        <f>[1]MercLab!O60</f>
        <v>3.4214703467573631</v>
      </c>
      <c r="E25" s="85">
        <f>[1]MercLab!P60</f>
        <v>218613.25886932408</v>
      </c>
      <c r="F25" s="83">
        <f t="shared" ref="F25:F33" si="11">IF(ISNUMBER(E25/E$8*100),E25/E$8*100,0)</f>
        <v>7.0476792616104831</v>
      </c>
      <c r="G25" s="83">
        <f>[1]MercLab!Q60</f>
        <v>3.4214703467573631</v>
      </c>
      <c r="H25" s="85">
        <f>[1]MercLab!R60</f>
        <v>15989.874107018426</v>
      </c>
      <c r="I25" s="83">
        <f t="shared" ref="I25:I33" si="12">IF(ISNUMBER(H25/H$8*100),H25/H$8*100,0)</f>
        <v>0.73220036057061277</v>
      </c>
      <c r="J25" s="83">
        <f>[1]MercLab!S60</f>
        <v>3.3299045102440434</v>
      </c>
      <c r="K25" s="85">
        <f>[1]MercLab!T60</f>
        <v>15822.410873794466</v>
      </c>
      <c r="L25" s="83">
        <f t="shared" ref="L25:L33" si="13">IF(ISNUMBER(K25/K$8*100),K25/K$8*100,0)</f>
        <v>0.74904477194466501</v>
      </c>
      <c r="M25" s="83">
        <f>[1]MercLab!U60</f>
        <v>3.298460599511988</v>
      </c>
      <c r="N25" s="85">
        <f>[1]MercLab!V60</f>
        <v>167.46323322396</v>
      </c>
      <c r="O25" s="83">
        <f t="shared" ref="O25:O33" si="14">IF(ISNUMBER(N25/N$8*100),N25/N$8*100,0)</f>
        <v>0.23432527885607907</v>
      </c>
      <c r="P25" s="83">
        <f>[1]MercLab!W60</f>
        <v>6</v>
      </c>
      <c r="Q25" s="84">
        <f t="shared" ref="Q25:Q33" si="15">IF(ISNUMBER(N25/H25*100),N25/H25*100,0)</f>
        <v>1.0473080157051109</v>
      </c>
      <c r="R25" s="83">
        <f>[1]MercLab!X60</f>
        <v>1</v>
      </c>
      <c r="S25" s="97" t="s">
        <v>64</v>
      </c>
      <c r="T25" s="26">
        <f>[1]MercLab!R92</f>
        <v>81897.584394831938</v>
      </c>
      <c r="U25" s="32">
        <f t="shared" si="7"/>
        <v>3.7502134427335818</v>
      </c>
      <c r="V25" s="32">
        <f>[1]MercLab!S92</f>
        <v>11.411063861451558</v>
      </c>
      <c r="W25" s="26">
        <f>[1]MercLab!T92</f>
        <v>78732.738910607179</v>
      </c>
      <c r="X25" s="32">
        <f t="shared" si="8"/>
        <v>3.7272667820521348</v>
      </c>
      <c r="Y25" s="32">
        <f>[1]MercLab!U92</f>
        <v>11.391563751445995</v>
      </c>
      <c r="Z25" s="26">
        <f>[1]MercLab!V92</f>
        <v>3164.845484224762</v>
      </c>
      <c r="AA25" s="32">
        <f t="shared" si="9"/>
        <v>4.4284544514650168</v>
      </c>
      <c r="AB25" s="32">
        <f>[1]MercLab!W92</f>
        <v>11.914683005496009</v>
      </c>
      <c r="AC25" s="32">
        <f t="shared" si="2"/>
        <v>3.8643941791578365</v>
      </c>
      <c r="AD25" s="32">
        <f>[1]MercLab!X92</f>
        <v>7.8292947986716968</v>
      </c>
      <c r="AE25" s="25"/>
    </row>
    <row r="26" spans="1:31">
      <c r="A26" s="252" t="s">
        <v>45</v>
      </c>
      <c r="B26" s="85">
        <f>[1]MercLab!N61</f>
        <v>343329.85040013096</v>
      </c>
      <c r="C26" s="83">
        <f t="shared" si="10"/>
        <v>8.610722405492794</v>
      </c>
      <c r="D26" s="83">
        <f>[1]MercLab!O61</f>
        <v>5.3307601090018242</v>
      </c>
      <c r="E26" s="85">
        <f>[1]MercLab!P61</f>
        <v>343329.85040013096</v>
      </c>
      <c r="F26" s="83">
        <f t="shared" si="11"/>
        <v>11.068307014274891</v>
      </c>
      <c r="G26" s="83">
        <f>[1]MercLab!Q61</f>
        <v>5.3307601090018242</v>
      </c>
      <c r="H26" s="85">
        <f>[1]MercLab!R61</f>
        <v>88722.076078933896</v>
      </c>
      <c r="I26" s="83">
        <f t="shared" si="12"/>
        <v>4.0627171709284973</v>
      </c>
      <c r="J26" s="83">
        <f>[1]MercLab!S61</f>
        <v>5.1164617939940484</v>
      </c>
      <c r="K26" s="85">
        <f>[1]MercLab!T61</f>
        <v>88159.414652484309</v>
      </c>
      <c r="L26" s="83">
        <f t="shared" si="13"/>
        <v>4.1735326664102068</v>
      </c>
      <c r="M26" s="83">
        <f>[1]MercLab!U61</f>
        <v>5.0971562915104585</v>
      </c>
      <c r="N26" s="85">
        <f>[1]MercLab!V61</f>
        <v>562.661426449592</v>
      </c>
      <c r="O26" s="83">
        <f t="shared" si="14"/>
        <v>0.78731189596723883</v>
      </c>
      <c r="P26" s="83">
        <f>[1]MercLab!W61</f>
        <v>8</v>
      </c>
      <c r="Q26" s="84">
        <f t="shared" si="15"/>
        <v>0.63418424288111297</v>
      </c>
      <c r="R26" s="83">
        <f>[1]MercLab!X61</f>
        <v>2.6091444103542512</v>
      </c>
      <c r="S26" s="97" t="s">
        <v>102</v>
      </c>
      <c r="T26" s="26">
        <f>[1]MercLab!R93</f>
        <v>31477.195927238179</v>
      </c>
      <c r="U26" s="32">
        <f t="shared" si="7"/>
        <v>1.4413880968305648</v>
      </c>
      <c r="V26" s="32">
        <f>[1]MercLab!S93</f>
        <v>10.508571436333963</v>
      </c>
      <c r="W26" s="26">
        <f>[1]MercLab!T93</f>
        <v>30113.538448728767</v>
      </c>
      <c r="X26" s="32">
        <f t="shared" si="8"/>
        <v>1.425597446539167</v>
      </c>
      <c r="Y26" s="32">
        <f>[1]MercLab!U93</f>
        <v>10.511448748385725</v>
      </c>
      <c r="Z26" s="26">
        <f>[1]MercLab!V93</f>
        <v>1363.6574785094037</v>
      </c>
      <c r="AA26" s="32">
        <f t="shared" si="9"/>
        <v>1.9081168610219763</v>
      </c>
      <c r="AB26" s="32">
        <f>[1]MercLab!W93</f>
        <v>10.446655423001751</v>
      </c>
      <c r="AC26" s="32">
        <f t="shared" si="2"/>
        <v>4.3322076136057257</v>
      </c>
      <c r="AD26" s="32">
        <f>[1]MercLab!X93</f>
        <v>6.8976126711725438</v>
      </c>
      <c r="AE26" s="25"/>
    </row>
    <row r="27" spans="1:31">
      <c r="A27" s="252" t="s">
        <v>46</v>
      </c>
      <c r="B27" s="85">
        <f>[1]MercLab!N62</f>
        <v>448624.14219487319</v>
      </c>
      <c r="C27" s="83">
        <f t="shared" si="10"/>
        <v>11.251506236175807</v>
      </c>
      <c r="D27" s="83">
        <f>[1]MercLab!O62</f>
        <v>7.2423874193498579</v>
      </c>
      <c r="E27" s="85">
        <f>[1]MercLab!P62</f>
        <v>448624.14219487319</v>
      </c>
      <c r="F27" s="83">
        <f t="shared" si="11"/>
        <v>14.462796444997597</v>
      </c>
      <c r="G27" s="83">
        <f>[1]MercLab!Q62</f>
        <v>7.2423874193498579</v>
      </c>
      <c r="H27" s="85">
        <f>[1]MercLab!R62</f>
        <v>255564.25920361833</v>
      </c>
      <c r="I27" s="83">
        <f t="shared" si="12"/>
        <v>11.702671421016163</v>
      </c>
      <c r="J27" s="83">
        <f>[1]MercLab!S62</f>
        <v>6.4309192375201576</v>
      </c>
      <c r="K27" s="85">
        <f>[1]MercLab!T62</f>
        <v>247810.29454548625</v>
      </c>
      <c r="L27" s="83">
        <f t="shared" si="13"/>
        <v>11.73152480010457</v>
      </c>
      <c r="M27" s="83">
        <f>[1]MercLab!U62</f>
        <v>6.3872155437407843</v>
      </c>
      <c r="N27" s="85">
        <f>[1]MercLab!V62</f>
        <v>7753.9646581324614</v>
      </c>
      <c r="O27" s="83">
        <f t="shared" si="14"/>
        <v>10.849843847975512</v>
      </c>
      <c r="P27" s="83">
        <f>[1]MercLab!W62</f>
        <v>7.7500483453731572</v>
      </c>
      <c r="Q27" s="84">
        <f t="shared" si="15"/>
        <v>3.0340567504607776</v>
      </c>
      <c r="R27" s="83">
        <f>[1]MercLab!X62</f>
        <v>3.1232667032311867</v>
      </c>
      <c r="S27" s="97" t="s">
        <v>66</v>
      </c>
      <c r="T27" s="26">
        <f>[1]MercLab!R94</f>
        <v>188434.17365003497</v>
      </c>
      <c r="U27" s="32">
        <f t="shared" si="7"/>
        <v>8.6286839387823111</v>
      </c>
      <c r="V27" s="32">
        <f>[1]MercLab!S94</f>
        <v>7.8825411264259246</v>
      </c>
      <c r="W27" s="26">
        <f>[1]MercLab!T94</f>
        <v>181626.89537359183</v>
      </c>
      <c r="X27" s="32">
        <f t="shared" si="8"/>
        <v>8.5983531529606569</v>
      </c>
      <c r="Y27" s="32">
        <f>[1]MercLab!U94</f>
        <v>7.8468289162952756</v>
      </c>
      <c r="Z27" s="26">
        <f>[1]MercLab!V94</f>
        <v>6807.2782764428603</v>
      </c>
      <c r="AA27" s="32">
        <f t="shared" si="9"/>
        <v>9.5251796449262578</v>
      </c>
      <c r="AB27" s="32">
        <f>[1]MercLab!W94</f>
        <v>8.752753468485226</v>
      </c>
      <c r="AC27" s="32">
        <f t="shared" si="2"/>
        <v>3.6125497538920519</v>
      </c>
      <c r="AD27" s="32">
        <f>[1]MercLab!X94</f>
        <v>4.9337376933038524</v>
      </c>
    </row>
    <row r="28" spans="1:31">
      <c r="A28" s="252" t="s">
        <v>47</v>
      </c>
      <c r="B28" s="85">
        <f>[1]MercLab!N63</f>
        <v>489905.56744621682</v>
      </c>
      <c r="C28" s="83">
        <f t="shared" si="10"/>
        <v>12.286845554700395</v>
      </c>
      <c r="D28" s="83">
        <f>[1]MercLab!O63</f>
        <v>8.3044953736250751</v>
      </c>
      <c r="E28" s="85">
        <f>[1]MercLab!P63</f>
        <v>489905.56744621682</v>
      </c>
      <c r="F28" s="83">
        <f t="shared" si="11"/>
        <v>15.793631757267136</v>
      </c>
      <c r="G28" s="83">
        <f>[1]MercLab!Q63</f>
        <v>8.3044953736250751</v>
      </c>
      <c r="H28" s="85">
        <f>[1]MercLab!R63</f>
        <v>395313.35093586415</v>
      </c>
      <c r="I28" s="83">
        <f t="shared" si="12"/>
        <v>18.101992308155161</v>
      </c>
      <c r="J28" s="83">
        <f>[1]MercLab!S63</f>
        <v>7.7551325955339054</v>
      </c>
      <c r="K28" s="85">
        <f>[1]MercLab!T63</f>
        <v>367579.89388179587</v>
      </c>
      <c r="L28" s="83">
        <f t="shared" si="13"/>
        <v>17.401507265883843</v>
      </c>
      <c r="M28" s="83">
        <f>[1]MercLab!U63</f>
        <v>7.6181134035586009</v>
      </c>
      <c r="N28" s="85">
        <f>[1]MercLab!V63</f>
        <v>27733.457054066974</v>
      </c>
      <c r="O28" s="83">
        <f t="shared" si="14"/>
        <v>38.80642892608104</v>
      </c>
      <c r="P28" s="83">
        <f>[1]MercLab!W63</f>
        <v>9.4973765759204092</v>
      </c>
      <c r="Q28" s="84">
        <f t="shared" si="15"/>
        <v>7.0155629675574662</v>
      </c>
      <c r="R28" s="83">
        <f>[1]MercLab!X63</f>
        <v>5.9524688498605034</v>
      </c>
      <c r="S28" s="97" t="s">
        <v>67</v>
      </c>
      <c r="T28" s="26">
        <f>[1]MercLab!R95</f>
        <v>1050188.6829442619</v>
      </c>
      <c r="U28" s="32">
        <f t="shared" si="7"/>
        <v>48.089717728387328</v>
      </c>
      <c r="V28" s="32">
        <f>[1]MercLab!S95</f>
        <v>5.1375426547801695</v>
      </c>
      <c r="W28" s="26">
        <f>[1]MercLab!T95</f>
        <v>1045049.680451612</v>
      </c>
      <c r="X28" s="32">
        <f t="shared" si="8"/>
        <v>49.473433967082755</v>
      </c>
      <c r="Y28" s="32">
        <f>[1]MercLab!U95</f>
        <v>5.127381175670191</v>
      </c>
      <c r="Z28" s="26">
        <f>[1]MercLab!V95</f>
        <v>5139.0024926498563</v>
      </c>
      <c r="AA28" s="32">
        <f t="shared" si="9"/>
        <v>7.1908213459715462</v>
      </c>
      <c r="AB28" s="32">
        <f>[1]MercLab!W95</f>
        <v>7.0627276201367204</v>
      </c>
      <c r="AC28" s="32">
        <f t="shared" si="2"/>
        <v>0.4893408752265716</v>
      </c>
      <c r="AD28" s="32">
        <f>[1]MercLab!X95</f>
        <v>2.5455302530548156</v>
      </c>
    </row>
    <row r="29" spans="1:31">
      <c r="A29" s="252" t="s">
        <v>48</v>
      </c>
      <c r="B29" s="85">
        <f>[1]MercLab!N64</f>
        <v>265517.90128284966</v>
      </c>
      <c r="C29" s="83">
        <f t="shared" si="10"/>
        <v>6.6591965102105366</v>
      </c>
      <c r="D29" s="83">
        <f>[1]MercLab!O64</f>
        <v>7.8642986032904973</v>
      </c>
      <c r="E29" s="85">
        <f>[1]MercLab!P64</f>
        <v>265517.90128284966</v>
      </c>
      <c r="F29" s="83">
        <f t="shared" si="11"/>
        <v>8.5597964923803556</v>
      </c>
      <c r="G29" s="83">
        <f>[1]MercLab!Q64</f>
        <v>7.8642986032904973</v>
      </c>
      <c r="H29" s="85">
        <f>[1]MercLab!R64</f>
        <v>248184.23040494451</v>
      </c>
      <c r="I29" s="83">
        <f t="shared" si="12"/>
        <v>11.364728813635743</v>
      </c>
      <c r="J29" s="83">
        <f>[1]MercLab!S64</f>
        <v>7.796337077589067</v>
      </c>
      <c r="K29" s="85">
        <f>[1]MercLab!T64</f>
        <v>236276.69447092884</v>
      </c>
      <c r="L29" s="83">
        <f t="shared" si="13"/>
        <v>11.185515541056931</v>
      </c>
      <c r="M29" s="83">
        <f>[1]MercLab!U64</f>
        <v>7.7052376563703611</v>
      </c>
      <c r="N29" s="85">
        <f>[1]MercLab!V64</f>
        <v>11907.535934016381</v>
      </c>
      <c r="O29" s="83">
        <f t="shared" si="14"/>
        <v>16.661786736767446</v>
      </c>
      <c r="P29" s="83">
        <f>[1]MercLab!W64</f>
        <v>9.4806629117503913</v>
      </c>
      <c r="Q29" s="84">
        <f t="shared" si="15"/>
        <v>4.7978616185999021</v>
      </c>
      <c r="R29" s="83">
        <f>[1]MercLab!X64</f>
        <v>5.624637422689748</v>
      </c>
      <c r="S29" s="97" t="s">
        <v>68</v>
      </c>
      <c r="T29" s="26">
        <f>[1]MercLab!R96</f>
        <v>72711.730197535551</v>
      </c>
      <c r="U29" s="32">
        <f t="shared" si="7"/>
        <v>3.3295793770496434</v>
      </c>
      <c r="V29" s="32">
        <f>[1]MercLab!S96</f>
        <v>7.2151606664932979</v>
      </c>
      <c r="W29" s="26">
        <f>[1]MercLab!T96</f>
        <v>69233.649439674919</v>
      </c>
      <c r="X29" s="32">
        <f t="shared" si="8"/>
        <v>3.2775727775675909</v>
      </c>
      <c r="Y29" s="32">
        <f>[1]MercLab!U96</f>
        <v>7.2567645256095199</v>
      </c>
      <c r="Z29" s="26">
        <f>[1]MercLab!V96</f>
        <v>3478.0807578606136</v>
      </c>
      <c r="AA29" s="32">
        <f t="shared" si="9"/>
        <v>4.8667533032739971</v>
      </c>
      <c r="AB29" s="32">
        <f>[1]MercLab!W96</f>
        <v>6.3204431155015612</v>
      </c>
      <c r="AC29" s="32">
        <f t="shared" si="2"/>
        <v>4.7833832978691762</v>
      </c>
      <c r="AD29" s="32">
        <f>[1]MercLab!X96</f>
        <v>2.4598884968322556</v>
      </c>
    </row>
    <row r="30" spans="1:31">
      <c r="A30" s="252" t="s">
        <v>50</v>
      </c>
      <c r="B30" s="85">
        <f>[1]MercLab!N65</f>
        <v>252862.57026658385</v>
      </c>
      <c r="C30" s="83">
        <f t="shared" si="10"/>
        <v>6.3418004486572297</v>
      </c>
      <c r="D30" s="83">
        <f>[1]MercLab!O65</f>
        <v>7.2615305302050901</v>
      </c>
      <c r="E30" s="85">
        <f>[1]MercLab!P65</f>
        <v>252862.57026658385</v>
      </c>
      <c r="F30" s="83">
        <f t="shared" si="11"/>
        <v>8.1518124825657168</v>
      </c>
      <c r="G30" s="83">
        <f>[1]MercLab!Q65</f>
        <v>7.2615305302050901</v>
      </c>
      <c r="H30" s="85">
        <f>[1]MercLab!R65</f>
        <v>239380.42618050106</v>
      </c>
      <c r="I30" s="83">
        <f t="shared" si="12"/>
        <v>10.961589390248964</v>
      </c>
      <c r="J30" s="83">
        <f>[1]MercLab!S65</f>
        <v>7.2978375806778342</v>
      </c>
      <c r="K30" s="85">
        <f>[1]MercLab!T65</f>
        <v>232713.43064341709</v>
      </c>
      <c r="L30" s="83">
        <f t="shared" si="13"/>
        <v>11.01682796478638</v>
      </c>
      <c r="M30" s="83">
        <f>[1]MercLab!U65</f>
        <v>7.2356140719040409</v>
      </c>
      <c r="N30" s="85">
        <f>[1]MercLab!V65</f>
        <v>6666.99553708439</v>
      </c>
      <c r="O30" s="83">
        <f t="shared" si="14"/>
        <v>9.328887053495718</v>
      </c>
      <c r="P30" s="83">
        <f>[1]MercLab!W65</f>
        <v>9.3868520096647252</v>
      </c>
      <c r="Q30" s="84">
        <f t="shared" si="15"/>
        <v>2.7851047153108692</v>
      </c>
      <c r="R30" s="83">
        <f>[1]MercLab!X65</f>
        <v>4.8880217304497604</v>
      </c>
      <c r="S30" s="97" t="s">
        <v>80</v>
      </c>
      <c r="T30" s="26">
        <f>[1]MercLab!R97</f>
        <v>372695.80300486099</v>
      </c>
      <c r="U30" s="32">
        <f t="shared" si="7"/>
        <v>17.06630080492846</v>
      </c>
      <c r="V30" s="32">
        <f>[1]MercLab!S97</f>
        <v>6.9908831879079809</v>
      </c>
      <c r="W30" s="26">
        <f>[1]MercLab!T97</f>
        <v>354676.69867294258</v>
      </c>
      <c r="X30" s="32">
        <f t="shared" si="8"/>
        <v>16.790660348200738</v>
      </c>
      <c r="Y30" s="32">
        <f>[1]MercLab!U97</f>
        <v>7.0280872555265779</v>
      </c>
      <c r="Z30" s="26">
        <f>[1]MercLab!V97</f>
        <v>18019.104331918435</v>
      </c>
      <c r="AA30" s="32">
        <f t="shared" si="9"/>
        <v>25.213484572262839</v>
      </c>
      <c r="AB30" s="32">
        <f>[1]MercLab!W97</f>
        <v>6.2380659785661834</v>
      </c>
      <c r="AC30" s="32">
        <f t="shared" si="2"/>
        <v>4.8348020521399366</v>
      </c>
      <c r="AD30" s="32">
        <f>[1]MercLab!X97</f>
        <v>3.9807226268115845</v>
      </c>
    </row>
    <row r="31" spans="1:31">
      <c r="A31" s="252" t="s">
        <v>51</v>
      </c>
      <c r="B31" s="85">
        <f>[1]MercLab!N66</f>
        <v>305987.39005715115</v>
      </c>
      <c r="C31" s="83">
        <f t="shared" si="10"/>
        <v>7.6741724388156198</v>
      </c>
      <c r="D31" s="83">
        <f>[1]MercLab!O66</f>
        <v>7.3995140874810348</v>
      </c>
      <c r="E31" s="85">
        <f>[1]MercLab!P66</f>
        <v>305987.39005715115</v>
      </c>
      <c r="F31" s="83">
        <f t="shared" si="11"/>
        <v>9.8644565035698442</v>
      </c>
      <c r="G31" s="83">
        <f>[1]MercLab!Q66</f>
        <v>7.3995140874810348</v>
      </c>
      <c r="H31" s="85">
        <f>[1]MercLab!R66</f>
        <v>293850.80127965554</v>
      </c>
      <c r="I31" s="83">
        <f t="shared" si="12"/>
        <v>13.455869709223553</v>
      </c>
      <c r="J31" s="83">
        <f>[1]MercLab!S66</f>
        <v>7.3979600704742747</v>
      </c>
      <c r="K31" s="85">
        <f>[1]MercLab!T66</f>
        <v>288430.73901263566</v>
      </c>
      <c r="L31" s="83">
        <f t="shared" si="13"/>
        <v>13.654527040716346</v>
      </c>
      <c r="M31" s="83">
        <f>[1]MercLab!U66</f>
        <v>7.3611355738267799</v>
      </c>
      <c r="N31" s="85">
        <f>[1]MercLab!V66</f>
        <v>5420.0622670198072</v>
      </c>
      <c r="O31" s="83">
        <f t="shared" si="14"/>
        <v>7.5840981789608337</v>
      </c>
      <c r="P31" s="83">
        <f>[1]MercLab!W66</f>
        <v>9.2480520884747879</v>
      </c>
      <c r="Q31" s="84">
        <f t="shared" si="15"/>
        <v>1.8444946358548726</v>
      </c>
      <c r="R31" s="83">
        <f>[1]MercLab!X66</f>
        <v>4.810254469198699</v>
      </c>
      <c r="S31" s="97" t="s">
        <v>69</v>
      </c>
      <c r="T31" s="26">
        <f>[1]MercLab!R98</f>
        <v>39842.060638966679</v>
      </c>
      <c r="U31" s="32">
        <f t="shared" si="7"/>
        <v>1.8244278204118571</v>
      </c>
      <c r="V31" s="32">
        <f>[1]MercLab!S98</f>
        <v>6.6040310290030702</v>
      </c>
      <c r="W31" s="26">
        <f>[1]MercLab!T98</f>
        <v>38775.883717948513</v>
      </c>
      <c r="X31" s="32">
        <f t="shared" si="8"/>
        <v>1.8356793543118355</v>
      </c>
      <c r="Y31" s="32">
        <f>[1]MercLab!U98</f>
        <v>6.5392753747495016</v>
      </c>
      <c r="Z31" s="26">
        <f>[1]MercLab!V98</f>
        <v>1066.1769210181685</v>
      </c>
      <c r="AA31" s="32">
        <f t="shared" si="9"/>
        <v>1.4918630168413174</v>
      </c>
      <c r="AB31" s="32">
        <f>[1]MercLab!W98</f>
        <v>8.6941927836233148</v>
      </c>
      <c r="AC31" s="32">
        <f t="shared" si="2"/>
        <v>2.6760084792788472</v>
      </c>
      <c r="AD31" s="32">
        <f>[1]MercLab!X98</f>
        <v>8.5010950634013245</v>
      </c>
    </row>
    <row r="32" spans="1:31">
      <c r="A32" s="252" t="s">
        <v>52</v>
      </c>
      <c r="B32" s="85">
        <f>[1]MercLab!N67</f>
        <v>449204.32779222802</v>
      </c>
      <c r="C32" s="83">
        <f t="shared" si="10"/>
        <v>11.266057307446379</v>
      </c>
      <c r="D32" s="83">
        <f>[1]MercLab!O67</f>
        <v>6.4778618303149456</v>
      </c>
      <c r="E32" s="85">
        <f>[1]MercLab!P67</f>
        <v>449204.32779222802</v>
      </c>
      <c r="F32" s="83">
        <f t="shared" si="11"/>
        <v>14.48150053469239</v>
      </c>
      <c r="G32" s="83">
        <f>[1]MercLab!Q67</f>
        <v>6.4778618303149456</v>
      </c>
      <c r="H32" s="85">
        <f>[1]MercLab!R67</f>
        <v>424260.63539933774</v>
      </c>
      <c r="I32" s="83">
        <f t="shared" si="12"/>
        <v>19.427531957800824</v>
      </c>
      <c r="J32" s="83">
        <f>[1]MercLab!S67</f>
        <v>6.4244687164384455</v>
      </c>
      <c r="K32" s="85">
        <f>[1]MercLab!T67</f>
        <v>414296.29057665309</v>
      </c>
      <c r="L32" s="83">
        <f t="shared" si="13"/>
        <v>19.61309644704534</v>
      </c>
      <c r="M32" s="83">
        <f>[1]MercLab!U67</f>
        <v>6.3950491615720528</v>
      </c>
      <c r="N32" s="85">
        <f>[1]MercLab!V67</f>
        <v>9964.344822684674</v>
      </c>
      <c r="O32" s="83">
        <f t="shared" si="14"/>
        <v>13.942749308268137</v>
      </c>
      <c r="P32" s="83">
        <f>[1]MercLab!W67</f>
        <v>7.6056367168482426</v>
      </c>
      <c r="Q32" s="84">
        <f t="shared" si="15"/>
        <v>2.3486376041712371</v>
      </c>
      <c r="R32" s="83">
        <f>[1]MercLab!X67</f>
        <v>6.5731300070199863</v>
      </c>
      <c r="S32" s="97" t="s">
        <v>70</v>
      </c>
      <c r="T32" s="26">
        <f>[1]MercLab!R99</f>
        <v>53922.493701222498</v>
      </c>
      <c r="U32" s="32">
        <f t="shared" si="7"/>
        <v>2.4691920065569413</v>
      </c>
      <c r="V32" s="32">
        <f>[1]MercLab!S99</f>
        <v>7.3483163654461183</v>
      </c>
      <c r="W32" s="26">
        <f>[1]MercLab!T99</f>
        <v>49799.066611252478</v>
      </c>
      <c r="X32" s="32">
        <f t="shared" si="8"/>
        <v>2.3575250820128177</v>
      </c>
      <c r="Y32" s="32">
        <f>[1]MercLab!U99</f>
        <v>7.2729379689042704</v>
      </c>
      <c r="Z32" s="26">
        <f>[1]MercLab!V99</f>
        <v>4123.4270899700095</v>
      </c>
      <c r="AA32" s="32">
        <f t="shared" si="9"/>
        <v>5.7697632136824737</v>
      </c>
      <c r="AB32" s="32">
        <f>[1]MercLab!W99</f>
        <v>8.1561662471411474</v>
      </c>
      <c r="AC32" s="32">
        <f t="shared" si="2"/>
        <v>7.6469517764096384</v>
      </c>
      <c r="AD32" s="32">
        <f>[1]MercLab!X99</f>
        <v>4.1275612976470208</v>
      </c>
    </row>
    <row r="33" spans="1:30">
      <c r="A33" s="252" t="s">
        <v>104</v>
      </c>
      <c r="B33" s="85">
        <f>[1]MercLab!N68</f>
        <v>327873.3786434349</v>
      </c>
      <c r="C33" s="83">
        <f t="shared" si="10"/>
        <v>8.2230736545608885</v>
      </c>
      <c r="D33" s="83">
        <f>[1]MercLab!O68</f>
        <v>5.434783101679252</v>
      </c>
      <c r="E33" s="85">
        <f>[1]MercLab!P68</f>
        <v>327873.3786434349</v>
      </c>
      <c r="F33" s="83">
        <f t="shared" si="11"/>
        <v>10.57001950865544</v>
      </c>
      <c r="G33" s="83">
        <f>[1]MercLab!Q68</f>
        <v>5.434783101679252</v>
      </c>
      <c r="H33" s="85">
        <f>[1]MercLab!R68</f>
        <v>222545.63196568357</v>
      </c>
      <c r="I33" s="83">
        <f t="shared" si="12"/>
        <v>10.190698868427345</v>
      </c>
      <c r="J33" s="83">
        <f>[1]MercLab!S68</f>
        <v>5.1656619918685118</v>
      </c>
      <c r="K33" s="85">
        <f>[1]MercLab!T68</f>
        <v>221255.97630888922</v>
      </c>
      <c r="L33" s="83">
        <f t="shared" si="13"/>
        <v>10.474423502057704</v>
      </c>
      <c r="M33" s="83">
        <f>[1]MercLab!U68</f>
        <v>5.1625703579834097</v>
      </c>
      <c r="N33" s="85">
        <f>[1]MercLab!V68</f>
        <v>1289.6556567944049</v>
      </c>
      <c r="O33" s="83">
        <f t="shared" si="14"/>
        <v>1.8045687736275671</v>
      </c>
      <c r="P33" s="83">
        <f>[1]MercLab!W68</f>
        <v>5.632028208826573</v>
      </c>
      <c r="Q33" s="84">
        <f t="shared" si="15"/>
        <v>0.57950167136655784</v>
      </c>
      <c r="R33" s="83">
        <f>[1]MercLab!X68</f>
        <v>9.2671648775426139</v>
      </c>
      <c r="S33" s="97" t="s">
        <v>79</v>
      </c>
      <c r="T33" s="26">
        <f>[1]MercLab!R100</f>
        <v>122986.87178241108</v>
      </c>
      <c r="U33" s="32">
        <f t="shared" si="7"/>
        <v>5.631753649955697</v>
      </c>
      <c r="V33" s="32">
        <f>[1]MercLab!S100</f>
        <v>6.360656088074732</v>
      </c>
      <c r="W33" s="26">
        <f>[1]MercLab!T100</f>
        <v>118088.57454814586</v>
      </c>
      <c r="X33" s="32">
        <f t="shared" si="8"/>
        <v>5.5904014942619114</v>
      </c>
      <c r="Y33" s="32">
        <f>[1]MercLab!U100</f>
        <v>6.3344093957969925</v>
      </c>
      <c r="Z33" s="26">
        <f>[1]MercLab!V100</f>
        <v>4898.2972342653529</v>
      </c>
      <c r="AA33" s="32">
        <f t="shared" si="9"/>
        <v>6.854011135710997</v>
      </c>
      <c r="AB33" s="32">
        <f>[1]MercLab!W100</f>
        <v>6.9682235560976622</v>
      </c>
      <c r="AC33" s="32">
        <f t="shared" si="2"/>
        <v>3.982780571028298</v>
      </c>
      <c r="AD33" s="32">
        <f>[1]MercLab!X100</f>
        <v>4.2154891328154784</v>
      </c>
    </row>
    <row r="34" spans="1:30">
      <c r="A34" s="252"/>
      <c r="B34" s="95"/>
      <c r="C34" s="88"/>
      <c r="D34" s="88"/>
      <c r="E34" s="95"/>
      <c r="F34" s="88"/>
      <c r="G34" s="88"/>
      <c r="H34" s="95"/>
      <c r="I34" s="88"/>
      <c r="J34" s="88"/>
      <c r="K34" s="95"/>
      <c r="L34" s="88"/>
      <c r="M34" s="88"/>
      <c r="N34" s="95"/>
      <c r="O34" s="88"/>
      <c r="P34" s="88"/>
      <c r="Q34" s="88"/>
      <c r="R34" s="88"/>
      <c r="S34" s="97" t="s">
        <v>63</v>
      </c>
      <c r="T34" s="26">
        <f>[1]MercLab!R101</f>
        <v>29982.924594674223</v>
      </c>
      <c r="U34" s="32">
        <f t="shared" si="7"/>
        <v>1.3729631673301241</v>
      </c>
      <c r="V34" s="32">
        <f>[1]MercLab!S101</f>
        <v>7.9006486026984426</v>
      </c>
      <c r="W34" s="26">
        <f>[1]MercLab!T101</f>
        <v>27840.976724555316</v>
      </c>
      <c r="X34" s="32">
        <f t="shared" si="8"/>
        <v>1.3180126737765665</v>
      </c>
      <c r="Y34" s="32">
        <f>[1]MercLab!U101</f>
        <v>7.7266297739303988</v>
      </c>
      <c r="Z34" s="26">
        <f>[1]MercLab!V101</f>
        <v>2141.9478701189068</v>
      </c>
      <c r="AA34" s="32">
        <f t="shared" si="9"/>
        <v>2.9971506120961822</v>
      </c>
      <c r="AB34" s="32">
        <f>[1]MercLab!W101</f>
        <v>9.9755418393738697</v>
      </c>
      <c r="AC34" s="32">
        <f t="shared" si="2"/>
        <v>7.1438923956716831</v>
      </c>
      <c r="AD34" s="32">
        <f>[1]MercLab!X101</f>
        <v>4.3805299118579724</v>
      </c>
    </row>
    <row r="35" spans="1:30">
      <c r="A35" s="255" t="s">
        <v>15</v>
      </c>
      <c r="B35" s="93"/>
      <c r="C35" s="81"/>
      <c r="D35" s="81"/>
      <c r="E35" s="93"/>
      <c r="F35" s="81"/>
      <c r="G35" s="81"/>
      <c r="H35" s="93"/>
      <c r="I35" s="81"/>
      <c r="J35" s="81"/>
      <c r="K35" s="93"/>
      <c r="L35" s="81"/>
      <c r="M35" s="81"/>
      <c r="N35" s="93"/>
      <c r="O35" s="81"/>
      <c r="P35" s="81"/>
      <c r="Q35" s="81"/>
      <c r="R35" s="81"/>
      <c r="S35" s="97" t="s">
        <v>105</v>
      </c>
      <c r="T35" s="26">
        <f>[1]MercLab!R102</f>
        <v>14730.149667048776</v>
      </c>
      <c r="U35" s="32">
        <f t="shared" si="7"/>
        <v>0.67451568569499654</v>
      </c>
      <c r="V35" s="32">
        <f>[1]MercLab!S102</f>
        <v>11.290252639814501</v>
      </c>
      <c r="W35" s="26">
        <f>[1]MercLab!T102</f>
        <v>0</v>
      </c>
      <c r="X35" s="32">
        <f t="shared" si="8"/>
        <v>0</v>
      </c>
      <c r="Y35" s="32" t="str">
        <f>[1]MercLab!U102</f>
        <v>.</v>
      </c>
      <c r="Z35" s="26">
        <f>[1]MercLab!V102</f>
        <v>14730.149667048776</v>
      </c>
      <c r="AA35" s="32">
        <f t="shared" si="9"/>
        <v>20.611368608337223</v>
      </c>
      <c r="AB35" s="32">
        <f>[1]MercLab!W102</f>
        <v>11.290252639814501</v>
      </c>
      <c r="AC35" s="32">
        <f t="shared" si="2"/>
        <v>100</v>
      </c>
      <c r="AD35" s="32">
        <f>[1]MercLab!X102</f>
        <v>8.4169034848715008</v>
      </c>
    </row>
    <row r="36" spans="1:30">
      <c r="A36" s="252" t="s">
        <v>41</v>
      </c>
      <c r="B36" s="102">
        <f>[1]MercLab!N73</f>
        <v>1099989.4365600562</v>
      </c>
      <c r="C36" s="103">
        <f>IF(ISNUMBER(B36/B$8*100),B36/B$8*100,0)</f>
        <v>27.587766330700202</v>
      </c>
      <c r="D36" s="103">
        <f>[1]MercLab!O73</f>
        <v>5.1567387682735673</v>
      </c>
      <c r="E36" s="102">
        <f>[1]MercLab!P73</f>
        <v>1094453.0727738808</v>
      </c>
      <c r="F36" s="103">
        <f>IF(ISNUMBER(E36/E$8*100),E36/E$8*100,0)</f>
        <v>35.28310342971924</v>
      </c>
      <c r="G36" s="103">
        <f>[1]MercLab!Q73</f>
        <v>5.1744966724735146</v>
      </c>
      <c r="H36" s="85">
        <f>[1]MercLab!R73</f>
        <v>1086740.0731483176</v>
      </c>
      <c r="I36" s="83">
        <f>IF(ISNUMBER(H36/H$8*100),H36/H$8*100,0)</f>
        <v>49.763460805264941</v>
      </c>
      <c r="J36" s="83">
        <f>[1]MercLab!S73</f>
        <v>5.1752524804729969</v>
      </c>
      <c r="K36" s="85">
        <f>[1]MercLab!T73</f>
        <v>1079802.8928567737</v>
      </c>
      <c r="L36" s="83">
        <f>IF(ISNUMBER(K36/K$8*100),K36/K$8*100,0)</f>
        <v>51.118677050959647</v>
      </c>
      <c r="M36" s="83">
        <f>[1]MercLab!U73</f>
        <v>5.159429324147391</v>
      </c>
      <c r="N36" s="85">
        <f>[1]MercLab!V73</f>
        <v>6937.1802915464823</v>
      </c>
      <c r="O36" s="83">
        <f>IF(ISNUMBER(N36/N$8*100),N36/N$8*100,0)</f>
        <v>9.7069468622856299</v>
      </c>
      <c r="P36" s="83">
        <f>[1]MercLab!W73</f>
        <v>7.4666449225281228</v>
      </c>
      <c r="Q36" s="84">
        <f t="shared" ref="Q36:Q40" si="16">IF(ISNUMBER(N36/H36*100),N36/H36*100,0)</f>
        <v>0.63834770272612373</v>
      </c>
      <c r="R36" s="83">
        <f>[1]MercLab!X73</f>
        <v>2.9777079253231422</v>
      </c>
      <c r="S36" s="261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</row>
    <row r="37" spans="1:30">
      <c r="A37" s="252" t="s">
        <v>42</v>
      </c>
      <c r="B37" s="102">
        <f>[1]MercLab!N74</f>
        <v>228648.55436740923</v>
      </c>
      <c r="C37" s="103">
        <f>IF(ISNUMBER(B37/B$8*100),B37/B$8*100,0)</f>
        <v>5.7345122417419647</v>
      </c>
      <c r="D37" s="103">
        <f>[1]MercLab!O74</f>
        <v>7.8778865451789608</v>
      </c>
      <c r="E37" s="102">
        <f>[1]MercLab!P74</f>
        <v>228214.07784937951</v>
      </c>
      <c r="F37" s="103">
        <f>IF(ISNUMBER(E37/E$8*100),E37/E$8*100,0)</f>
        <v>7.357191562786408</v>
      </c>
      <c r="G37" s="103">
        <f>[1]MercLab!Q74</f>
        <v>7.887611154599087</v>
      </c>
      <c r="H37" s="85">
        <f>[1]MercLab!R74</f>
        <v>219591.0103651534</v>
      </c>
      <c r="I37" s="83">
        <f>IF(ISNUMBER(H37/H$8*100),H37/H$8*100,0)</f>
        <v>10.055402305941694</v>
      </c>
      <c r="J37" s="83">
        <f>[1]MercLab!S74</f>
        <v>7.8666457102156269</v>
      </c>
      <c r="K37" s="85">
        <f>[1]MercLab!T74</f>
        <v>211121.96934416654</v>
      </c>
      <c r="L37" s="83">
        <f>IF(ISNUMBER(K37/K$8*100),K37/K$8*100,0)</f>
        <v>9.9946720282574333</v>
      </c>
      <c r="M37" s="83">
        <f>[1]MercLab!U74</f>
        <v>7.8280880270836919</v>
      </c>
      <c r="N37" s="85">
        <f>[1]MercLab!V74</f>
        <v>8469.0410209867896</v>
      </c>
      <c r="O37" s="83">
        <f>IF(ISNUMBER(N37/N$8*100),N37/N$8*100,0)</f>
        <v>11.850424482323717</v>
      </c>
      <c r="P37" s="83">
        <f>[1]MercLab!W74</f>
        <v>8.8163734255159039</v>
      </c>
      <c r="Q37" s="84">
        <f t="shared" si="16"/>
        <v>3.8567339377435323</v>
      </c>
      <c r="R37" s="83">
        <f>[1]MercLab!X74</f>
        <v>5.8340487228630513</v>
      </c>
      <c r="S37" s="2" t="str">
        <f>A42</f>
        <v>Fuente: Instituto Nacional de Estadística (INE). XLI Encuesta Permanente de Hogares de Propósitos Múltiples, Mayo 2011.</v>
      </c>
    </row>
    <row r="38" spans="1:30">
      <c r="A38" s="252" t="s">
        <v>53</v>
      </c>
      <c r="B38" s="102">
        <f>[1]MercLab!N75</f>
        <v>898937.67945736961</v>
      </c>
      <c r="C38" s="103">
        <f>IF(ISNUMBER(B38/B$8*100),B38/B$8*100,0)</f>
        <v>22.545382548660324</v>
      </c>
      <c r="D38" s="103">
        <f>[1]MercLab!O75</f>
        <v>8.4331993836719157</v>
      </c>
      <c r="E38" s="102">
        <f>[1]MercLab!P75</f>
        <v>896152.62142289279</v>
      </c>
      <c r="F38" s="103">
        <f>IF(ISNUMBER(E38/E$8*100),E38/E$8*100,0)</f>
        <v>28.890270781861656</v>
      </c>
      <c r="G38" s="103">
        <f>[1]MercLab!Q75</f>
        <v>8.4469233050655692</v>
      </c>
      <c r="H38" s="85">
        <f>[1]MercLab!R75</f>
        <v>861564.82202630024</v>
      </c>
      <c r="I38" s="83">
        <f>IF(ISNUMBER(H38/H$8*100),H38/H$8*100,0)</f>
        <v>39.452347724596493</v>
      </c>
      <c r="J38" s="83">
        <f>[1]MercLab!S75</f>
        <v>8.4478070900455595</v>
      </c>
      <c r="K38" s="85">
        <f>[1]MercLab!T75</f>
        <v>820857.62133884185</v>
      </c>
      <c r="L38" s="83">
        <f>IF(ISNUMBER(K38/K$8*100),K38/K$8*100,0)</f>
        <v>38.860014107783059</v>
      </c>
      <c r="M38" s="83">
        <f>[1]MercLab!U75</f>
        <v>8.4559987291118013</v>
      </c>
      <c r="N38" s="85">
        <f>[1]MercLab!V75</f>
        <v>40707.200687447636</v>
      </c>
      <c r="O38" s="83">
        <f>IF(ISNUMBER(N38/N$8*100),N38/N$8*100,0)</f>
        <v>56.960121746722471</v>
      </c>
      <c r="P38" s="83">
        <f>[1]MercLab!W75</f>
        <v>8.2849038794670538</v>
      </c>
      <c r="Q38" s="84">
        <f t="shared" si="16"/>
        <v>4.7247983723045976</v>
      </c>
      <c r="R38" s="83">
        <f>[1]MercLab!X75</f>
        <v>4.8190568962977434</v>
      </c>
      <c r="S38" s="15" t="str">
        <f>A43</f>
        <v>(Promedio de salarios mínimos por rama)</v>
      </c>
    </row>
    <row r="39" spans="1:30">
      <c r="A39" s="252" t="s">
        <v>49</v>
      </c>
      <c r="B39" s="102">
        <f>[1]MercLab!N76</f>
        <v>1185.23034889263</v>
      </c>
      <c r="C39" s="103">
        <f>IF(ISNUMBER(B39/B$8*100),B39/B$8*100,0)</f>
        <v>2.9725610834553634E-2</v>
      </c>
      <c r="D39" s="103">
        <f>[1]MercLab!O76</f>
        <v>8.9596446744095868</v>
      </c>
      <c r="E39" s="102">
        <f>[1]MercLab!P76</f>
        <v>1185.23034889263</v>
      </c>
      <c r="F39" s="103">
        <f>IF(ISNUMBER(E39/E$8*100),E39/E$8*100,0)</f>
        <v>3.8209591647481084E-2</v>
      </c>
      <c r="G39" s="103">
        <f>[1]MercLab!Q76</f>
        <v>8.9596446744095868</v>
      </c>
      <c r="H39" s="85">
        <f>[1]MercLab!R76</f>
        <v>1185.23034889263</v>
      </c>
      <c r="I39" s="83">
        <f>IF(ISNUMBER(H39/H$8*100),H39/H$8*100,0)</f>
        <v>5.4273478515850376E-2</v>
      </c>
      <c r="J39" s="83">
        <f>[1]MercLab!S76</f>
        <v>8.9596446744095868</v>
      </c>
      <c r="K39" s="85">
        <f>[1]MercLab!T76</f>
        <v>562.661426449592</v>
      </c>
      <c r="L39" s="83">
        <f>IF(ISNUMBER(K39/K$8*100),K39/K$8*100,0)</f>
        <v>2.6636813012802393E-2</v>
      </c>
      <c r="M39" s="83">
        <f>[1]MercLab!U76</f>
        <v>6</v>
      </c>
      <c r="N39" s="85">
        <f>[1]MercLab!V76</f>
        <v>622.56892244303799</v>
      </c>
      <c r="O39" s="83">
        <f>IF(ISNUMBER(N39/N$8*100),N39/N$8*100,0)</f>
        <v>0.87113830033063666</v>
      </c>
      <c r="P39" s="83">
        <f>[1]MercLab!W76</f>
        <v>11.634493730081171</v>
      </c>
      <c r="Q39" s="84">
        <f t="shared" si="16"/>
        <v>52.527251181570655</v>
      </c>
      <c r="R39" s="83">
        <f>[1]MercLab!X76</f>
        <v>2.3655062699188281</v>
      </c>
      <c r="S39" s="2" t="s">
        <v>82</v>
      </c>
    </row>
    <row r="40" spans="1:30">
      <c r="A40" s="252" t="s">
        <v>105</v>
      </c>
      <c r="B40" s="102">
        <f>[1]MercLab!N77</f>
        <v>49863.230180153747</v>
      </c>
      <c r="C40" s="103">
        <f>IF(ISNUMBER(B40/B$8*100),B40/B$8*100,0)</f>
        <v>1.2505712300346217</v>
      </c>
      <c r="D40" s="103">
        <f>[1]MercLab!O77</f>
        <v>8.8194841442798761</v>
      </c>
      <c r="E40" s="102">
        <f>[1]MercLab!P77</f>
        <v>49596.216895347978</v>
      </c>
      <c r="F40" s="103">
        <f>IF(ISNUMBER(E40/E$8*100),E40/E$8*100,0)</f>
        <v>1.5988885169888785</v>
      </c>
      <c r="G40" s="103">
        <f>[1]MercLab!Q77</f>
        <v>8.8512982687009671</v>
      </c>
      <c r="H40" s="85">
        <f>[1]MercLab!R77</f>
        <v>14730.149667048776</v>
      </c>
      <c r="I40" s="83">
        <f>IF(ISNUMBER(H40/H$8*100),H40/H$8*100,0)</f>
        <v>0.67451568569499654</v>
      </c>
      <c r="J40" s="83">
        <f>[1]MercLab!S77</f>
        <v>11.290252639814501</v>
      </c>
      <c r="K40" s="85">
        <f>[1]MercLab!T77</f>
        <v>0</v>
      </c>
      <c r="L40" s="83">
        <f>IF(ISNUMBER(K40/K$8*100),K40/K$8*100,0)</f>
        <v>0</v>
      </c>
      <c r="M40" s="83" t="str">
        <f>[1]MercLab!U77</f>
        <v>.</v>
      </c>
      <c r="N40" s="85">
        <f>[1]MercLab!V77</f>
        <v>14730.149667048776</v>
      </c>
      <c r="O40" s="83">
        <f>IF(ISNUMBER(N40/N$8*100),N40/N$8*100,0)</f>
        <v>20.611368608337223</v>
      </c>
      <c r="P40" s="83">
        <f>[1]MercLab!W77</f>
        <v>11.290252639814501</v>
      </c>
      <c r="Q40" s="84">
        <f t="shared" si="16"/>
        <v>100</v>
      </c>
      <c r="R40" s="83">
        <f>[1]MercLab!X77</f>
        <v>8.4169034848715008</v>
      </c>
      <c r="S40" s="2" t="s">
        <v>83</v>
      </c>
    </row>
    <row r="41" spans="1:30">
      <c r="A41" s="256"/>
      <c r="B41" s="257"/>
      <c r="C41" s="258"/>
      <c r="D41" s="259"/>
      <c r="E41" s="257"/>
      <c r="F41" s="258"/>
      <c r="G41" s="259"/>
      <c r="H41" s="257"/>
      <c r="I41" s="258"/>
      <c r="J41" s="259"/>
      <c r="K41" s="257"/>
      <c r="L41" s="258"/>
      <c r="M41" s="259"/>
      <c r="N41" s="257"/>
      <c r="O41" s="258"/>
      <c r="P41" s="259"/>
      <c r="Q41" s="260"/>
      <c r="R41" s="260"/>
      <c r="S41" s="2" t="s">
        <v>84</v>
      </c>
      <c r="T41" s="78"/>
    </row>
    <row r="42" spans="1:30">
      <c r="A42" s="2" t="str">
        <f>[2]Resumen!A46</f>
        <v>Fuente: Instituto Nacional de Estadística (INE). XLI Encuesta Permanente de Hogares de Propósitos Múltiples, Mayo 2011.</v>
      </c>
      <c r="F42" s="22"/>
      <c r="I42" s="22"/>
      <c r="L42" s="22"/>
      <c r="S42" s="2" t="s">
        <v>97</v>
      </c>
      <c r="T42" s="78"/>
    </row>
    <row r="43" spans="1:30">
      <c r="A43" s="318" t="s">
        <v>126</v>
      </c>
      <c r="B43" s="5"/>
      <c r="F43" s="22"/>
      <c r="I43" s="22"/>
      <c r="L43" s="22"/>
    </row>
    <row r="44" spans="1:30">
      <c r="A44" s="2" t="s">
        <v>82</v>
      </c>
      <c r="B44" s="5"/>
      <c r="F44" s="22"/>
      <c r="I44" s="22"/>
      <c r="L44" s="22"/>
      <c r="T44" s="78"/>
    </row>
    <row r="45" spans="1:30">
      <c r="A45" s="2" t="s">
        <v>83</v>
      </c>
      <c r="B45" s="5"/>
      <c r="F45" s="22"/>
      <c r="I45" s="22"/>
      <c r="L45" s="22"/>
    </row>
    <row r="46" spans="1:30">
      <c r="A46" s="2" t="s">
        <v>84</v>
      </c>
      <c r="F46" s="22"/>
      <c r="I46" s="22"/>
      <c r="L46" s="22"/>
    </row>
    <row r="47" spans="1:30">
      <c r="A47" s="2" t="s">
        <v>97</v>
      </c>
      <c r="F47" s="22"/>
      <c r="I47" s="22"/>
      <c r="L47" s="22"/>
    </row>
    <row r="48" spans="1:30">
      <c r="A48" s="2" t="s">
        <v>98</v>
      </c>
      <c r="F48" s="22"/>
      <c r="I48" s="22"/>
      <c r="L48" s="22"/>
    </row>
    <row r="49" spans="2:22">
      <c r="E49" s="9"/>
      <c r="F49" s="22"/>
      <c r="G49" s="3"/>
      <c r="I49" s="22"/>
      <c r="L49" s="22"/>
    </row>
    <row r="50" spans="2:22">
      <c r="F50" s="22"/>
      <c r="I50" s="22"/>
      <c r="L50" s="22"/>
    </row>
    <row r="51" spans="2:22">
      <c r="B51" s="9"/>
      <c r="F51" s="22"/>
      <c r="I51" s="22"/>
      <c r="L51" s="22"/>
    </row>
    <row r="53" spans="2:22">
      <c r="B53" s="9"/>
      <c r="V53" s="47"/>
    </row>
    <row r="54" spans="2:22">
      <c r="B54" s="9"/>
    </row>
  </sheetData>
  <mergeCells count="22">
    <mergeCell ref="Z5:AB5"/>
    <mergeCell ref="Q4:Q6"/>
    <mergeCell ref="R4:R6"/>
    <mergeCell ref="S3:AD3"/>
    <mergeCell ref="AC4:AC6"/>
    <mergeCell ref="AD4:AD6"/>
    <mergeCell ref="A1:R1"/>
    <mergeCell ref="A2:R2"/>
    <mergeCell ref="E4:G5"/>
    <mergeCell ref="H4:P4"/>
    <mergeCell ref="S1:AD1"/>
    <mergeCell ref="S2:AD2"/>
    <mergeCell ref="S4:S6"/>
    <mergeCell ref="T4:AB4"/>
    <mergeCell ref="N5:P5"/>
    <mergeCell ref="T5:V5"/>
    <mergeCell ref="H5:J5"/>
    <mergeCell ref="K5:M5"/>
    <mergeCell ref="A3:R3"/>
    <mergeCell ref="A4:A6"/>
    <mergeCell ref="B4:D5"/>
    <mergeCell ref="W5:Y5"/>
  </mergeCells>
  <phoneticPr fontId="0" type="noConversion"/>
  <printOptions horizontalCentered="1"/>
  <pageMargins left="1.4648818897637796" right="0.27559055118110237" top="0.31496062992125984" bottom="0.39370078740157483" header="0" footer="0.19685039370078741"/>
  <pageSetup paperSize="9" scale="90" firstPageNumber="14" orientation="landscape" useFirstPageNumber="1" r:id="rId1"/>
  <headerFooter alignWithMargins="0">
    <oddFooter>&amp;L&amp;Z&amp;F+&amp;F+&amp;A&amp;C&amp;P&amp;R&amp;D+&amp;T</oddFooter>
  </headerFooter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O101"/>
  <sheetViews>
    <sheetView topLeftCell="A82" workbookViewId="0">
      <selection activeCell="G12" sqref="G12"/>
    </sheetView>
  </sheetViews>
  <sheetFormatPr baseColWidth="10" defaultRowHeight="11.25"/>
  <cols>
    <col min="1" max="1" width="37.1640625" style="62" customWidth="1"/>
    <col min="2" max="2" width="14.6640625" style="62" bestFit="1" customWidth="1"/>
    <col min="3" max="3" width="9.1640625" style="68" bestFit="1" customWidth="1"/>
    <col min="4" max="4" width="14.6640625" style="62" bestFit="1" customWidth="1"/>
    <col min="5" max="5" width="8.83203125" style="68" bestFit="1" customWidth="1"/>
    <col min="6" max="6" width="12.6640625" style="62" bestFit="1" customWidth="1"/>
    <col min="7" max="7" width="8.83203125" style="68" bestFit="1" customWidth="1"/>
    <col min="8" max="8" width="14.5" style="62" bestFit="1" customWidth="1"/>
    <col min="9" max="9" width="8.83203125" style="68" bestFit="1" customWidth="1"/>
    <col min="10" max="10" width="11.6640625" style="62" bestFit="1" customWidth="1"/>
    <col min="11" max="11" width="8.83203125" style="68" bestFit="1" customWidth="1"/>
    <col min="12" max="12" width="14.6640625" style="62" bestFit="1" customWidth="1"/>
    <col min="13" max="13" width="8.83203125" style="68" bestFit="1" customWidth="1"/>
    <col min="14" max="14" width="12.6640625" style="62" bestFit="1" customWidth="1"/>
    <col min="15" max="15" width="8.83203125" style="68" bestFit="1" customWidth="1"/>
    <col min="16" max="16384" width="12" style="62"/>
  </cols>
  <sheetData>
    <row r="1" spans="1:15">
      <c r="A1" s="335" t="s">
        <v>85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1:15">
      <c r="A2" s="335" t="s">
        <v>92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</row>
    <row r="3" spans="1:15">
      <c r="A3" s="335" t="s">
        <v>36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</row>
    <row r="4" spans="1:15" customFormat="1" ht="23.25">
      <c r="A4" s="331" t="s">
        <v>121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1:15" ht="12" customHeight="1">
      <c r="A5" s="336" t="s">
        <v>34</v>
      </c>
      <c r="B5" s="339" t="s">
        <v>7</v>
      </c>
      <c r="C5" s="339"/>
      <c r="D5" s="344" t="s">
        <v>8</v>
      </c>
      <c r="E5" s="344"/>
      <c r="F5" s="344"/>
      <c r="G5" s="344"/>
      <c r="H5" s="344"/>
      <c r="I5" s="344"/>
      <c r="J5" s="344"/>
      <c r="K5" s="344"/>
      <c r="L5" s="339" t="s">
        <v>1</v>
      </c>
      <c r="M5" s="339"/>
      <c r="N5" s="342" t="s">
        <v>2</v>
      </c>
      <c r="O5" s="342"/>
    </row>
    <row r="6" spans="1:15" ht="13.5">
      <c r="A6" s="337"/>
      <c r="B6" s="340"/>
      <c r="C6" s="340"/>
      <c r="D6" s="341" t="s">
        <v>5</v>
      </c>
      <c r="E6" s="341"/>
      <c r="F6" s="341" t="s">
        <v>119</v>
      </c>
      <c r="G6" s="341"/>
      <c r="H6" s="341" t="s">
        <v>11</v>
      </c>
      <c r="I6" s="341"/>
      <c r="J6" s="341" t="s">
        <v>120</v>
      </c>
      <c r="K6" s="341"/>
      <c r="L6" s="340"/>
      <c r="M6" s="340"/>
      <c r="N6" s="343"/>
      <c r="O6" s="343"/>
    </row>
    <row r="7" spans="1:15">
      <c r="A7" s="338"/>
      <c r="B7" s="63" t="s">
        <v>9</v>
      </c>
      <c r="C7" s="64" t="s">
        <v>96</v>
      </c>
      <c r="D7" s="63" t="s">
        <v>9</v>
      </c>
      <c r="E7" s="64" t="s">
        <v>96</v>
      </c>
      <c r="F7" s="63" t="s">
        <v>9</v>
      </c>
      <c r="G7" s="64" t="s">
        <v>96</v>
      </c>
      <c r="H7" s="63" t="s">
        <v>9</v>
      </c>
      <c r="I7" s="64" t="s">
        <v>96</v>
      </c>
      <c r="J7" s="63" t="s">
        <v>9</v>
      </c>
      <c r="K7" s="64" t="s">
        <v>96</v>
      </c>
      <c r="L7" s="63" t="s">
        <v>9</v>
      </c>
      <c r="M7" s="64" t="s">
        <v>96</v>
      </c>
      <c r="N7" s="63" t="s">
        <v>9</v>
      </c>
      <c r="O7" s="64" t="s">
        <v>96</v>
      </c>
    </row>
    <row r="8" spans="1:15">
      <c r="A8" s="106"/>
      <c r="B8" s="107"/>
      <c r="C8" s="108"/>
      <c r="D8" s="108"/>
      <c r="E8" s="108"/>
      <c r="F8" s="92"/>
      <c r="G8" s="58"/>
      <c r="H8" s="108"/>
      <c r="I8" s="108"/>
      <c r="J8" s="108"/>
      <c r="K8" s="108"/>
      <c r="L8" s="108"/>
      <c r="M8" s="108"/>
      <c r="N8" s="108"/>
      <c r="O8" s="108"/>
    </row>
    <row r="9" spans="1:15">
      <c r="A9" s="268" t="s">
        <v>125</v>
      </c>
      <c r="B9" s="93">
        <f>[1]MercLab!J114</f>
        <v>2112345.1449659583</v>
      </c>
      <c r="C9" s="58">
        <f>SUM(E9,M9,O9)</f>
        <v>100.00000000001155</v>
      </c>
      <c r="D9" s="93">
        <f t="shared" ref="D9:D50" si="0">F9+H9+J9</f>
        <v>970870.15632824588</v>
      </c>
      <c r="E9" s="58">
        <f>IF(ISNUMBER(D9/$B$9*100),D9/$B$9*100,0)</f>
        <v>45.961719780594471</v>
      </c>
      <c r="F9" s="93">
        <f>[1]MercLab!K114</f>
        <v>92537.73854504367</v>
      </c>
      <c r="G9" s="58">
        <f>IF(ISNUMBER(F9/$B$9*100),F9/$B$9*100,0)</f>
        <v>4.3808057961349389</v>
      </c>
      <c r="H9" s="93">
        <f>[1]MercLab!L114</f>
        <v>873945.73600380705</v>
      </c>
      <c r="I9" s="58">
        <f>IF(ISNUMBER(H9/$B$9*100),H9/$B$9*100,0)</f>
        <v>41.373245186117117</v>
      </c>
      <c r="J9" s="93">
        <f>[1]MercLab!M114</f>
        <v>4386.6817793951759</v>
      </c>
      <c r="K9" s="58">
        <f>IF(ISNUMBER(J9/$B$9*100),J9/$B$9*100,0)</f>
        <v>0.20766879834241622</v>
      </c>
      <c r="L9" s="93">
        <f>[1]MercLab!N114</f>
        <v>834384.62499550101</v>
      </c>
      <c r="M9" s="58">
        <f>IF(ISNUMBER(L9/$B$9*100),L9/$B$9*100,0)</f>
        <v>39.500392584231193</v>
      </c>
      <c r="N9" s="93">
        <f>[1]MercLab!O114</f>
        <v>307090.36364245554</v>
      </c>
      <c r="O9" s="58">
        <f>IF(ISNUMBER(N9/$B$9*100),N9/$B$9*100,0)</f>
        <v>14.537887635185893</v>
      </c>
    </row>
    <row r="10" spans="1:15" s="67" customFormat="1">
      <c r="A10" s="265"/>
      <c r="B10" s="93"/>
      <c r="C10" s="58"/>
      <c r="D10" s="93"/>
      <c r="E10" s="58"/>
      <c r="F10" s="109"/>
      <c r="G10" s="58"/>
      <c r="H10" s="93"/>
      <c r="I10" s="58"/>
      <c r="J10" s="93"/>
      <c r="K10" s="58"/>
      <c r="L10" s="93"/>
      <c r="M10" s="58"/>
      <c r="N10" s="93"/>
      <c r="O10" s="58"/>
    </row>
    <row r="11" spans="1:15">
      <c r="A11" s="269" t="s">
        <v>38</v>
      </c>
      <c r="B11" s="93"/>
      <c r="C11" s="58"/>
      <c r="D11" s="93"/>
      <c r="E11" s="58"/>
      <c r="F11" s="93"/>
      <c r="G11" s="58"/>
      <c r="H11" s="93"/>
      <c r="I11" s="58"/>
      <c r="J11" s="93"/>
      <c r="K11" s="58"/>
      <c r="L11" s="93"/>
      <c r="M11" s="58"/>
      <c r="N11" s="93"/>
      <c r="O11" s="58"/>
    </row>
    <row r="12" spans="1:15">
      <c r="A12" s="270" t="s">
        <v>72</v>
      </c>
      <c r="B12" s="60">
        <f>SUM(B13:B15)</f>
        <v>833351.51074648486</v>
      </c>
      <c r="C12" s="61">
        <f>IF(ISNUMBER(B12/B$9*100),B12/B$9*100,0)</f>
        <v>39.451484182520502</v>
      </c>
      <c r="D12" s="60">
        <f>SUM(D13:D15)</f>
        <v>493316.8964530896</v>
      </c>
      <c r="E12" s="61">
        <f>IF(ISNUMBER(D12/D$9*100),D12/D$9*100,0)</f>
        <v>50.811830319182441</v>
      </c>
      <c r="F12" s="60">
        <f>SUM(F13:F15)</f>
        <v>75235.277689629933</v>
      </c>
      <c r="G12" s="61">
        <f>IF(ISNUMBER(F12/F$9*100),F12/F$9*100,0)</f>
        <v>81.302265294724492</v>
      </c>
      <c r="H12" s="60">
        <f>SUM(H13:H15)</f>
        <v>416071.35521883587</v>
      </c>
      <c r="I12" s="61">
        <f>IF(ISNUMBER(H12/H$9*100),H12/H$9*100,0)</f>
        <v>47.608374076102066</v>
      </c>
      <c r="J12" s="60">
        <f>SUM(J13:J15)</f>
        <v>2010.2635446238412</v>
      </c>
      <c r="K12" s="61">
        <f>IF(ISNUMBER(J12/J$9*100),J12/J$9*100,0)</f>
        <v>45.826518669904779</v>
      </c>
      <c r="L12" s="60">
        <f>SUM(L13:L15)</f>
        <v>289330.40672145132</v>
      </c>
      <c r="M12" s="61">
        <f>IF(ISNUMBER(L12/L$9*100),L12/L$9*100,0)</f>
        <v>34.67590342080085</v>
      </c>
      <c r="N12" s="60">
        <f>SUM(N13:N15)</f>
        <v>50704.207571964042</v>
      </c>
      <c r="O12" s="61">
        <f>IF(ISNUMBER(N12/N$9*100),N12/N$9*100,0)</f>
        <v>16.511168559818053</v>
      </c>
    </row>
    <row r="13" spans="1:15">
      <c r="A13" s="274" t="s">
        <v>54</v>
      </c>
      <c r="B13" s="60">
        <f>[1]MercLab!J115</f>
        <v>232627.27304433458</v>
      </c>
      <c r="C13" s="61">
        <f>IF(ISNUMBER(B13/B$9*100),B13/B$9*100,0)</f>
        <v>11.012749199567171</v>
      </c>
      <c r="D13" s="60">
        <f t="shared" si="0"/>
        <v>149502.21890846771</v>
      </c>
      <c r="E13" s="61">
        <f>IF(ISNUMBER(D13/D$9*100),D13/D$9*100,0)</f>
        <v>15.398786123354874</v>
      </c>
      <c r="F13" s="60">
        <f>[1]MercLab!K115</f>
        <v>32995.162468383111</v>
      </c>
      <c r="G13" s="61">
        <f>IF(ISNUMBER(F13/F$9*100),F13/F$9*100,0)</f>
        <v>35.655898865869069</v>
      </c>
      <c r="H13" s="60">
        <f>[1]MercLab!L115</f>
        <v>115824.39790625598</v>
      </c>
      <c r="I13" s="61">
        <f>IF(ISNUMBER(H13/H$9*100),H13/H$9*100,0)</f>
        <v>13.253042281077212</v>
      </c>
      <c r="J13" s="60">
        <f>[1]MercLab!M115</f>
        <v>682.65853382861701</v>
      </c>
      <c r="K13" s="61">
        <f>IF(ISNUMBER(J13/J$9*100),J13/J$9*100,0)</f>
        <v>15.562071017668853</v>
      </c>
      <c r="L13" s="60">
        <f>[1]MercLab!N115</f>
        <v>74478.046040702335</v>
      </c>
      <c r="M13" s="61">
        <f>IF(ISNUMBER(L13/L$9*100),L13/L$9*100,0)</f>
        <v>8.9261047974252783</v>
      </c>
      <c r="N13" s="60">
        <f>[1]MercLab!O115</f>
        <v>8647.0080951624786</v>
      </c>
      <c r="O13" s="61">
        <f>IF(ISNUMBER(N13/N$9*100),N13/N$9*100,0)</f>
        <v>2.815786204620268</v>
      </c>
    </row>
    <row r="14" spans="1:15">
      <c r="A14" s="274" t="s">
        <v>55</v>
      </c>
      <c r="B14" s="60">
        <f>[1]MercLab!J116</f>
        <v>140865.38451907472</v>
      </c>
      <c r="C14" s="61">
        <f>IF(ISNUMBER(B14/B$9*100),B14/B$9*100,0)</f>
        <v>6.6686727239996024</v>
      </c>
      <c r="D14" s="60">
        <f t="shared" si="0"/>
        <v>90364.069164639019</v>
      </c>
      <c r="E14" s="61">
        <f>IF(ISNUMBER(D14/D$9*100),D14/D$9*100,0)</f>
        <v>9.3075339246587596</v>
      </c>
      <c r="F14" s="60">
        <f>[1]MercLab!K116</f>
        <v>5685.5785498371879</v>
      </c>
      <c r="G14" s="61">
        <f>IF(ISNUMBER(F14/F$9*100),F14/F$9*100,0)</f>
        <v>6.1440647234637957</v>
      </c>
      <c r="H14" s="60">
        <f>[1]MercLab!L116</f>
        <v>83961.8210496963</v>
      </c>
      <c r="I14" s="61">
        <f>IF(ISNUMBER(H14/H$9*100),H14/H$9*100,0)</f>
        <v>9.6072121632653129</v>
      </c>
      <c r="J14" s="60">
        <f>[1]MercLab!M116</f>
        <v>716.66956510552814</v>
      </c>
      <c r="K14" s="61">
        <f>IF(ISNUMBER(J14/J$9*100),J14/J$9*100,0)</f>
        <v>16.337395807277833</v>
      </c>
      <c r="L14" s="60">
        <f>[1]MercLab!N116</f>
        <v>46105.742021789061</v>
      </c>
      <c r="M14" s="61">
        <f>IF(ISNUMBER(L14/L$9*100),L14/L$9*100,0)</f>
        <v>5.5257180730095143</v>
      </c>
      <c r="N14" s="60">
        <f>[1]MercLab!O116</f>
        <v>4395.5733326472382</v>
      </c>
      <c r="O14" s="61">
        <f>IF(ISNUMBER(N14/N$9*100),N14/N$9*100,0)</f>
        <v>1.4313615316711767</v>
      </c>
    </row>
    <row r="15" spans="1:15">
      <c r="A15" s="274" t="s">
        <v>103</v>
      </c>
      <c r="B15" s="60">
        <f>[1]MercLab!J117</f>
        <v>459858.85318307561</v>
      </c>
      <c r="C15" s="61">
        <f>IF(ISNUMBER(B15/B$9*100),B15/B$9*100,0)</f>
        <v>21.770062258953732</v>
      </c>
      <c r="D15" s="60">
        <f t="shared" si="0"/>
        <v>253450.60837998288</v>
      </c>
      <c r="E15" s="61">
        <f>IF(ISNUMBER(D15/D$9*100),D15/D$9*100,0)</f>
        <v>26.105510271168807</v>
      </c>
      <c r="F15" s="60">
        <f>[1]MercLab!K117</f>
        <v>36554.536671409624</v>
      </c>
      <c r="G15" s="61">
        <f>IF(ISNUMBER(F15/F$9*100),F15/F$9*100,0)</f>
        <v>39.502301705391616</v>
      </c>
      <c r="H15" s="60">
        <f>[1]MercLab!L117</f>
        <v>216285.13626288358</v>
      </c>
      <c r="I15" s="61">
        <f>IF(ISNUMBER(H15/H$9*100),H15/H$9*100,0)</f>
        <v>24.74811963175954</v>
      </c>
      <c r="J15" s="60">
        <f>[1]MercLab!M117</f>
        <v>610.93544568969605</v>
      </c>
      <c r="K15" s="61">
        <f>IF(ISNUMBER(J15/J$9*100),J15/J$9*100,0)</f>
        <v>13.927051844958086</v>
      </c>
      <c r="L15" s="60">
        <f>[1]MercLab!N117</f>
        <v>168746.61865895995</v>
      </c>
      <c r="M15" s="61">
        <f>IF(ISNUMBER(L15/L$9*100),L15/L$9*100,0)</f>
        <v>20.224080550366068</v>
      </c>
      <c r="N15" s="60">
        <f>[1]MercLab!O117</f>
        <v>37661.626144154325</v>
      </c>
      <c r="O15" s="61">
        <f>IF(ISNUMBER(N15/N$9*100),N15/N$9*100,0)</f>
        <v>12.264020823526605</v>
      </c>
    </row>
    <row r="16" spans="1:15">
      <c r="A16" s="270" t="s">
        <v>56</v>
      </c>
      <c r="B16" s="60">
        <f>[1]MercLab!J118</f>
        <v>1278993.6342196313</v>
      </c>
      <c r="C16" s="61">
        <f>IF(ISNUMBER(B16/B$9*100),B16/B$9*100,0)</f>
        <v>60.548515817486972</v>
      </c>
      <c r="D16" s="60">
        <f t="shared" si="0"/>
        <v>477553.25987510273</v>
      </c>
      <c r="E16" s="61">
        <f>IF(ISNUMBER(D16/D$9*100),D16/D$9*100,0)</f>
        <v>49.188169680812045</v>
      </c>
      <c r="F16" s="95">
        <f>[1]MercLab!K118</f>
        <v>17302.460855413756</v>
      </c>
      <c r="G16" s="61">
        <f>IF(ISNUMBER(F16/F$9*100),F16/F$9*100,0)</f>
        <v>18.697734705275522</v>
      </c>
      <c r="H16" s="60">
        <f>[1]MercLab!L118</f>
        <v>457874.38078491762</v>
      </c>
      <c r="I16" s="61">
        <f>IF(ISNUMBER(H16/H$9*100),H16/H$9*100,0)</f>
        <v>52.391625923891802</v>
      </c>
      <c r="J16" s="60">
        <f>[1]MercLab!M118</f>
        <v>2376.4182347713345</v>
      </c>
      <c r="K16" s="61">
        <f>IF(ISNUMBER(J16/J$9*100),J16/J$9*100,0)</f>
        <v>54.173481330095221</v>
      </c>
      <c r="L16" s="60">
        <f>[1]MercLab!N118</f>
        <v>545054.2182740008</v>
      </c>
      <c r="M16" s="61">
        <f>IF(ISNUMBER(L16/L$9*100),L16/L$9*100,0)</f>
        <v>65.324096579193281</v>
      </c>
      <c r="N16" s="60">
        <f>[1]MercLab!O118</f>
        <v>256386.15607049342</v>
      </c>
      <c r="O16" s="61">
        <f>IF(ISNUMBER(N16/N$9*100),N16/N$9*100,0)</f>
        <v>83.48883144018258</v>
      </c>
    </row>
    <row r="17" spans="1:15">
      <c r="A17" s="269"/>
      <c r="B17" s="95"/>
      <c r="C17" s="61"/>
      <c r="D17" s="95">
        <f t="shared" si="0"/>
        <v>0</v>
      </c>
      <c r="E17" s="61"/>
      <c r="F17" s="95"/>
      <c r="G17" s="61"/>
      <c r="H17" s="95"/>
      <c r="I17" s="61"/>
      <c r="J17" s="95"/>
      <c r="K17" s="61"/>
      <c r="L17" s="95"/>
      <c r="M17" s="61"/>
      <c r="N17" s="95"/>
      <c r="O17" s="61"/>
    </row>
    <row r="18" spans="1:15">
      <c r="A18" s="269" t="s">
        <v>13</v>
      </c>
      <c r="B18" s="93"/>
      <c r="C18" s="58"/>
      <c r="D18" s="93"/>
      <c r="E18" s="58"/>
      <c r="F18" s="93"/>
      <c r="G18" s="58"/>
      <c r="H18" s="93"/>
      <c r="I18" s="58"/>
      <c r="J18" s="93"/>
      <c r="K18" s="58"/>
      <c r="L18" s="93"/>
      <c r="M18" s="58"/>
      <c r="N18" s="93"/>
      <c r="O18" s="58"/>
    </row>
    <row r="19" spans="1:15">
      <c r="A19" s="271" t="s">
        <v>40</v>
      </c>
      <c r="B19" s="60">
        <f>[1]MercLab!J120</f>
        <v>277856.97400659556</v>
      </c>
      <c r="C19" s="61">
        <f>IF(ISNUMBER(B19/B$9*100),B19/B$9*100,0)</f>
        <v>13.153957092133888</v>
      </c>
      <c r="D19" s="60">
        <f t="shared" si="0"/>
        <v>102222.05668307332</v>
      </c>
      <c r="E19" s="61">
        <f>IF(ISNUMBER(D19/D$9*100),D19/D$9*100,0)</f>
        <v>10.528911205765047</v>
      </c>
      <c r="F19" s="60">
        <f>[1]MercLab!K120</f>
        <v>1372.5148599107706</v>
      </c>
      <c r="G19" s="61">
        <f>IF(ISNUMBER(F19/F$9*100),F19/F$9*100,0)</f>
        <v>1.483194728432536</v>
      </c>
      <c r="H19" s="60">
        <f>[1]MercLab!L120</f>
        <v>100610.65196812736</v>
      </c>
      <c r="I19" s="61">
        <f>IF(ISNUMBER(H19/H$9*100),H19/H$9*100,0)</f>
        <v>11.512231002828429</v>
      </c>
      <c r="J19" s="60">
        <f>[1]MercLab!M120</f>
        <v>238.88985503517603</v>
      </c>
      <c r="K19" s="61">
        <f>IF(ISNUMBER(J19/J$9*100),J19/J$9*100,0)</f>
        <v>5.4457986024259437</v>
      </c>
      <c r="L19" s="60">
        <f>[1]MercLab!N120</f>
        <v>156925.78505890246</v>
      </c>
      <c r="M19" s="61">
        <f>IF(ISNUMBER(L19/L$9*100),L19/L$9*100,0)</f>
        <v>18.807367772356614</v>
      </c>
      <c r="N19" s="60">
        <f>[1]MercLab!O120</f>
        <v>18709.132264624885</v>
      </c>
      <c r="O19" s="61">
        <f>IF(ISNUMBER(N19/N$9*100),N19/N$9*100,0)</f>
        <v>6.0923866326225316</v>
      </c>
    </row>
    <row r="20" spans="1:15">
      <c r="A20" s="271" t="s">
        <v>41</v>
      </c>
      <c r="B20" s="60">
        <f>[1]MercLab!J121</f>
        <v>1203069.1537805132</v>
      </c>
      <c r="C20" s="61">
        <f>IF(ISNUMBER(B20/B$9*100),B20/B$9*100,0)</f>
        <v>56.954194093120201</v>
      </c>
      <c r="D20" s="60">
        <f t="shared" si="0"/>
        <v>494784.29809653806</v>
      </c>
      <c r="E20" s="61">
        <f>IF(ISNUMBER(D20/D$9*100),D20/D$9*100,0)</f>
        <v>50.962973253578326</v>
      </c>
      <c r="F20" s="60">
        <f>[1]MercLab!K121</f>
        <v>19897.889084256902</v>
      </c>
      <c r="G20" s="61">
        <f>IF(ISNUMBER(F20/F$9*100),F20/F$9*100,0)</f>
        <v>21.502458777476395</v>
      </c>
      <c r="H20" s="60">
        <f>[1]MercLab!L121</f>
        <v>471406.1502999356</v>
      </c>
      <c r="I20" s="61">
        <f>IF(ISNUMBER(H20/H$9*100),H20/H$9*100,0)</f>
        <v>53.939979438023379</v>
      </c>
      <c r="J20" s="60">
        <f>[1]MercLab!M121</f>
        <v>3480.2587123455796</v>
      </c>
      <c r="K20" s="61">
        <f>IF(ISNUMBER(J20/J$9*100),J20/J$9*100,0)</f>
        <v>79.336931361030437</v>
      </c>
      <c r="L20" s="60">
        <f>[1]MercLab!N121</f>
        <v>505339.36395617388</v>
      </c>
      <c r="M20" s="61">
        <f>IF(ISNUMBER(L20/L$9*100),L20/L$9*100,0)</f>
        <v>60.564318758737755</v>
      </c>
      <c r="N20" s="60">
        <f>[1]MercLab!O121</f>
        <v>202945.49172775104</v>
      </c>
      <c r="O20" s="61">
        <f>IF(ISNUMBER(N20/N$9*100),N20/N$9*100,0)</f>
        <v>66.086571170966451</v>
      </c>
    </row>
    <row r="21" spans="1:15">
      <c r="A21" s="271" t="s">
        <v>42</v>
      </c>
      <c r="B21" s="60">
        <f>[1]MercLab!J122</f>
        <v>481603.37645060482</v>
      </c>
      <c r="C21" s="61">
        <f>IF(ISNUMBER(B21/B$9*100),B21/B$9*100,0)</f>
        <v>22.79946426360954</v>
      </c>
      <c r="D21" s="60">
        <f t="shared" si="0"/>
        <v>268800.89953795512</v>
      </c>
      <c r="E21" s="61">
        <f>IF(ISNUMBER(D21/D$9*100),D21/D$9*100,0)</f>
        <v>27.686596172091527</v>
      </c>
      <c r="F21" s="60">
        <f>[1]MercLab!K122</f>
        <v>34196.126576076866</v>
      </c>
      <c r="G21" s="61">
        <f>IF(ISNUMBER(F21/F$9*100),F21/F$9*100,0)</f>
        <v>36.953708955651166</v>
      </c>
      <c r="H21" s="60">
        <f>[1]MercLab!L122</f>
        <v>233937.23974986386</v>
      </c>
      <c r="I21" s="61">
        <f>IF(ISNUMBER(H21/H$9*100),H21/H$9*100,0)</f>
        <v>26.767936510516343</v>
      </c>
      <c r="J21" s="60">
        <f>[1]MercLab!M122</f>
        <v>667.53321201441997</v>
      </c>
      <c r="K21" s="61">
        <f>IF(ISNUMBER(J21/J$9*100),J21/J$9*100,0)</f>
        <v>15.217270036543606</v>
      </c>
      <c r="L21" s="60">
        <f>[1]MercLab!N122</f>
        <v>135160.68845982279</v>
      </c>
      <c r="M21" s="61">
        <f>IF(ISNUMBER(L21/L$9*100),L21/L$9*100,0)</f>
        <v>16.198846959883948</v>
      </c>
      <c r="N21" s="60">
        <f>[1]MercLab!O122</f>
        <v>77641.788452834677</v>
      </c>
      <c r="O21" s="61">
        <f>IF(ISNUMBER(N21/N$9*100),N21/N$9*100,0)</f>
        <v>25.283042923233108</v>
      </c>
    </row>
    <row r="22" spans="1:15">
      <c r="A22" s="271" t="s">
        <v>43</v>
      </c>
      <c r="B22" s="60">
        <f>[1]MercLab!J123</f>
        <v>140452.69330908114</v>
      </c>
      <c r="C22" s="61">
        <f>IF(ISNUMBER(B22/B$9*100),B22/B$9*100,0)</f>
        <v>6.6491356132685695</v>
      </c>
      <c r="D22" s="60">
        <f t="shared" si="0"/>
        <v>99185.778837086313</v>
      </c>
      <c r="E22" s="61">
        <f>IF(ISNUMBER(D22/D$9*100),D22/D$9*100,0)</f>
        <v>10.216173418307458</v>
      </c>
      <c r="F22" s="94">
        <f>[1]MercLab!K123</f>
        <v>36568.818325127373</v>
      </c>
      <c r="G22" s="61">
        <f>IF(ISNUMBER(F22/F$9*100),F22/F$9*100,0)</f>
        <v>39.517735034476921</v>
      </c>
      <c r="H22" s="60">
        <f>[1]MercLab!L123</f>
        <v>62616.960511958947</v>
      </c>
      <c r="I22" s="61">
        <f>IF(ISNUMBER(H22/H$9*100),H22/H$9*100,0)</f>
        <v>7.164856802011581</v>
      </c>
      <c r="J22" s="60">
        <f>[1]MercLab!M123</f>
        <v>0</v>
      </c>
      <c r="K22" s="61">
        <f>IF(ISNUMBER(J22/J$9*100),J22/J$9*100,0)</f>
        <v>0</v>
      </c>
      <c r="L22" s="60">
        <f>[1]MercLab!N123</f>
        <v>34223.519461391799</v>
      </c>
      <c r="M22" s="61">
        <f>IF(ISNUMBER(L22/L$9*100),L22/L$9*100,0)</f>
        <v>4.1016479014790486</v>
      </c>
      <c r="N22" s="60">
        <f>[1]MercLab!O123</f>
        <v>7043.395010604464</v>
      </c>
      <c r="O22" s="61">
        <f>IF(ISNUMBER(N22/N$9*100),N22/N$9*100,0)</f>
        <v>2.2935903709453642</v>
      </c>
    </row>
    <row r="23" spans="1:15">
      <c r="A23" s="270" t="s">
        <v>49</v>
      </c>
      <c r="B23" s="94">
        <f>[1]MercLab!J124</f>
        <v>9362.9474193352526</v>
      </c>
      <c r="C23" s="61">
        <f>IF(ISNUMBER(B23/B$9*100),B23/B$9*100,0)</f>
        <v>0.44324893787592379</v>
      </c>
      <c r="D23" s="94">
        <f t="shared" si="0"/>
        <v>5877.1231735356541</v>
      </c>
      <c r="E23" s="61">
        <f>IF(ISNUMBER(D23/D$9*100),D23/D$9*100,0)</f>
        <v>0.60534595025172766</v>
      </c>
      <c r="F23" s="95">
        <f>[1]MercLab!K124</f>
        <v>502.38969967188001</v>
      </c>
      <c r="G23" s="61">
        <f>IF(ISNUMBER(F23/F$9*100),F23/F$9*100,0)</f>
        <v>0.54290250396311213</v>
      </c>
      <c r="H23" s="94">
        <f>[1]MercLab!L124</f>
        <v>5374.7334738637737</v>
      </c>
      <c r="I23" s="61">
        <f>IF(ISNUMBER(H23/H$9*100),H23/H$9*100,0)</f>
        <v>0.6149962466136869</v>
      </c>
      <c r="J23" s="94">
        <f>[1]MercLab!M124</f>
        <v>0</v>
      </c>
      <c r="K23" s="61">
        <f>IF(ISNUMBER(J23/J$9*100),J23/J$9*100,0)</f>
        <v>0</v>
      </c>
      <c r="L23" s="94">
        <f>[1]MercLab!N124</f>
        <v>2735.2680591551725</v>
      </c>
      <c r="M23" s="61">
        <f>IF(ISNUMBER(L23/L$9*100),L23/L$9*100,0)</f>
        <v>0.32781860753605341</v>
      </c>
      <c r="N23" s="94">
        <f>[1]MercLab!O124</f>
        <v>750.55618664443205</v>
      </c>
      <c r="O23" s="61">
        <f>IF(ISNUMBER(N23/N$9*100),N23/N$9*100,0)</f>
        <v>0.24440890223383971</v>
      </c>
    </row>
    <row r="24" spans="1:15">
      <c r="A24"/>
      <c r="B24" s="95"/>
      <c r="C24" s="96"/>
      <c r="D24" s="95">
        <f t="shared" si="0"/>
        <v>0</v>
      </c>
      <c r="E24" s="96"/>
      <c r="F24" s="95"/>
      <c r="G24" s="96"/>
      <c r="H24" s="95"/>
      <c r="I24" s="96"/>
      <c r="J24" s="95"/>
      <c r="K24" s="96"/>
      <c r="L24" s="95"/>
      <c r="M24" s="96"/>
      <c r="N24" s="95"/>
      <c r="O24" s="96"/>
    </row>
    <row r="25" spans="1:15">
      <c r="A25" s="273" t="s">
        <v>19</v>
      </c>
      <c r="B25" s="93"/>
      <c r="C25" s="58"/>
      <c r="D25" s="93"/>
      <c r="E25" s="58"/>
      <c r="F25" s="93"/>
      <c r="G25" s="58"/>
      <c r="H25" s="93"/>
      <c r="I25" s="58"/>
      <c r="J25" s="93"/>
      <c r="K25" s="58"/>
      <c r="L25" s="93"/>
      <c r="M25" s="58"/>
      <c r="N25" s="93"/>
      <c r="O25" s="58"/>
    </row>
    <row r="26" spans="1:15">
      <c r="A26" s="271" t="s">
        <v>44</v>
      </c>
      <c r="B26" s="94">
        <f>[1]MercLab!J126</f>
        <v>15822.410873794466</v>
      </c>
      <c r="C26" s="61">
        <f t="shared" ref="C26:C34" si="1">IF(ISNUMBER(B26/B$9*100),B26/B$9*100,0)</f>
        <v>0.74904477194466501</v>
      </c>
      <c r="D26" s="94">
        <f t="shared" si="0"/>
        <v>1494.3263273856237</v>
      </c>
      <c r="E26" s="61">
        <f t="shared" ref="E26:E34" si="2">IF(ISNUMBER(D26/D$9*100),D26/D$9*100,0)</f>
        <v>0.15391618721055839</v>
      </c>
      <c r="F26" s="94">
        <f>[1]MercLab!K126</f>
        <v>0</v>
      </c>
      <c r="G26" s="61">
        <f t="shared" ref="G26:G34" si="3">IF(ISNUMBER(F26/F$9*100),F26/F$9*100,0)</f>
        <v>0</v>
      </c>
      <c r="H26" s="94">
        <f>[1]MercLab!L126</f>
        <v>1494.3263273856237</v>
      </c>
      <c r="I26" s="61">
        <f t="shared" ref="I26:I34" si="4">IF(ISNUMBER(H26/H$9*100),H26/H$9*100,0)</f>
        <v>0.17098616834250613</v>
      </c>
      <c r="J26" s="94">
        <f>[1]MercLab!M126</f>
        <v>0</v>
      </c>
      <c r="K26" s="61">
        <f t="shared" ref="K26:K34" si="5">IF(ISNUMBER(J26/J$9*100),J26/J$9*100,0)</f>
        <v>0</v>
      </c>
      <c r="L26" s="94">
        <f>[1]MercLab!N126</f>
        <v>267.01328480576797</v>
      </c>
      <c r="M26" s="61">
        <f t="shared" ref="M26:M34" si="6">IF(ISNUMBER(L26/L$9*100),L26/L$9*100,0)</f>
        <v>3.2001223033946445E-2</v>
      </c>
      <c r="N26" s="94">
        <f>[1]MercLab!O126</f>
        <v>14061.071261603078</v>
      </c>
      <c r="O26" s="61">
        <f t="shared" ref="O26:O34" si="7">IF(ISNUMBER(N26/N$9*100),N26/N$9*100,0)</f>
        <v>4.5788057608913917</v>
      </c>
    </row>
    <row r="27" spans="1:15">
      <c r="A27" s="271" t="s">
        <v>45</v>
      </c>
      <c r="B27" s="94">
        <f>[1]MercLab!J127</f>
        <v>88159.414652484309</v>
      </c>
      <c r="C27" s="61">
        <f t="shared" si="1"/>
        <v>4.1735326664102068</v>
      </c>
      <c r="D27" s="94">
        <f t="shared" si="0"/>
        <v>17884.786352291838</v>
      </c>
      <c r="E27" s="61">
        <f t="shared" si="2"/>
        <v>1.8421398820137478</v>
      </c>
      <c r="F27" s="94">
        <f>[1]MercLab!K127</f>
        <v>0</v>
      </c>
      <c r="G27" s="61">
        <f t="shared" si="3"/>
        <v>0</v>
      </c>
      <c r="H27" s="94">
        <f>[1]MercLab!L127</f>
        <v>17884.786352291838</v>
      </c>
      <c r="I27" s="61">
        <f t="shared" si="4"/>
        <v>2.046441285253199</v>
      </c>
      <c r="J27" s="94">
        <f>[1]MercLab!M127</f>
        <v>0</v>
      </c>
      <c r="K27" s="61">
        <f t="shared" si="5"/>
        <v>0</v>
      </c>
      <c r="L27" s="94">
        <f>[1]MercLab!N127</f>
        <v>3764.5715118810804</v>
      </c>
      <c r="M27" s="61">
        <f t="shared" si="6"/>
        <v>0.45117939606106466</v>
      </c>
      <c r="N27" s="94">
        <f>[1]MercLab!O127</f>
        <v>66510.056788311311</v>
      </c>
      <c r="O27" s="61">
        <f t="shared" si="7"/>
        <v>21.658138666229458</v>
      </c>
    </row>
    <row r="28" spans="1:15">
      <c r="A28" s="271" t="s">
        <v>46</v>
      </c>
      <c r="B28" s="94">
        <f>[1]MercLab!J128</f>
        <v>247810.29454548625</v>
      </c>
      <c r="C28" s="61">
        <f t="shared" si="1"/>
        <v>11.73152480010457</v>
      </c>
      <c r="D28" s="94">
        <f t="shared" si="0"/>
        <v>119285.41726883233</v>
      </c>
      <c r="E28" s="61">
        <f t="shared" si="2"/>
        <v>12.286443917481234</v>
      </c>
      <c r="F28" s="94">
        <f>[1]MercLab!K128</f>
        <v>701.48980283549599</v>
      </c>
      <c r="G28" s="61">
        <f t="shared" si="3"/>
        <v>0.75805807864435626</v>
      </c>
      <c r="H28" s="94">
        <f>[1]MercLab!L128</f>
        <v>118316.91418119107</v>
      </c>
      <c r="I28" s="61">
        <f t="shared" si="4"/>
        <v>13.538244916921895</v>
      </c>
      <c r="J28" s="94">
        <f>[1]MercLab!M128</f>
        <v>267.01328480576797</v>
      </c>
      <c r="K28" s="61">
        <f t="shared" si="5"/>
        <v>6.0869080146174417</v>
      </c>
      <c r="L28" s="94">
        <f>[1]MercLab!N128</f>
        <v>22515.148276876978</v>
      </c>
      <c r="M28" s="61">
        <f t="shared" si="6"/>
        <v>2.698413609550677</v>
      </c>
      <c r="N28" s="94">
        <f>[1]MercLab!O128</f>
        <v>106009.72899978206</v>
      </c>
      <c r="O28" s="61">
        <f t="shared" si="7"/>
        <v>34.52069538828281</v>
      </c>
    </row>
    <row r="29" spans="1:15">
      <c r="A29" s="271" t="s">
        <v>47</v>
      </c>
      <c r="B29" s="94">
        <f>[1]MercLab!J129</f>
        <v>367579.89388179587</v>
      </c>
      <c r="C29" s="61">
        <f t="shared" si="1"/>
        <v>17.401507265883843</v>
      </c>
      <c r="D29" s="94">
        <f t="shared" si="0"/>
        <v>225817.5823155604</v>
      </c>
      <c r="E29" s="61">
        <f t="shared" si="2"/>
        <v>23.259297944596899</v>
      </c>
      <c r="F29" s="95">
        <f>[1]MercLab!K129</f>
        <v>9248.6577540387807</v>
      </c>
      <c r="G29" s="61">
        <f t="shared" si="3"/>
        <v>9.9944713361856188</v>
      </c>
      <c r="H29" s="94">
        <f>[1]MercLab!L129</f>
        <v>216568.92456152162</v>
      </c>
      <c r="I29" s="61">
        <f t="shared" si="4"/>
        <v>24.780591704904001</v>
      </c>
      <c r="J29" s="94">
        <f>[1]MercLab!M129</f>
        <v>0</v>
      </c>
      <c r="K29" s="61">
        <f t="shared" si="5"/>
        <v>0</v>
      </c>
      <c r="L29" s="94">
        <f>[1]MercLab!N129</f>
        <v>76611.950663514901</v>
      </c>
      <c r="M29" s="61">
        <f t="shared" si="6"/>
        <v>9.1818507159007154</v>
      </c>
      <c r="N29" s="94">
        <f>[1]MercLab!O129</f>
        <v>65150.360902727203</v>
      </c>
      <c r="O29" s="61">
        <f t="shared" si="7"/>
        <v>21.215371309593287</v>
      </c>
    </row>
    <row r="30" spans="1:15">
      <c r="A30" s="271" t="s">
        <v>48</v>
      </c>
      <c r="B30" s="95">
        <f>[1]MercLab!J130</f>
        <v>236276.69447092884</v>
      </c>
      <c r="C30" s="61">
        <f t="shared" si="1"/>
        <v>11.185515541056931</v>
      </c>
      <c r="D30" s="95">
        <f t="shared" si="0"/>
        <v>136094.30254760262</v>
      </c>
      <c r="E30" s="61">
        <f t="shared" si="2"/>
        <v>14.017765574574925</v>
      </c>
      <c r="F30" s="60">
        <f>[1]MercLab!K130</f>
        <v>11371.904547659808</v>
      </c>
      <c r="G30" s="61">
        <f t="shared" si="3"/>
        <v>12.288937169265726</v>
      </c>
      <c r="H30" s="95">
        <f>[1]MercLab!L130</f>
        <v>124554.93476671886</v>
      </c>
      <c r="I30" s="61">
        <f t="shared" si="4"/>
        <v>14.25202156557879</v>
      </c>
      <c r="J30" s="95">
        <f>[1]MercLab!M130</f>
        <v>167.46323322396</v>
      </c>
      <c r="K30" s="61">
        <f t="shared" si="5"/>
        <v>3.817537757367242</v>
      </c>
      <c r="L30" s="95">
        <f>[1]MercLab!N130</f>
        <v>76560.623232673315</v>
      </c>
      <c r="M30" s="61">
        <f t="shared" si="6"/>
        <v>9.1756991846639231</v>
      </c>
      <c r="N30" s="95">
        <f>[1]MercLab!O130</f>
        <v>23621.768690658628</v>
      </c>
      <c r="O30" s="61">
        <f t="shared" si="7"/>
        <v>7.692123064519663</v>
      </c>
    </row>
    <row r="31" spans="1:15">
      <c r="A31" s="271" t="s">
        <v>50</v>
      </c>
      <c r="B31" s="60">
        <f>[1]MercLab!J131</f>
        <v>232713.43064341709</v>
      </c>
      <c r="C31" s="61">
        <f t="shared" si="1"/>
        <v>11.01682796478638</v>
      </c>
      <c r="D31" s="60">
        <f t="shared" si="0"/>
        <v>128857.43458989231</v>
      </c>
      <c r="E31" s="61">
        <f t="shared" si="2"/>
        <v>13.272365387892954</v>
      </c>
      <c r="F31" s="94">
        <f>[1]MercLab!K131</f>
        <v>10343.406063771947</v>
      </c>
      <c r="G31" s="61">
        <f t="shared" si="3"/>
        <v>11.177500365147989</v>
      </c>
      <c r="H31" s="60">
        <f>[1]MercLab!L131</f>
        <v>118286.47568151081</v>
      </c>
      <c r="I31" s="61">
        <f t="shared" si="4"/>
        <v>13.534762034813056</v>
      </c>
      <c r="J31" s="60">
        <f>[1]MercLab!M131</f>
        <v>227.55284460953899</v>
      </c>
      <c r="K31" s="61">
        <f t="shared" si="5"/>
        <v>5.1873570058896172</v>
      </c>
      <c r="L31" s="60">
        <f>[1]MercLab!N131</f>
        <v>94687.523508056198</v>
      </c>
      <c r="M31" s="61">
        <f t="shared" si="6"/>
        <v>11.348186516328337</v>
      </c>
      <c r="N31" s="60">
        <f>[1]MercLab!O131</f>
        <v>9168.4725454743402</v>
      </c>
      <c r="O31" s="61">
        <f t="shared" si="7"/>
        <v>2.98559434972996</v>
      </c>
    </row>
    <row r="32" spans="1:15">
      <c r="A32" s="271" t="s">
        <v>51</v>
      </c>
      <c r="B32" s="94">
        <f>[1]MercLab!J132</f>
        <v>288430.73901263566</v>
      </c>
      <c r="C32" s="61">
        <f t="shared" si="1"/>
        <v>13.654527040716346</v>
      </c>
      <c r="D32" s="94">
        <f t="shared" si="0"/>
        <v>133920.79770216334</v>
      </c>
      <c r="E32" s="61">
        <f t="shared" si="2"/>
        <v>13.793893738441938</v>
      </c>
      <c r="F32" s="94">
        <f>[1]MercLab!K132</f>
        <v>18078.367443908501</v>
      </c>
      <c r="G32" s="61">
        <f t="shared" si="3"/>
        <v>19.53621055382575</v>
      </c>
      <c r="H32" s="94">
        <f>[1]MercLab!L132</f>
        <v>114388.51243859211</v>
      </c>
      <c r="I32" s="61">
        <f t="shared" si="4"/>
        <v>13.088743125133092</v>
      </c>
      <c r="J32" s="94">
        <f>[1]MercLab!M132</f>
        <v>1453.9178196627181</v>
      </c>
      <c r="K32" s="61">
        <f t="shared" si="5"/>
        <v>33.14390905882351</v>
      </c>
      <c r="L32" s="94">
        <f>[1]MercLab!N132</f>
        <v>145615.54992358104</v>
      </c>
      <c r="M32" s="61">
        <f t="shared" si="6"/>
        <v>17.451849610048388</v>
      </c>
      <c r="N32" s="94">
        <f>[1]MercLab!O132</f>
        <v>8894.3913868995733</v>
      </c>
      <c r="O32" s="61">
        <f t="shared" si="7"/>
        <v>2.8963433698803032</v>
      </c>
    </row>
    <row r="33" spans="1:15">
      <c r="A33" s="271" t="s">
        <v>52</v>
      </c>
      <c r="B33" s="94">
        <f>[1]MercLab!J133</f>
        <v>414296.29057665309</v>
      </c>
      <c r="C33" s="61">
        <f t="shared" si="1"/>
        <v>19.61309644704534</v>
      </c>
      <c r="D33" s="94">
        <f t="shared" si="0"/>
        <v>158057.68126945052</v>
      </c>
      <c r="E33" s="61">
        <f t="shared" si="2"/>
        <v>16.280002041386478</v>
      </c>
      <c r="F33" s="94">
        <f>[1]MercLab!K133</f>
        <v>34832.064786384457</v>
      </c>
      <c r="G33" s="61">
        <f t="shared" si="3"/>
        <v>37.64092934844048</v>
      </c>
      <c r="H33" s="94">
        <f>[1]MercLab!L133</f>
        <v>121994.81159542536</v>
      </c>
      <c r="I33" s="61">
        <f t="shared" si="4"/>
        <v>13.959083106607654</v>
      </c>
      <c r="J33" s="94">
        <f>[1]MercLab!M133</f>
        <v>1230.8048876407111</v>
      </c>
      <c r="K33" s="61">
        <f t="shared" si="5"/>
        <v>28.05776551702392</v>
      </c>
      <c r="L33" s="94">
        <f>[1]MercLab!N133</f>
        <v>248469.51023691884</v>
      </c>
      <c r="M33" s="61">
        <f t="shared" si="6"/>
        <v>29.778773816482847</v>
      </c>
      <c r="N33" s="94">
        <f>[1]MercLab!O133</f>
        <v>7769.0990702863764</v>
      </c>
      <c r="O33" s="61">
        <f t="shared" si="7"/>
        <v>2.5299064998769927</v>
      </c>
    </row>
    <row r="34" spans="1:15">
      <c r="A34" s="270" t="s">
        <v>104</v>
      </c>
      <c r="B34" s="94">
        <f>[1]MercLab!J134</f>
        <v>221255.97630888922</v>
      </c>
      <c r="C34" s="61">
        <f t="shared" si="1"/>
        <v>10.474423502057704</v>
      </c>
      <c r="D34" s="94">
        <f t="shared" si="0"/>
        <v>49457.827955021334</v>
      </c>
      <c r="E34" s="61">
        <f t="shared" si="2"/>
        <v>5.0941753263965728</v>
      </c>
      <c r="F34" s="95">
        <f>[1]MercLab!K134</f>
        <v>7961.8481464447259</v>
      </c>
      <c r="G34" s="61">
        <f t="shared" si="3"/>
        <v>8.6038931484901333</v>
      </c>
      <c r="H34" s="94">
        <f>[1]MercLab!L134</f>
        <v>40456.050099124128</v>
      </c>
      <c r="I34" s="61">
        <f t="shared" si="4"/>
        <v>4.6291260924405826</v>
      </c>
      <c r="J34" s="94">
        <f>[1]MercLab!M134</f>
        <v>1039.92970945248</v>
      </c>
      <c r="K34" s="61">
        <f t="shared" si="5"/>
        <v>23.706522646278273</v>
      </c>
      <c r="L34" s="94">
        <f>[1]MercLab!N134</f>
        <v>165892.73435714975</v>
      </c>
      <c r="M34" s="61">
        <f t="shared" si="6"/>
        <v>19.882045927924935</v>
      </c>
      <c r="N34" s="94">
        <f>[1]MercLab!O134</f>
        <v>5905.4139967205556</v>
      </c>
      <c r="O34" s="61">
        <f t="shared" si="7"/>
        <v>1.9230215909986068</v>
      </c>
    </row>
    <row r="35" spans="1:15">
      <c r="A35" s="272"/>
      <c r="B35" s="95"/>
      <c r="C35" s="61"/>
      <c r="D35" s="95">
        <f t="shared" si="0"/>
        <v>0</v>
      </c>
      <c r="E35" s="61"/>
      <c r="F35" s="95"/>
      <c r="G35" s="61"/>
      <c r="H35" s="95"/>
      <c r="I35" s="61"/>
      <c r="J35" s="95"/>
      <c r="K35" s="61"/>
      <c r="L35" s="95"/>
      <c r="M35" s="61"/>
      <c r="N35" s="95"/>
      <c r="O35" s="61"/>
    </row>
    <row r="36" spans="1:15">
      <c r="A36" s="269" t="s">
        <v>112</v>
      </c>
      <c r="B36" s="93">
        <f>[1]MercLab!J138</f>
        <v>1481214.9278268053</v>
      </c>
      <c r="C36" s="58">
        <f>IF(ISNUMBER(B36/B$9*100),B36/B$9*100,0)</f>
        <v>70.121823195265563</v>
      </c>
      <c r="D36" s="93">
        <f t="shared" si="0"/>
        <v>704813.86287397461</v>
      </c>
      <c r="E36" s="58">
        <f>IF(ISNUMBER(D36/D$9*100),D36/D$9*100,0)</f>
        <v>72.596099311521215</v>
      </c>
      <c r="F36" s="93">
        <f>[1]MercLab!K138</f>
        <v>14858.465003158544</v>
      </c>
      <c r="G36" s="58">
        <f>IF(ISNUMBER(F36/F$9*100),F36/F$9*100,0)</f>
        <v>16.056654546324403</v>
      </c>
      <c r="H36" s="93">
        <f>[1]MercLab!L138</f>
        <v>685568.71609142085</v>
      </c>
      <c r="I36" s="58">
        <f>IF(ISNUMBER(H36/H$9*100),H36/H$9*100,0)</f>
        <v>78.445226957252913</v>
      </c>
      <c r="J36" s="93">
        <f>[1]MercLab!M138</f>
        <v>4386.6817793951759</v>
      </c>
      <c r="K36" s="58">
        <f>IF(ISNUMBER(J36/J$9*100),J36/J$9*100,0)</f>
        <v>100</v>
      </c>
      <c r="L36" s="93">
        <f>[1]MercLab!N138</f>
        <v>776401.06495290296</v>
      </c>
      <c r="M36" s="58">
        <f>IF(ISNUMBER(L36/L$9*100),L36/L$9*100,0)</f>
        <v>93.050739634265113</v>
      </c>
      <c r="N36" s="93">
        <f>[1]MercLab!O138</f>
        <v>0</v>
      </c>
      <c r="O36" s="58">
        <f>IF(ISNUMBER(N36/N$9*100),N36/N$9*100,0)</f>
        <v>0</v>
      </c>
    </row>
    <row r="37" spans="1:15">
      <c r="A37" s="266" t="s">
        <v>107</v>
      </c>
      <c r="B37" s="94">
        <f>SUM(B38:B40)</f>
        <v>1162139.7223571374</v>
      </c>
      <c r="C37" s="61">
        <f t="shared" ref="C37:C44" si="8">IF(ISNUMBER(B37/B$9*100),B37/B$9*100,0)</f>
        <v>55.016564178760937</v>
      </c>
      <c r="D37" s="94">
        <f t="shared" si="0"/>
        <v>569763.39659408084</v>
      </c>
      <c r="E37" s="61">
        <f t="shared" ref="E37:E44" si="9">IF(ISNUMBER(D37/D$9*100),D37/D$9*100,0)</f>
        <v>58.685849274518944</v>
      </c>
      <c r="F37" s="94">
        <f>SUM(F38:F40)</f>
        <v>5151.496605699459</v>
      </c>
      <c r="G37" s="61">
        <f t="shared" ref="G37:G44" si="10">IF(ISNUMBER(F37/F$9*100),F37/F$9*100,0)</f>
        <v>5.56691430620159</v>
      </c>
      <c r="H37" s="94">
        <f>SUM(H38:H40)</f>
        <v>561677.71392735897</v>
      </c>
      <c r="I37" s="61">
        <f t="shared" ref="I37:I44" si="11">IF(ISNUMBER(H37/H$9*100),H37/H$9*100,0)</f>
        <v>64.269174937070943</v>
      </c>
      <c r="J37" s="94">
        <f>SUM(J38:J40)</f>
        <v>2934.186061022473</v>
      </c>
      <c r="K37" s="61">
        <f t="shared" ref="K37:K44" si="12">IF(ISNUMBER(J37/J$9*100),J37/J$9*100,0)</f>
        <v>66.888509551906239</v>
      </c>
      <c r="L37" s="94">
        <f>SUM(L38:L40)</f>
        <v>592376.3257630202</v>
      </c>
      <c r="M37" s="61">
        <f t="shared" ref="M37:M44" si="13">IF(ISNUMBER(L37/L$9*100),L37/L$9*100,0)</f>
        <v>70.99559459957861</v>
      </c>
      <c r="N37" s="94">
        <f>SUM(N38:N40)</f>
        <v>0</v>
      </c>
      <c r="O37" s="61">
        <f t="shared" ref="O37:O44" si="14">IF(ISNUMBER(N37/N$9*100),N37/N$9*100,0)</f>
        <v>0</v>
      </c>
    </row>
    <row r="38" spans="1:15">
      <c r="A38" s="267" t="s">
        <v>116</v>
      </c>
      <c r="B38" s="94">
        <f>[1]MercLab!J139</f>
        <v>429127.57318995328</v>
      </c>
      <c r="C38" s="61">
        <f t="shared" si="8"/>
        <v>20.315220465397427</v>
      </c>
      <c r="D38" s="94">
        <f t="shared" si="0"/>
        <v>168903.35551348154</v>
      </c>
      <c r="E38" s="61">
        <f t="shared" si="9"/>
        <v>17.397110665370604</v>
      </c>
      <c r="F38" s="94">
        <f>[1]MercLab!K139</f>
        <v>434.47651802972797</v>
      </c>
      <c r="G38" s="61">
        <f t="shared" si="10"/>
        <v>0.46951278998269685</v>
      </c>
      <c r="H38" s="94">
        <f>[1]MercLab!L139</f>
        <v>168468.87899545181</v>
      </c>
      <c r="I38" s="61">
        <f t="shared" si="11"/>
        <v>19.276812284226068</v>
      </c>
      <c r="J38" s="94">
        <f>[1]MercLab!M139</f>
        <v>0</v>
      </c>
      <c r="K38" s="61">
        <f t="shared" si="12"/>
        <v>0</v>
      </c>
      <c r="L38" s="94">
        <f>[1]MercLab!N139</f>
        <v>260224.21767647853</v>
      </c>
      <c r="M38" s="61">
        <f t="shared" si="13"/>
        <v>31.187561453194519</v>
      </c>
      <c r="N38" s="94">
        <f>[1]MercLab!O139</f>
        <v>0</v>
      </c>
      <c r="O38" s="61">
        <f t="shared" si="14"/>
        <v>0</v>
      </c>
    </row>
    <row r="39" spans="1:15">
      <c r="A39" s="267" t="s">
        <v>117</v>
      </c>
      <c r="B39" s="94">
        <f>[1]MercLab!J140</f>
        <v>732199.06323105516</v>
      </c>
      <c r="C39" s="61">
        <f t="shared" si="8"/>
        <v>34.662851616649746</v>
      </c>
      <c r="D39" s="94">
        <f t="shared" si="0"/>
        <v>400541.52127388574</v>
      </c>
      <c r="E39" s="61">
        <f t="shared" si="9"/>
        <v>41.255930946389583</v>
      </c>
      <c r="F39" s="94">
        <f>[1]MercLab!K140</f>
        <v>4717.0200876697309</v>
      </c>
      <c r="G39" s="61">
        <f t="shared" si="10"/>
        <v>5.097401516218893</v>
      </c>
      <c r="H39" s="94">
        <f>[1]MercLab!L140</f>
        <v>392890.31512519356</v>
      </c>
      <c r="I39" s="61">
        <f t="shared" si="11"/>
        <v>44.955916476201224</v>
      </c>
      <c r="J39" s="94">
        <f>[1]MercLab!M140</f>
        <v>2934.186061022473</v>
      </c>
      <c r="K39" s="61">
        <f t="shared" si="12"/>
        <v>66.888509551906239</v>
      </c>
      <c r="L39" s="94">
        <f>[1]MercLab!N140</f>
        <v>331657.54195712635</v>
      </c>
      <c r="M39" s="61">
        <f t="shared" si="13"/>
        <v>39.748759986908269</v>
      </c>
      <c r="N39" s="94">
        <f>[1]MercLab!O140</f>
        <v>0</v>
      </c>
      <c r="O39" s="61">
        <f t="shared" si="14"/>
        <v>0</v>
      </c>
    </row>
    <row r="40" spans="1:15">
      <c r="A40" s="267" t="s">
        <v>118</v>
      </c>
      <c r="B40" s="94">
        <f>[1]MercLab!J141</f>
        <v>813.08593612887501</v>
      </c>
      <c r="C40" s="61">
        <f t="shared" si="8"/>
        <v>3.8492096713767784E-2</v>
      </c>
      <c r="D40" s="94">
        <f t="shared" si="0"/>
        <v>318.51980671356802</v>
      </c>
      <c r="E40" s="61">
        <f t="shared" si="9"/>
        <v>3.2807662758754963E-2</v>
      </c>
      <c r="F40" s="94">
        <f>[1]MercLab!K141</f>
        <v>0</v>
      </c>
      <c r="G40" s="61">
        <f t="shared" si="10"/>
        <v>0</v>
      </c>
      <c r="H40" s="94">
        <f>[1]MercLab!L141</f>
        <v>318.51980671356802</v>
      </c>
      <c r="I40" s="61">
        <f t="shared" si="11"/>
        <v>3.6446176643646959E-2</v>
      </c>
      <c r="J40" s="94">
        <f>[1]MercLab!M141</f>
        <v>0</v>
      </c>
      <c r="K40" s="61">
        <f t="shared" si="12"/>
        <v>0</v>
      </c>
      <c r="L40" s="94">
        <f>[1]MercLab!N141</f>
        <v>494.56612941530693</v>
      </c>
      <c r="M40" s="61">
        <f t="shared" si="13"/>
        <v>5.9273159475820111E-2</v>
      </c>
      <c r="N40" s="94">
        <f>[1]MercLab!O141</f>
        <v>0</v>
      </c>
      <c r="O40" s="61">
        <f t="shared" si="14"/>
        <v>0</v>
      </c>
    </row>
    <row r="41" spans="1:15">
      <c r="A41" s="266" t="s">
        <v>108</v>
      </c>
      <c r="B41" s="94">
        <f>[1]MercLab!J142</f>
        <v>211698.03050666812</v>
      </c>
      <c r="C41" s="61">
        <f t="shared" si="8"/>
        <v>10.021943194803033</v>
      </c>
      <c r="D41" s="94">
        <f t="shared" si="0"/>
        <v>110293.61508990526</v>
      </c>
      <c r="E41" s="61">
        <f t="shared" si="9"/>
        <v>11.360284830159676</v>
      </c>
      <c r="F41" s="60">
        <f>[1]MercLab!K142</f>
        <v>6603.5897188128656</v>
      </c>
      <c r="G41" s="61">
        <f t="shared" si="10"/>
        <v>7.1361044938422626</v>
      </c>
      <c r="H41" s="94">
        <f>[1]MercLab!L142</f>
        <v>102237.52965271968</v>
      </c>
      <c r="I41" s="61">
        <f t="shared" si="11"/>
        <v>11.698384172020758</v>
      </c>
      <c r="J41" s="94">
        <f>[1]MercLab!M142</f>
        <v>1452.4957183727029</v>
      </c>
      <c r="K41" s="61">
        <f t="shared" si="12"/>
        <v>33.111490448093754</v>
      </c>
      <c r="L41" s="94">
        <f>[1]MercLab!N142</f>
        <v>101404.41541676719</v>
      </c>
      <c r="M41" s="61">
        <f t="shared" si="13"/>
        <v>12.153197983162018</v>
      </c>
      <c r="N41" s="94">
        <f>[1]MercLab!O142</f>
        <v>0</v>
      </c>
      <c r="O41" s="61">
        <f t="shared" si="14"/>
        <v>0</v>
      </c>
    </row>
    <row r="42" spans="1:15">
      <c r="A42" s="266" t="s">
        <v>109</v>
      </c>
      <c r="B42" s="60">
        <f>[1]MercLab!J143</f>
        <v>46484.818803301496</v>
      </c>
      <c r="C42" s="61">
        <f t="shared" si="8"/>
        <v>2.2006261104669345</v>
      </c>
      <c r="D42" s="60">
        <f t="shared" si="0"/>
        <v>14295.368326224432</v>
      </c>
      <c r="E42" s="61">
        <f t="shared" si="9"/>
        <v>1.4724284429844237</v>
      </c>
      <c r="F42" s="94">
        <f>[1]MercLab!K143</f>
        <v>1833.290918244925</v>
      </c>
      <c r="G42" s="61">
        <f t="shared" si="10"/>
        <v>1.98112785882762</v>
      </c>
      <c r="H42" s="60">
        <f>[1]MercLab!L143</f>
        <v>12462.077407979506</v>
      </c>
      <c r="I42" s="61">
        <f t="shared" si="11"/>
        <v>1.4259555135497819</v>
      </c>
      <c r="J42" s="60">
        <f>[1]MercLab!M143</f>
        <v>0</v>
      </c>
      <c r="K42" s="61">
        <f t="shared" si="12"/>
        <v>0</v>
      </c>
      <c r="L42" s="60">
        <f>[1]MercLab!N143</f>
        <v>32189.450477077022</v>
      </c>
      <c r="M42" s="61">
        <f t="shared" si="13"/>
        <v>3.8578671649481304</v>
      </c>
      <c r="N42" s="60">
        <f>[1]MercLab!O143</f>
        <v>0</v>
      </c>
      <c r="O42" s="61">
        <f t="shared" si="14"/>
        <v>0</v>
      </c>
    </row>
    <row r="43" spans="1:15">
      <c r="A43" s="266" t="s">
        <v>110</v>
      </c>
      <c r="B43" s="94">
        <f>[1]MercLab!J144</f>
        <v>15838.391586858323</v>
      </c>
      <c r="C43" s="61">
        <f t="shared" si="8"/>
        <v>0.74980131086075752</v>
      </c>
      <c r="D43" s="94">
        <f t="shared" si="0"/>
        <v>4396.4847310470159</v>
      </c>
      <c r="E43" s="61">
        <f t="shared" si="9"/>
        <v>0.45283962045699017</v>
      </c>
      <c r="F43" s="94">
        <f>[1]MercLab!K144</f>
        <v>587.42922657268946</v>
      </c>
      <c r="G43" s="61">
        <f t="shared" si="10"/>
        <v>0.63479963505565074</v>
      </c>
      <c r="H43" s="94">
        <f>[1]MercLab!L144</f>
        <v>3809.055504474326</v>
      </c>
      <c r="I43" s="61">
        <f t="shared" si="11"/>
        <v>0.43584576794110402</v>
      </c>
      <c r="J43" s="94">
        <f>[1]MercLab!M144</f>
        <v>0</v>
      </c>
      <c r="K43" s="61">
        <f t="shared" si="12"/>
        <v>0</v>
      </c>
      <c r="L43" s="94">
        <f>[1]MercLab!N144</f>
        <v>11441.906855811321</v>
      </c>
      <c r="M43" s="61">
        <f t="shared" si="13"/>
        <v>1.3712988606271377</v>
      </c>
      <c r="N43" s="94">
        <f>[1]MercLab!O144</f>
        <v>0</v>
      </c>
      <c r="O43" s="61">
        <f t="shared" si="14"/>
        <v>0</v>
      </c>
    </row>
    <row r="44" spans="1:15">
      <c r="A44" s="266" t="s">
        <v>111</v>
      </c>
      <c r="B44" s="94">
        <f>[1]MercLab!J145</f>
        <v>45053.964572874</v>
      </c>
      <c r="C44" s="61">
        <f t="shared" si="8"/>
        <v>2.1328884003755015</v>
      </c>
      <c r="D44" s="94">
        <f t="shared" si="0"/>
        <v>6064.9981326908392</v>
      </c>
      <c r="E44" s="61">
        <f t="shared" si="9"/>
        <v>0.62469714339847282</v>
      </c>
      <c r="F44" s="95">
        <f>[1]MercLab!K145</f>
        <v>682.65853382861701</v>
      </c>
      <c r="G44" s="61">
        <f t="shared" si="10"/>
        <v>0.7377082523972921</v>
      </c>
      <c r="H44" s="94">
        <f>[1]MercLab!L145</f>
        <v>5382.3395988622224</v>
      </c>
      <c r="I44" s="61">
        <f t="shared" si="11"/>
        <v>0.61586656666733552</v>
      </c>
      <c r="J44" s="94">
        <f>[1]MercLab!M145</f>
        <v>0</v>
      </c>
      <c r="K44" s="61">
        <f t="shared" si="12"/>
        <v>0</v>
      </c>
      <c r="L44" s="94">
        <f>[1]MercLab!N145</f>
        <v>38988.966440183161</v>
      </c>
      <c r="M44" s="61">
        <f t="shared" si="13"/>
        <v>4.6727810259439266</v>
      </c>
      <c r="N44" s="94">
        <f>[1]MercLab!O145</f>
        <v>0</v>
      </c>
      <c r="O44" s="61">
        <f t="shared" si="14"/>
        <v>0</v>
      </c>
    </row>
    <row r="45" spans="1:15">
      <c r="A45" s="266"/>
      <c r="B45" s="95"/>
      <c r="C45" s="96"/>
      <c r="D45" s="95">
        <f t="shared" si="0"/>
        <v>0</v>
      </c>
      <c r="E45" s="96"/>
      <c r="F45" s="95"/>
      <c r="G45" s="96"/>
      <c r="H45" s="95"/>
      <c r="I45" s="96"/>
      <c r="J45" s="95"/>
      <c r="K45" s="96"/>
      <c r="L45" s="95"/>
      <c r="M45" s="96"/>
      <c r="N45" s="95"/>
      <c r="O45" s="96"/>
    </row>
    <row r="46" spans="1:15">
      <c r="A46" s="269" t="s">
        <v>15</v>
      </c>
      <c r="B46" s="93"/>
      <c r="C46" s="58"/>
      <c r="D46" s="93"/>
      <c r="E46" s="58"/>
      <c r="F46" s="93"/>
      <c r="G46" s="58"/>
      <c r="H46" s="93"/>
      <c r="I46" s="58"/>
      <c r="J46" s="93"/>
      <c r="K46" s="58"/>
      <c r="L46" s="93"/>
      <c r="M46" s="58"/>
      <c r="N46" s="93"/>
      <c r="O46" s="58"/>
    </row>
    <row r="47" spans="1:15">
      <c r="A47" s="266" t="s">
        <v>41</v>
      </c>
      <c r="B47" s="60">
        <f>[1]MercLab!J147</f>
        <v>1079802.8928567737</v>
      </c>
      <c r="C47" s="61">
        <f>IF(ISNUMBER(B47/B$9*100),B47/B$9*100,0)</f>
        <v>51.118677050959647</v>
      </c>
      <c r="D47" s="60">
        <f t="shared" si="0"/>
        <v>318438.82008966303</v>
      </c>
      <c r="E47" s="61">
        <f>IF(ISNUMBER(D47/D$9*100),D47/D$9*100,0)</f>
        <v>32.799321105303456</v>
      </c>
      <c r="F47" s="60">
        <f>[1]MercLab!K147</f>
        <v>0</v>
      </c>
      <c r="G47" s="61">
        <f>IF(ISNUMBER(F47/F$9*100),F47/F$9*100,0)</f>
        <v>0</v>
      </c>
      <c r="H47" s="60">
        <f>[1]MercLab!L147</f>
        <v>318438.82008966303</v>
      </c>
      <c r="I47" s="61">
        <f>IF(ISNUMBER(H47/H$9*100),H47/H$9*100,0)</f>
        <v>36.436909864192742</v>
      </c>
      <c r="J47" s="60">
        <f>[1]MercLab!M147</f>
        <v>0</v>
      </c>
      <c r="K47" s="61">
        <f>IF(ISNUMBER(J47/J$9*100),J47/J$9*100,0)</f>
        <v>0</v>
      </c>
      <c r="L47" s="60">
        <f>[1]MercLab!N147</f>
        <v>507093.27269702213</v>
      </c>
      <c r="M47" s="61">
        <f>IF(ISNUMBER(L47/L$9*100),L47/L$9*100,0)</f>
        <v>60.774522624953256</v>
      </c>
      <c r="N47" s="60">
        <f>[1]MercLab!O147</f>
        <v>254270.80007000588</v>
      </c>
      <c r="O47" s="61">
        <f>IF(ISNUMBER(N47/N$9*100),N47/N$9*100,0)</f>
        <v>82.799993153172551</v>
      </c>
    </row>
    <row r="48" spans="1:15">
      <c r="A48" s="266" t="s">
        <v>42</v>
      </c>
      <c r="B48" s="60">
        <f>[1]MercLab!J148</f>
        <v>211121.96934416654</v>
      </c>
      <c r="C48" s="61">
        <f>IF(ISNUMBER(B48/B$9*100),B48/B$9*100,0)</f>
        <v>9.9946720282574333</v>
      </c>
      <c r="D48" s="60">
        <f t="shared" si="0"/>
        <v>152049.95941565163</v>
      </c>
      <c r="E48" s="61">
        <f>IF(ISNUMBER(D48/D$9*100),D48/D$9*100,0)</f>
        <v>15.66120437677192</v>
      </c>
      <c r="F48" s="94">
        <f>[1]MercLab!K148</f>
        <v>0</v>
      </c>
      <c r="G48" s="61">
        <f>IF(ISNUMBER(F48/F$9*100),F48/F$9*100,0)</f>
        <v>0</v>
      </c>
      <c r="H48" s="60">
        <f>[1]MercLab!L148</f>
        <v>152049.95941565163</v>
      </c>
      <c r="I48" s="61">
        <f>IF(ISNUMBER(H48/H$9*100),H48/H$9*100,0)</f>
        <v>17.39810072315397</v>
      </c>
      <c r="J48" s="60">
        <f>[1]MercLab!M148</f>
        <v>0</v>
      </c>
      <c r="K48" s="61">
        <f>IF(ISNUMBER(J48/J$9*100),J48/J$9*100,0)</f>
        <v>0</v>
      </c>
      <c r="L48" s="60">
        <f>[1]MercLab!N148</f>
        <v>49215.593477196206</v>
      </c>
      <c r="M48" s="61">
        <f>IF(ISNUMBER(L48/L$9*100),L48/L$9*100,0)</f>
        <v>5.8984300528622002</v>
      </c>
      <c r="N48" s="60">
        <f>[1]MercLab!O148</f>
        <v>9856.4164513195046</v>
      </c>
      <c r="O48" s="61">
        <f>IF(ISNUMBER(N48/N$9*100),N48/N$9*100,0)</f>
        <v>3.2096143735709348</v>
      </c>
    </row>
    <row r="49" spans="1:15">
      <c r="A49" s="266" t="s">
        <v>53</v>
      </c>
      <c r="B49" s="94">
        <f>[1]MercLab!J149</f>
        <v>820857.62133884185</v>
      </c>
      <c r="C49" s="61">
        <f>IF(ISNUMBER(B49/B$9*100),B49/B$9*100,0)</f>
        <v>38.860014107783059</v>
      </c>
      <c r="D49" s="94">
        <f t="shared" si="0"/>
        <v>500114.36353806622</v>
      </c>
      <c r="E49" s="61">
        <f>IF(ISNUMBER(D49/D$9*100),D49/D$9*100,0)</f>
        <v>51.511972046752284</v>
      </c>
      <c r="F49" s="94">
        <f>[1]MercLab!K149</f>
        <v>92537.73854504367</v>
      </c>
      <c r="G49" s="61">
        <f>IF(ISNUMBER(F49/F$9*100),F49/F$9*100,0)</f>
        <v>100</v>
      </c>
      <c r="H49" s="94">
        <f>[1]MercLab!L149</f>
        <v>403189.94321362738</v>
      </c>
      <c r="I49" s="61">
        <f>IF(ISNUMBER(H49/H$9*100),H49/H$9*100,0)</f>
        <v>46.134436796642376</v>
      </c>
      <c r="J49" s="94">
        <f>[1]MercLab!M149</f>
        <v>4386.6817793951759</v>
      </c>
      <c r="K49" s="61">
        <f>IF(ISNUMBER(J49/J$9*100),J49/J$9*100,0)</f>
        <v>100</v>
      </c>
      <c r="L49" s="94">
        <f>[1]MercLab!N149</f>
        <v>278075.75882122805</v>
      </c>
      <c r="M49" s="61">
        <f>IF(ISNUMBER(L49/L$9*100),L49/L$9*100,0)</f>
        <v>33.327047322177997</v>
      </c>
      <c r="N49" s="94">
        <f>[1]MercLab!O149</f>
        <v>42667.49897948846</v>
      </c>
      <c r="O49" s="61">
        <f>IF(ISNUMBER(N49/N$9*100),N49/N$9*100,0)</f>
        <v>13.894118484670562</v>
      </c>
    </row>
    <row r="50" spans="1:15">
      <c r="A50" s="266" t="s">
        <v>49</v>
      </c>
      <c r="B50" s="94">
        <f>[1]MercLab!J150</f>
        <v>562.661426449592</v>
      </c>
      <c r="C50" s="61">
        <f>IF(ISNUMBER(B50/B$9*100),B50/B$9*100,0)</f>
        <v>2.6636813012802393E-2</v>
      </c>
      <c r="D50" s="94">
        <f t="shared" si="0"/>
        <v>267.01328480576797</v>
      </c>
      <c r="E50" s="61">
        <f>IF(ISNUMBER(D50/D$9*100),D50/D$9*100,0)</f>
        <v>2.7502471166236182E-2</v>
      </c>
      <c r="F50" s="94">
        <f>[1]MercLab!K150</f>
        <v>0</v>
      </c>
      <c r="G50" s="61">
        <f>IF(ISNUMBER(F50/F$9*100),F50/F$9*100,0)</f>
        <v>0</v>
      </c>
      <c r="H50" s="94">
        <f>[1]MercLab!L150</f>
        <v>267.01328480576797</v>
      </c>
      <c r="I50" s="61">
        <f>IF(ISNUMBER(H50/H$9*100),H50/H$9*100,0)</f>
        <v>3.0552616004136533E-2</v>
      </c>
      <c r="J50" s="94">
        <f>[1]MercLab!M150</f>
        <v>0</v>
      </c>
      <c r="K50" s="61">
        <f>IF(ISNUMBER(J50/J$9*100),J50/J$9*100,0)</f>
        <v>0</v>
      </c>
      <c r="L50" s="94">
        <f>[1]MercLab!N150</f>
        <v>0</v>
      </c>
      <c r="M50" s="61">
        <f>IF(ISNUMBER(L50/L$9*100),L50/L$9*100,0)</f>
        <v>0</v>
      </c>
      <c r="N50" s="94">
        <f>[1]MercLab!O150</f>
        <v>295.64814164382403</v>
      </c>
      <c r="O50" s="61">
        <f>IF(ISNUMBER(N50/N$9*100),N50/N$9*100,0)</f>
        <v>9.6273988586644918E-2</v>
      </c>
    </row>
    <row r="51" spans="1:15">
      <c r="A51" s="263"/>
      <c r="B51" s="264"/>
      <c r="C51" s="275"/>
      <c r="D51" s="264"/>
      <c r="E51" s="275"/>
      <c r="F51" s="264"/>
      <c r="G51" s="275"/>
      <c r="H51" s="264"/>
      <c r="I51" s="275"/>
      <c r="J51" s="264"/>
      <c r="K51" s="275"/>
      <c r="L51" s="264"/>
      <c r="M51" s="275"/>
      <c r="N51" s="264"/>
      <c r="O51" s="275"/>
    </row>
    <row r="52" spans="1:15">
      <c r="A52" s="15" t="str">
        <f>'C01'!A42</f>
        <v>Fuente: Instituto Nacional de Estadística (INE). XLI Encuesta Permanente de Hogares de Propósitos Múltiples, Mayo 2011.</v>
      </c>
      <c r="B52" s="113"/>
      <c r="C52" s="112"/>
      <c r="D52" s="113"/>
      <c r="E52" s="112"/>
      <c r="F52" s="114"/>
      <c r="G52" s="112"/>
      <c r="H52" s="114"/>
      <c r="I52" s="112"/>
      <c r="J52" s="114"/>
      <c r="K52" s="112"/>
      <c r="L52" s="113"/>
      <c r="M52" s="112"/>
      <c r="N52" s="113"/>
      <c r="O52" s="112"/>
    </row>
    <row r="53" spans="1:15">
      <c r="A53" s="15" t="str">
        <f>'C01'!A43</f>
        <v>(Promedio de salarios mínimos por rama)</v>
      </c>
      <c r="B53" s="115"/>
      <c r="C53" s="116"/>
      <c r="D53" s="115"/>
      <c r="E53" s="116"/>
      <c r="F53" s="117"/>
      <c r="G53" s="116"/>
      <c r="H53" s="115"/>
      <c r="I53" s="116"/>
      <c r="J53" s="117"/>
      <c r="K53" s="118"/>
      <c r="L53" s="115"/>
      <c r="M53" s="116"/>
      <c r="N53" s="117"/>
      <c r="O53" s="116"/>
    </row>
    <row r="54" spans="1:15">
      <c r="A54" s="15" t="s">
        <v>99</v>
      </c>
      <c r="B54" s="115"/>
      <c r="C54" s="116"/>
      <c r="D54" s="115"/>
      <c r="E54" s="116"/>
      <c r="F54" s="117"/>
      <c r="G54" s="30"/>
      <c r="H54" s="111"/>
      <c r="I54" s="116"/>
      <c r="J54" s="117"/>
      <c r="K54" s="118"/>
      <c r="L54" s="115"/>
      <c r="M54" s="116"/>
      <c r="N54" s="117"/>
      <c r="O54" s="116"/>
    </row>
    <row r="55" spans="1:15">
      <c r="A55" s="15" t="s">
        <v>100</v>
      </c>
      <c r="B55" s="115"/>
      <c r="C55" s="116"/>
      <c r="D55" s="115"/>
      <c r="E55" s="116"/>
      <c r="F55" s="117"/>
      <c r="G55" s="116"/>
      <c r="H55" s="73"/>
      <c r="I55" s="116"/>
      <c r="J55" s="117"/>
      <c r="K55" s="116"/>
      <c r="L55" s="115"/>
      <c r="M55" s="116"/>
      <c r="N55" s="117"/>
      <c r="O55" s="116"/>
    </row>
    <row r="56" spans="1:15">
      <c r="A56" s="15" t="s">
        <v>106</v>
      </c>
      <c r="B56" s="115"/>
      <c r="C56" s="116"/>
      <c r="D56" s="115"/>
      <c r="E56" s="116"/>
      <c r="F56" s="117"/>
      <c r="G56" s="116"/>
      <c r="H56" s="73"/>
      <c r="I56" s="116"/>
      <c r="J56" s="117"/>
      <c r="K56" s="116"/>
      <c r="L56" s="115"/>
      <c r="M56" s="116"/>
      <c r="N56" s="117"/>
      <c r="O56" s="116"/>
    </row>
    <row r="57" spans="1:15">
      <c r="A57" s="15"/>
      <c r="B57" s="115"/>
      <c r="C57" s="116"/>
      <c r="D57" s="115"/>
      <c r="E57" s="116"/>
      <c r="F57" s="117"/>
      <c r="G57" s="116"/>
      <c r="H57" s="73"/>
      <c r="I57" s="116"/>
      <c r="J57" s="117"/>
      <c r="K57" s="116"/>
      <c r="L57" s="115"/>
      <c r="M57" s="116"/>
      <c r="N57" s="117"/>
      <c r="O57" s="116"/>
    </row>
    <row r="58" spans="1:15">
      <c r="A58" s="15"/>
      <c r="B58" s="115"/>
      <c r="C58" s="116"/>
      <c r="D58" s="115"/>
      <c r="E58" s="116"/>
      <c r="F58" s="117"/>
      <c r="G58" s="116"/>
      <c r="H58" s="73"/>
      <c r="I58" s="116"/>
      <c r="J58" s="117"/>
      <c r="K58" s="116"/>
      <c r="L58" s="115"/>
      <c r="M58" s="116"/>
      <c r="N58" s="117"/>
      <c r="O58" s="116"/>
    </row>
    <row r="59" spans="1:15">
      <c r="A59" s="335" t="s">
        <v>86</v>
      </c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</row>
    <row r="60" spans="1:15">
      <c r="A60" s="335" t="s">
        <v>92</v>
      </c>
      <c r="B60" s="335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</row>
    <row r="61" spans="1:15">
      <c r="A61" s="335" t="s">
        <v>36</v>
      </c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</row>
    <row r="62" spans="1:15" ht="23.25">
      <c r="A62" s="331" t="s">
        <v>121</v>
      </c>
      <c r="B62" s="331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</row>
    <row r="63" spans="1:15">
      <c r="A63" s="25" t="s">
        <v>20</v>
      </c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75"/>
      <c r="M63" s="75"/>
      <c r="N63" s="75"/>
      <c r="O63" s="75"/>
    </row>
    <row r="64" spans="1:15">
      <c r="A64" s="336" t="s">
        <v>34</v>
      </c>
      <c r="B64" s="339" t="s">
        <v>7</v>
      </c>
      <c r="C64" s="339"/>
      <c r="D64" s="344" t="s">
        <v>8</v>
      </c>
      <c r="E64" s="344"/>
      <c r="F64" s="344"/>
      <c r="G64" s="344"/>
      <c r="H64" s="344"/>
      <c r="I64" s="344"/>
      <c r="J64" s="344"/>
      <c r="K64" s="344"/>
      <c r="L64" s="339" t="s">
        <v>1</v>
      </c>
      <c r="M64" s="339"/>
      <c r="N64" s="342" t="s">
        <v>2</v>
      </c>
      <c r="O64" s="342"/>
    </row>
    <row r="65" spans="1:15" ht="13.5">
      <c r="A65" s="337"/>
      <c r="B65" s="340"/>
      <c r="C65" s="340"/>
      <c r="D65" s="341" t="s">
        <v>5</v>
      </c>
      <c r="E65" s="341"/>
      <c r="F65" s="341" t="s">
        <v>119</v>
      </c>
      <c r="G65" s="341"/>
      <c r="H65" s="341" t="s">
        <v>11</v>
      </c>
      <c r="I65" s="341"/>
      <c r="J65" s="341" t="s">
        <v>120</v>
      </c>
      <c r="K65" s="341"/>
      <c r="L65" s="340"/>
      <c r="M65" s="340"/>
      <c r="N65" s="343"/>
      <c r="O65" s="343"/>
    </row>
    <row r="66" spans="1:15" customFormat="1">
      <c r="A66" s="338"/>
      <c r="B66" s="63" t="s">
        <v>9</v>
      </c>
      <c r="C66" s="64" t="s">
        <v>96</v>
      </c>
      <c r="D66" s="63" t="s">
        <v>9</v>
      </c>
      <c r="E66" s="64" t="s">
        <v>96</v>
      </c>
      <c r="F66" s="63" t="s">
        <v>9</v>
      </c>
      <c r="G66" s="64" t="s">
        <v>96</v>
      </c>
      <c r="H66" s="63" t="s">
        <v>9</v>
      </c>
      <c r="I66" s="64" t="s">
        <v>96</v>
      </c>
      <c r="J66" s="63" t="s">
        <v>9</v>
      </c>
      <c r="K66" s="64" t="s">
        <v>96</v>
      </c>
      <c r="L66" s="63" t="s">
        <v>9</v>
      </c>
      <c r="M66" s="64" t="s">
        <v>96</v>
      </c>
      <c r="N66" s="63" t="s">
        <v>9</v>
      </c>
      <c r="O66" s="64" t="s">
        <v>96</v>
      </c>
    </row>
    <row r="67" spans="1:15">
      <c r="A67" s="119"/>
      <c r="B67" s="119"/>
      <c r="C67" s="120"/>
      <c r="D67" s="106"/>
      <c r="E67" s="108"/>
      <c r="F67" s="106"/>
      <c r="G67" s="108"/>
      <c r="H67" s="106"/>
      <c r="I67" s="108"/>
      <c r="J67" s="106"/>
      <c r="K67" s="108"/>
      <c r="L67" s="106"/>
      <c r="M67" s="108"/>
      <c r="N67" s="106"/>
      <c r="O67" s="108"/>
    </row>
    <row r="68" spans="1:15" ht="11.25" customHeight="1">
      <c r="A68" s="65" t="s">
        <v>113</v>
      </c>
      <c r="B68" s="24">
        <f t="shared" ref="B68:O68" si="15">B9</f>
        <v>2112345.1449659583</v>
      </c>
      <c r="C68" s="58">
        <f t="shared" si="15"/>
        <v>100.00000000001155</v>
      </c>
      <c r="D68" s="24">
        <f t="shared" si="15"/>
        <v>970870.15632824588</v>
      </c>
      <c r="E68" s="58">
        <f t="shared" si="15"/>
        <v>45.961719780594471</v>
      </c>
      <c r="F68" s="24">
        <f t="shared" si="15"/>
        <v>92537.73854504367</v>
      </c>
      <c r="G68" s="58">
        <f t="shared" si="15"/>
        <v>4.3808057961349389</v>
      </c>
      <c r="H68" s="24">
        <f t="shared" si="15"/>
        <v>873945.73600380705</v>
      </c>
      <c r="I68" s="58">
        <f t="shared" si="15"/>
        <v>41.373245186117117</v>
      </c>
      <c r="J68" s="24">
        <f t="shared" si="15"/>
        <v>4386.6817793951759</v>
      </c>
      <c r="K68" s="58">
        <f t="shared" si="15"/>
        <v>0.20766879834241622</v>
      </c>
      <c r="L68" s="24">
        <f t="shared" si="15"/>
        <v>834384.62499550101</v>
      </c>
      <c r="M68" s="58">
        <f t="shared" si="15"/>
        <v>39.500392584231193</v>
      </c>
      <c r="N68" s="24">
        <f t="shared" si="15"/>
        <v>307090.36364245554</v>
      </c>
      <c r="O68" s="58">
        <f t="shared" si="15"/>
        <v>14.537887635185893</v>
      </c>
    </row>
    <row r="69" spans="1:15">
      <c r="A69" s="29"/>
      <c r="B69" s="24"/>
      <c r="C69" s="58"/>
      <c r="D69" s="24">
        <f t="shared" ref="D69:D93" si="16">F69+H69+J69</f>
        <v>0</v>
      </c>
      <c r="E69" s="58"/>
      <c r="F69" s="24"/>
      <c r="G69" s="58"/>
      <c r="H69" s="24"/>
      <c r="I69" s="58"/>
      <c r="J69" s="24"/>
      <c r="K69" s="58"/>
      <c r="L69" s="24"/>
      <c r="M69" s="58"/>
      <c r="N69" s="24"/>
      <c r="O69" s="58"/>
    </row>
    <row r="70" spans="1:15">
      <c r="A70" s="66" t="s">
        <v>16</v>
      </c>
      <c r="B70" s="24"/>
      <c r="C70" s="58"/>
      <c r="D70" s="24"/>
      <c r="E70" s="58"/>
      <c r="F70" s="24"/>
      <c r="G70" s="58"/>
      <c r="H70" s="24"/>
      <c r="I70" s="58"/>
      <c r="J70" s="24"/>
      <c r="K70" s="58"/>
      <c r="L70" s="24"/>
      <c r="M70" s="58"/>
      <c r="N70" s="24"/>
      <c r="O70" s="58"/>
    </row>
    <row r="71" spans="1:15">
      <c r="A71" s="110" t="s">
        <v>57</v>
      </c>
      <c r="B71" s="94">
        <f>[1]MercLab!J153</f>
        <v>1073774.799142444</v>
      </c>
      <c r="C71" s="61">
        <f>IF(ISNUMBER(B71/B$68*100),B71/B$68*100,0)</f>
        <v>50.833302583217218</v>
      </c>
      <c r="D71" s="94">
        <f t="shared" si="16"/>
        <v>314600.2353107396</v>
      </c>
      <c r="E71" s="61">
        <f>IF(ISNUMBER(D71/D$68*100),D71/D$68*100,0)</f>
        <v>32.403945394771718</v>
      </c>
      <c r="F71" s="94">
        <f>[1]MercLab!K153</f>
        <v>0</v>
      </c>
      <c r="G71" s="61">
        <f>IF(ISNUMBER(F71/F$68*100),F71/F$68*100,0)</f>
        <v>0</v>
      </c>
      <c r="H71" s="94">
        <f>[1]MercLab!L153</f>
        <v>314600.2353107396</v>
      </c>
      <c r="I71" s="61">
        <f>IF(ISNUMBER(H71/H$68*100),H71/H$68*100,0)</f>
        <v>35.99768525094894</v>
      </c>
      <c r="J71" s="94">
        <f>[1]MercLab!M153</f>
        <v>0</v>
      </c>
      <c r="K71" s="61">
        <f>IF(ISNUMBER(J71/J$68*100),J71/J$68*100,0)</f>
        <v>0</v>
      </c>
      <c r="L71" s="94">
        <f>[1]MercLab!N153</f>
        <v>504903.76376161497</v>
      </c>
      <c r="M71" s="61">
        <f>IF(ISNUMBER(L71/L$68*100),L71/L$68*100,0)</f>
        <v>60.512112596074907</v>
      </c>
      <c r="N71" s="94">
        <f>[1]MercLab!O153</f>
        <v>254270.80007000588</v>
      </c>
      <c r="O71" s="61">
        <f>IF(ISNUMBER(N71/N$68*100),N71/N$68*100,0)</f>
        <v>82.799993153172551</v>
      </c>
    </row>
    <row r="72" spans="1:15">
      <c r="A72" s="110" t="s">
        <v>76</v>
      </c>
      <c r="B72" s="94">
        <f>[1]MercLab!J154</f>
        <v>6028.0937143309666</v>
      </c>
      <c r="C72" s="61">
        <f t="shared" ref="C72:C80" si="17">IF(ISNUMBER(B72/B$68*100),B72/B$68*100,0)</f>
        <v>0.28537446774249159</v>
      </c>
      <c r="D72" s="94">
        <f t="shared" si="16"/>
        <v>3838.5847789236664</v>
      </c>
      <c r="E72" s="61">
        <f t="shared" ref="E72:E80" si="18">IF(ISNUMBER(D72/D$68*100),D72/D$68*100,0)</f>
        <v>0.39537571053176568</v>
      </c>
      <c r="F72" s="94">
        <f>[1]MercLab!K154</f>
        <v>0</v>
      </c>
      <c r="G72" s="61">
        <f t="shared" ref="G72:G80" si="19">IF(ISNUMBER(F72/F$68*100),F72/F$68*100,0)</f>
        <v>0</v>
      </c>
      <c r="H72" s="94">
        <f>[1]MercLab!L154</f>
        <v>3838.5847789236664</v>
      </c>
      <c r="I72" s="61">
        <f t="shared" ref="I72:I80" si="20">IF(ISNUMBER(H72/H$68*100),H72/H$68*100,0)</f>
        <v>0.43922461324383016</v>
      </c>
      <c r="J72" s="94">
        <f>[1]MercLab!M154</f>
        <v>0</v>
      </c>
      <c r="K72" s="61">
        <f t="shared" ref="K72:K80" si="21">IF(ISNUMBER(J72/J$68*100),J72/J$68*100,0)</f>
        <v>0</v>
      </c>
      <c r="L72" s="94">
        <f>[1]MercLab!N154</f>
        <v>2189.508935407297</v>
      </c>
      <c r="M72" s="61">
        <f t="shared" ref="M72:M80" si="22">IF(ISNUMBER(L72/L$68*100),L72/L$68*100,0)</f>
        <v>0.26241002887836085</v>
      </c>
      <c r="N72" s="94">
        <f>[1]MercLab!O154</f>
        <v>0</v>
      </c>
      <c r="O72" s="61">
        <f t="shared" ref="O72:O80" si="23">IF(ISNUMBER(N72/N$68*100),N72/N$68*100,0)</f>
        <v>0</v>
      </c>
    </row>
    <row r="73" spans="1:15">
      <c r="A73" s="110" t="s">
        <v>58</v>
      </c>
      <c r="B73" s="94">
        <f>[1]MercLab!J155</f>
        <v>211121.96934416654</v>
      </c>
      <c r="C73" s="61">
        <f t="shared" si="17"/>
        <v>9.9946720282574333</v>
      </c>
      <c r="D73" s="94">
        <f t="shared" si="16"/>
        <v>152049.95941565163</v>
      </c>
      <c r="E73" s="61">
        <f t="shared" si="18"/>
        <v>15.66120437677192</v>
      </c>
      <c r="F73" s="94">
        <f>[1]MercLab!K155</f>
        <v>0</v>
      </c>
      <c r="G73" s="61">
        <f t="shared" si="19"/>
        <v>0</v>
      </c>
      <c r="H73" s="94">
        <f>[1]MercLab!L155</f>
        <v>152049.95941565163</v>
      </c>
      <c r="I73" s="61">
        <f t="shared" si="20"/>
        <v>17.39810072315397</v>
      </c>
      <c r="J73" s="94">
        <f>[1]MercLab!M155</f>
        <v>0</v>
      </c>
      <c r="K73" s="61">
        <f t="shared" si="21"/>
        <v>0</v>
      </c>
      <c r="L73" s="94">
        <f>[1]MercLab!N155</f>
        <v>49215.593477196206</v>
      </c>
      <c r="M73" s="61">
        <f t="shared" si="22"/>
        <v>5.8984300528622002</v>
      </c>
      <c r="N73" s="94">
        <f>[1]MercLab!O155</f>
        <v>9856.4164513195046</v>
      </c>
      <c r="O73" s="61">
        <f t="shared" si="23"/>
        <v>3.2096143735709348</v>
      </c>
    </row>
    <row r="74" spans="1:15">
      <c r="A74" s="110" t="s">
        <v>59</v>
      </c>
      <c r="B74" s="94">
        <f>[1]MercLab!J156</f>
        <v>12623.967400003907</v>
      </c>
      <c r="C74" s="61">
        <f t="shared" si="17"/>
        <v>0.5976280642436087</v>
      </c>
      <c r="D74" s="94">
        <f t="shared" si="16"/>
        <v>12099.709136636533</v>
      </c>
      <c r="E74" s="61">
        <f t="shared" si="18"/>
        <v>1.2462747008721202</v>
      </c>
      <c r="F74" s="94">
        <f>[1]MercLab!K156</f>
        <v>7572.7252362047502</v>
      </c>
      <c r="G74" s="61">
        <f t="shared" si="19"/>
        <v>8.1833912901585002</v>
      </c>
      <c r="H74" s="94">
        <f>[1]MercLab!L156</f>
        <v>4526.9839004317828</v>
      </c>
      <c r="I74" s="61">
        <f t="shared" si="20"/>
        <v>0.51799370532223332</v>
      </c>
      <c r="J74" s="94">
        <f>[1]MercLab!M156</f>
        <v>0</v>
      </c>
      <c r="K74" s="61">
        <f t="shared" si="21"/>
        <v>0</v>
      </c>
      <c r="L74" s="94">
        <f>[1]MercLab!N156</f>
        <v>524.2582633673868</v>
      </c>
      <c r="M74" s="61">
        <f t="shared" si="22"/>
        <v>6.2831726240187319E-2</v>
      </c>
      <c r="N74" s="94">
        <f>[1]MercLab!O156</f>
        <v>0</v>
      </c>
      <c r="O74" s="61">
        <f t="shared" si="23"/>
        <v>0</v>
      </c>
    </row>
    <row r="75" spans="1:15">
      <c r="A75" s="110" t="s">
        <v>77</v>
      </c>
      <c r="B75" s="94">
        <f>[1]MercLab!J157</f>
        <v>165980.94980534993</v>
      </c>
      <c r="C75" s="61">
        <f t="shared" si="17"/>
        <v>7.8576623806439923</v>
      </c>
      <c r="D75" s="94">
        <f t="shared" si="16"/>
        <v>108513.36100382972</v>
      </c>
      <c r="E75" s="61">
        <f t="shared" si="18"/>
        <v>11.176917973688539</v>
      </c>
      <c r="F75" s="94">
        <f>[1]MercLab!K157</f>
        <v>750.75383086290208</v>
      </c>
      <c r="G75" s="61">
        <f t="shared" si="19"/>
        <v>0.81129476759091657</v>
      </c>
      <c r="H75" s="94">
        <f>[1]MercLab!L157</f>
        <v>107762.60717296682</v>
      </c>
      <c r="I75" s="61">
        <f t="shared" si="20"/>
        <v>12.330583322680962</v>
      </c>
      <c r="J75" s="94">
        <f>[1]MercLab!M157</f>
        <v>0</v>
      </c>
      <c r="K75" s="61">
        <f t="shared" si="21"/>
        <v>0</v>
      </c>
      <c r="L75" s="94">
        <f>[1]MercLab!N157</f>
        <v>53990.278437887086</v>
      </c>
      <c r="M75" s="61">
        <f t="shared" si="22"/>
        <v>6.4706703384159558</v>
      </c>
      <c r="N75" s="94">
        <f>[1]MercLab!O157</f>
        <v>3477.3103636359206</v>
      </c>
      <c r="O75" s="61">
        <f t="shared" si="23"/>
        <v>1.1323410876169802</v>
      </c>
    </row>
    <row r="76" spans="1:15">
      <c r="A76" s="110" t="s">
        <v>93</v>
      </c>
      <c r="B76" s="94">
        <f>[1]MercLab!J158</f>
        <v>327667.1555746129</v>
      </c>
      <c r="C76" s="61">
        <f t="shared" si="17"/>
        <v>15.51200836451817</v>
      </c>
      <c r="D76" s="94">
        <f t="shared" si="16"/>
        <v>153961.41629680025</v>
      </c>
      <c r="E76" s="61">
        <f t="shared" si="18"/>
        <v>15.858085171663957</v>
      </c>
      <c r="F76" s="94">
        <f>[1]MercLab!K158</f>
        <v>167.46323322396</v>
      </c>
      <c r="G76" s="61">
        <f t="shared" si="19"/>
        <v>0.18096750132103734</v>
      </c>
      <c r="H76" s="94">
        <f>[1]MercLab!L158</f>
        <v>153793.95306357628</v>
      </c>
      <c r="I76" s="61">
        <f t="shared" si="20"/>
        <v>17.597654720167469</v>
      </c>
      <c r="J76" s="94">
        <f>[1]MercLab!M158</f>
        <v>0</v>
      </c>
      <c r="K76" s="61">
        <f t="shared" si="21"/>
        <v>0</v>
      </c>
      <c r="L76" s="94">
        <f>[1]MercLab!N158</f>
        <v>143202.11406962472</v>
      </c>
      <c r="M76" s="61">
        <f t="shared" si="22"/>
        <v>17.162602207632585</v>
      </c>
      <c r="N76" s="94">
        <f>[1]MercLab!O158</f>
        <v>30503.625208187434</v>
      </c>
      <c r="O76" s="61">
        <f t="shared" si="23"/>
        <v>9.9331105171710039</v>
      </c>
    </row>
    <row r="77" spans="1:15">
      <c r="A77" s="110" t="s">
        <v>61</v>
      </c>
      <c r="B77" s="94">
        <f>[1]MercLab!J159</f>
        <v>87439.424349459441</v>
      </c>
      <c r="C77" s="61">
        <f t="shared" si="17"/>
        <v>4.1394477866385122</v>
      </c>
      <c r="D77" s="94">
        <f t="shared" si="16"/>
        <v>44165.422686962716</v>
      </c>
      <c r="E77" s="61">
        <f t="shared" si="18"/>
        <v>4.5490555455935375</v>
      </c>
      <c r="F77" s="94">
        <f>[1]MercLab!K159</f>
        <v>3290.6898796423256</v>
      </c>
      <c r="G77" s="61">
        <f t="shared" si="19"/>
        <v>3.5560517594025161</v>
      </c>
      <c r="H77" s="94">
        <f>[1]MercLab!L159</f>
        <v>40874.73280732039</v>
      </c>
      <c r="I77" s="61">
        <f t="shared" si="20"/>
        <v>4.6770332668734866</v>
      </c>
      <c r="J77" s="94">
        <f>[1]MercLab!M159</f>
        <v>0</v>
      </c>
      <c r="K77" s="61">
        <f t="shared" si="21"/>
        <v>0</v>
      </c>
      <c r="L77" s="94">
        <f>[1]MercLab!N159</f>
        <v>40892.533265961043</v>
      </c>
      <c r="M77" s="61">
        <f t="shared" si="22"/>
        <v>4.9009212347580755</v>
      </c>
      <c r="N77" s="94">
        <f>[1]MercLab!O159</f>
        <v>2381.4683965355653</v>
      </c>
      <c r="O77" s="61">
        <f t="shared" si="23"/>
        <v>0.77549434254091487</v>
      </c>
    </row>
    <row r="78" spans="1:15">
      <c r="A78" s="110" t="s">
        <v>60</v>
      </c>
      <c r="B78" s="94">
        <f>[1]MercLab!J160</f>
        <v>64012.382820791143</v>
      </c>
      <c r="C78" s="61">
        <f t="shared" si="17"/>
        <v>3.0303941083370036</v>
      </c>
      <c r="D78" s="94">
        <f t="shared" si="16"/>
        <v>49183.412888343053</v>
      </c>
      <c r="E78" s="61">
        <f t="shared" si="18"/>
        <v>5.0659104688469192</v>
      </c>
      <c r="F78" s="94">
        <f>[1]MercLab!K160</f>
        <v>2422.3625081300002</v>
      </c>
      <c r="G78" s="61">
        <f t="shared" si="19"/>
        <v>2.6177022976965132</v>
      </c>
      <c r="H78" s="94">
        <f>[1]MercLab!L160</f>
        <v>46761.050380213055</v>
      </c>
      <c r="I78" s="61">
        <f t="shared" si="20"/>
        <v>5.3505667976632081</v>
      </c>
      <c r="J78" s="94">
        <f>[1]MercLab!M160</f>
        <v>0</v>
      </c>
      <c r="K78" s="61">
        <f t="shared" si="21"/>
        <v>0</v>
      </c>
      <c r="L78" s="94">
        <f>[1]MercLab!N160</f>
        <v>14828.969932447975</v>
      </c>
      <c r="M78" s="61">
        <f t="shared" si="22"/>
        <v>1.7772343219445028</v>
      </c>
      <c r="N78" s="94">
        <f>[1]MercLab!O160</f>
        <v>0</v>
      </c>
      <c r="O78" s="61">
        <f t="shared" si="23"/>
        <v>0</v>
      </c>
    </row>
    <row r="79" spans="1:15">
      <c r="A79" s="110" t="s">
        <v>62</v>
      </c>
      <c r="B79" s="94">
        <f>[1]MercLab!J161</f>
        <v>163133.74138856755</v>
      </c>
      <c r="C79" s="61">
        <f t="shared" si="17"/>
        <v>7.7228734033990705</v>
      </c>
      <c r="D79" s="94">
        <f t="shared" si="16"/>
        <v>132191.04152549972</v>
      </c>
      <c r="E79" s="61">
        <f t="shared" si="18"/>
        <v>13.615728186087805</v>
      </c>
      <c r="F79" s="94">
        <f>[1]MercLab!K161</f>
        <v>78333.743856980102</v>
      </c>
      <c r="G79" s="61">
        <f t="shared" si="19"/>
        <v>84.650592383830912</v>
      </c>
      <c r="H79" s="94">
        <f>[1]MercLab!L161</f>
        <v>49470.615889124449</v>
      </c>
      <c r="I79" s="61">
        <f t="shared" si="20"/>
        <v>5.6606049839356327</v>
      </c>
      <c r="J79" s="94">
        <f>[1]MercLab!M161</f>
        <v>4386.6817793951759</v>
      </c>
      <c r="K79" s="61">
        <f t="shared" si="21"/>
        <v>100</v>
      </c>
      <c r="L79" s="94">
        <f>[1]MercLab!N161</f>
        <v>24637.60485194088</v>
      </c>
      <c r="M79" s="61">
        <f t="shared" si="22"/>
        <v>2.952787493186817</v>
      </c>
      <c r="N79" s="94">
        <f>[1]MercLab!O161</f>
        <v>6305.095011129496</v>
      </c>
      <c r="O79" s="61">
        <f t="shared" si="23"/>
        <v>2.0531725373416472</v>
      </c>
    </row>
    <row r="80" spans="1:15">
      <c r="A80" s="110" t="s">
        <v>94</v>
      </c>
      <c r="B80" s="94">
        <f>[1]MercLab!J162</f>
        <v>562.661426449592</v>
      </c>
      <c r="C80" s="61">
        <f t="shared" si="17"/>
        <v>2.6636813012802393E-2</v>
      </c>
      <c r="D80" s="94">
        <f t="shared" si="16"/>
        <v>267.01328480576797</v>
      </c>
      <c r="E80" s="61">
        <f t="shared" si="18"/>
        <v>2.7502471166236182E-2</v>
      </c>
      <c r="F80" s="94">
        <f>[1]MercLab!K162</f>
        <v>0</v>
      </c>
      <c r="G80" s="61">
        <f t="shared" si="19"/>
        <v>0</v>
      </c>
      <c r="H80" s="94">
        <f>[1]MercLab!L162</f>
        <v>267.01328480576797</v>
      </c>
      <c r="I80" s="61">
        <f t="shared" si="20"/>
        <v>3.0552616004136533E-2</v>
      </c>
      <c r="J80" s="94">
        <f>[1]MercLab!M162</f>
        <v>0</v>
      </c>
      <c r="K80" s="61">
        <f t="shared" si="21"/>
        <v>0</v>
      </c>
      <c r="L80" s="94">
        <f>[1]MercLab!N162</f>
        <v>0</v>
      </c>
      <c r="M80" s="61">
        <f t="shared" si="22"/>
        <v>0</v>
      </c>
      <c r="N80" s="94">
        <f>[1]MercLab!O162</f>
        <v>295.64814164382403</v>
      </c>
      <c r="O80" s="61">
        <f t="shared" si="23"/>
        <v>9.6273988586644918E-2</v>
      </c>
    </row>
    <row r="81" spans="1:15">
      <c r="A81" s="111"/>
      <c r="B81" s="95"/>
      <c r="C81" s="96"/>
      <c r="D81" s="95">
        <f t="shared" si="16"/>
        <v>0</v>
      </c>
      <c r="E81" s="96"/>
      <c r="F81" s="95"/>
      <c r="G81" s="96"/>
      <c r="H81" s="95"/>
      <c r="I81" s="96"/>
      <c r="J81" s="95"/>
      <c r="K81" s="96"/>
      <c r="L81" s="95"/>
      <c r="M81" s="96"/>
      <c r="N81" s="95"/>
      <c r="O81" s="96"/>
    </row>
    <row r="82" spans="1:15">
      <c r="A82" s="66" t="s">
        <v>18</v>
      </c>
      <c r="B82" s="93"/>
      <c r="C82" s="58"/>
      <c r="D82" s="93"/>
      <c r="E82" s="58"/>
      <c r="F82" s="93"/>
      <c r="G82" s="58"/>
      <c r="H82" s="93"/>
      <c r="I82" s="58"/>
      <c r="J82" s="93"/>
      <c r="K82" s="58"/>
      <c r="L82" s="93"/>
      <c r="M82" s="58"/>
      <c r="N82" s="93"/>
      <c r="O82" s="58"/>
    </row>
    <row r="83" spans="1:15">
      <c r="A83" s="110" t="s">
        <v>78</v>
      </c>
      <c r="B83" s="95">
        <f>[1]MercLab!J165</f>
        <v>118407.44206712516</v>
      </c>
      <c r="C83" s="61">
        <f t="shared" ref="C83:C93" si="24">IF(ISNUMBER(B83/B$68*100),B83/B$68*100,0)</f>
        <v>5.6054969212445327</v>
      </c>
      <c r="D83" s="95">
        <f t="shared" si="16"/>
        <v>92046.430776772133</v>
      </c>
      <c r="E83" s="61">
        <f t="shared" ref="E83:E93" si="25">IF(ISNUMBER(D83/D$68*100),D83/D$68*100,0)</f>
        <v>9.4808178186138132</v>
      </c>
      <c r="F83" s="95">
        <f>[1]MercLab!K165</f>
        <v>45478.273209871033</v>
      </c>
      <c r="G83" s="61">
        <f t="shared" ref="G83:G93" si="26">IF(ISNUMBER(F83/F$68*100),F83/F$68*100,0)</f>
        <v>49.145650115205733</v>
      </c>
      <c r="H83" s="95">
        <f>[1]MercLab!L165</f>
        <v>46568.1575669011</v>
      </c>
      <c r="I83" s="61">
        <f t="shared" ref="I83:I93" si="27">IF(ISNUMBER(H83/H$68*100),H83/H$68*100,0)</f>
        <v>5.3284953113723121</v>
      </c>
      <c r="J83" s="95">
        <f>[1]MercLab!M165</f>
        <v>0</v>
      </c>
      <c r="K83" s="61">
        <f t="shared" ref="K83:K93" si="28">IF(ISNUMBER(J83/J$68*100),J83/J$68*100,0)</f>
        <v>0</v>
      </c>
      <c r="L83" s="95">
        <f>[1]MercLab!N165</f>
        <v>23204.197347642006</v>
      </c>
      <c r="M83" s="61">
        <f t="shared" ref="M83:M93" si="29">IF(ISNUMBER(L83/L$68*100),L83/L$68*100,0)</f>
        <v>2.7809953170897801</v>
      </c>
      <c r="N83" s="95">
        <f>[1]MercLab!O165</f>
        <v>3156.8139427118858</v>
      </c>
      <c r="O83" s="61">
        <f t="shared" ref="O83:O93" si="30">IF(ISNUMBER(N83/N$68*100),N83/N$68*100,0)</f>
        <v>1.0279755786760392</v>
      </c>
    </row>
    <row r="84" spans="1:15">
      <c r="A84" s="110" t="s">
        <v>64</v>
      </c>
      <c r="B84" s="60">
        <f>[1]MercLab!J166</f>
        <v>78732.738910607179</v>
      </c>
      <c r="C84" s="61">
        <f t="shared" si="24"/>
        <v>3.7272667820521348</v>
      </c>
      <c r="D84" s="60">
        <f t="shared" si="16"/>
        <v>50155.33491737728</v>
      </c>
      <c r="E84" s="61">
        <f t="shared" si="25"/>
        <v>5.1660188121407282</v>
      </c>
      <c r="F84" s="60">
        <f>[1]MercLab!K166</f>
        <v>10838.683576261676</v>
      </c>
      <c r="G84" s="61">
        <f t="shared" si="26"/>
        <v>11.712717153754344</v>
      </c>
      <c r="H84" s="60">
        <f>[1]MercLab!L166</f>
        <v>39316.651341115605</v>
      </c>
      <c r="I84" s="61">
        <f t="shared" si="27"/>
        <v>4.498752007292171</v>
      </c>
      <c r="J84" s="60">
        <f>[1]MercLab!M166</f>
        <v>0</v>
      </c>
      <c r="K84" s="61">
        <f t="shared" si="28"/>
        <v>0</v>
      </c>
      <c r="L84" s="60">
        <f>[1]MercLab!N166</f>
        <v>27926.978081613273</v>
      </c>
      <c r="M84" s="61">
        <f t="shared" si="29"/>
        <v>3.3470149431101817</v>
      </c>
      <c r="N84" s="60">
        <f>[1]MercLab!O166</f>
        <v>650.4259116164128</v>
      </c>
      <c r="O84" s="61">
        <f t="shared" si="30"/>
        <v>0.2118027748906188</v>
      </c>
    </row>
    <row r="85" spans="1:15">
      <c r="A85" s="110" t="s">
        <v>65</v>
      </c>
      <c r="B85" s="94">
        <f>[1]MercLab!J167</f>
        <v>30113.538448728767</v>
      </c>
      <c r="C85" s="61">
        <f t="shared" si="24"/>
        <v>1.425597446539167</v>
      </c>
      <c r="D85" s="94">
        <f t="shared" si="16"/>
        <v>25689.672233656071</v>
      </c>
      <c r="E85" s="61">
        <f t="shared" si="25"/>
        <v>2.6460461335851932</v>
      </c>
      <c r="F85" s="94">
        <f>[1]MercLab!K167</f>
        <v>3784.456867205924</v>
      </c>
      <c r="G85" s="61">
        <f t="shared" si="26"/>
        <v>4.0896362140553091</v>
      </c>
      <c r="H85" s="94">
        <f>[1]MercLab!L167</f>
        <v>21905.215366450146</v>
      </c>
      <c r="I85" s="61">
        <f t="shared" si="27"/>
        <v>2.506473166928378</v>
      </c>
      <c r="J85" s="94">
        <f>[1]MercLab!M167</f>
        <v>0</v>
      </c>
      <c r="K85" s="61">
        <f t="shared" si="28"/>
        <v>0</v>
      </c>
      <c r="L85" s="94">
        <f>[1]MercLab!N167</f>
        <v>2864.0668441437524</v>
      </c>
      <c r="M85" s="61">
        <f t="shared" si="29"/>
        <v>0.34325498796903109</v>
      </c>
      <c r="N85" s="94">
        <f>[1]MercLab!O167</f>
        <v>1559.7993709289117</v>
      </c>
      <c r="O85" s="61">
        <f t="shared" si="30"/>
        <v>0.50792846523343915</v>
      </c>
    </row>
    <row r="86" spans="1:15">
      <c r="A86" s="110" t="s">
        <v>66</v>
      </c>
      <c r="B86" s="94">
        <f>[1]MercLab!J168</f>
        <v>181626.89537359183</v>
      </c>
      <c r="C86" s="61">
        <f t="shared" si="24"/>
        <v>8.5983531529606569</v>
      </c>
      <c r="D86" s="94">
        <f t="shared" si="16"/>
        <v>67881.368487604603</v>
      </c>
      <c r="E86" s="61">
        <f t="shared" si="25"/>
        <v>6.9918070964635035</v>
      </c>
      <c r="F86" s="94">
        <f>[1]MercLab!K168</f>
        <v>334.92646644792001</v>
      </c>
      <c r="G86" s="61">
        <f t="shared" si="26"/>
        <v>0.36193500264207468</v>
      </c>
      <c r="H86" s="94">
        <f>[1]MercLab!L168</f>
        <v>67546.442021156676</v>
      </c>
      <c r="I86" s="61">
        <f t="shared" si="27"/>
        <v>7.7289057247442683</v>
      </c>
      <c r="J86" s="94">
        <f>[1]MercLab!M168</f>
        <v>0</v>
      </c>
      <c r="K86" s="61">
        <f t="shared" si="28"/>
        <v>0</v>
      </c>
      <c r="L86" s="94">
        <f>[1]MercLab!N168</f>
        <v>87539.257914520233</v>
      </c>
      <c r="M86" s="61">
        <f t="shared" si="29"/>
        <v>10.491475428971651</v>
      </c>
      <c r="N86" s="94">
        <f>[1]MercLab!O168</f>
        <v>26206.268971470694</v>
      </c>
      <c r="O86" s="61">
        <f t="shared" si="30"/>
        <v>8.5337321108462323</v>
      </c>
    </row>
    <row r="87" spans="1:15">
      <c r="A87" s="110" t="s">
        <v>67</v>
      </c>
      <c r="B87" s="94">
        <f>[1]MercLab!J169</f>
        <v>1045049.680451612</v>
      </c>
      <c r="C87" s="61">
        <f t="shared" si="24"/>
        <v>49.473433967082755</v>
      </c>
      <c r="D87" s="94">
        <f t="shared" si="16"/>
        <v>292263.74329465552</v>
      </c>
      <c r="E87" s="61">
        <f t="shared" si="25"/>
        <v>30.103278114961725</v>
      </c>
      <c r="F87" s="94">
        <f>[1]MercLab!K169</f>
        <v>0</v>
      </c>
      <c r="G87" s="61">
        <f t="shared" si="26"/>
        <v>0</v>
      </c>
      <c r="H87" s="94">
        <f>[1]MercLab!L169</f>
        <v>292263.74329465552</v>
      </c>
      <c r="I87" s="61">
        <f t="shared" si="27"/>
        <v>33.441863865719732</v>
      </c>
      <c r="J87" s="94">
        <f>[1]MercLab!M169</f>
        <v>0</v>
      </c>
      <c r="K87" s="61">
        <f t="shared" si="28"/>
        <v>0</v>
      </c>
      <c r="L87" s="94">
        <f>[1]MercLab!N169</f>
        <v>498515.13708686171</v>
      </c>
      <c r="M87" s="61">
        <f t="shared" si="29"/>
        <v>59.746443325169096</v>
      </c>
      <c r="N87" s="94">
        <f>[1]MercLab!O169</f>
        <v>254270.80007000588</v>
      </c>
      <c r="O87" s="61">
        <f t="shared" si="30"/>
        <v>82.799993153172551</v>
      </c>
    </row>
    <row r="88" spans="1:15">
      <c r="A88" s="110" t="s">
        <v>68</v>
      </c>
      <c r="B88" s="94">
        <f>[1]MercLab!J170</f>
        <v>69233.649439674919</v>
      </c>
      <c r="C88" s="61">
        <f t="shared" si="24"/>
        <v>3.2775727775675909</v>
      </c>
      <c r="D88" s="94">
        <f t="shared" si="16"/>
        <v>36345.891020982759</v>
      </c>
      <c r="E88" s="61">
        <f t="shared" si="25"/>
        <v>3.7436407725663381</v>
      </c>
      <c r="F88" s="94">
        <f>[1]MercLab!K170</f>
        <v>3589.1432853132483</v>
      </c>
      <c r="G88" s="61">
        <f t="shared" si="26"/>
        <v>3.8785725064657779</v>
      </c>
      <c r="H88" s="94">
        <f>[1]MercLab!L170</f>
        <v>32756.747735669513</v>
      </c>
      <c r="I88" s="61">
        <f t="shared" si="27"/>
        <v>3.7481443510958239</v>
      </c>
      <c r="J88" s="94">
        <f>[1]MercLab!M170</f>
        <v>0</v>
      </c>
      <c r="K88" s="61">
        <f t="shared" si="28"/>
        <v>0</v>
      </c>
      <c r="L88" s="94">
        <f>[1]MercLab!N170</f>
        <v>32887.758418691883</v>
      </c>
      <c r="M88" s="61">
        <f t="shared" si="29"/>
        <v>3.9415585370918373</v>
      </c>
      <c r="N88" s="94">
        <f>[1]MercLab!O170</f>
        <v>0</v>
      </c>
      <c r="O88" s="61">
        <f t="shared" si="30"/>
        <v>0</v>
      </c>
    </row>
    <row r="89" spans="1:15">
      <c r="A89" s="110" t="s">
        <v>80</v>
      </c>
      <c r="B89" s="94">
        <f>[1]MercLab!J171</f>
        <v>354676.69867294258</v>
      </c>
      <c r="C89" s="61">
        <f t="shared" si="24"/>
        <v>16.790660348200738</v>
      </c>
      <c r="D89" s="94">
        <f t="shared" si="16"/>
        <v>226490.5378880846</v>
      </c>
      <c r="E89" s="61">
        <f t="shared" si="25"/>
        <v>23.328612627733239</v>
      </c>
      <c r="F89" s="94">
        <f>[1]MercLab!K171</f>
        <v>6054.0880127636192</v>
      </c>
      <c r="G89" s="61">
        <f t="shared" si="26"/>
        <v>6.5422908620321767</v>
      </c>
      <c r="H89" s="94">
        <f>[1]MercLab!L171</f>
        <v>220436.44987532098</v>
      </c>
      <c r="I89" s="61">
        <f t="shared" si="27"/>
        <v>25.223127797760743</v>
      </c>
      <c r="J89" s="94">
        <f>[1]MercLab!M171</f>
        <v>0</v>
      </c>
      <c r="K89" s="61">
        <f t="shared" si="28"/>
        <v>0</v>
      </c>
      <c r="L89" s="94">
        <f>[1]MercLab!N171</f>
        <v>117213.30045584786</v>
      </c>
      <c r="M89" s="61">
        <f t="shared" si="29"/>
        <v>14.047873959384125</v>
      </c>
      <c r="N89" s="94">
        <f>[1]MercLab!O171</f>
        <v>10972.860329009589</v>
      </c>
      <c r="O89" s="61">
        <f t="shared" si="30"/>
        <v>3.5731698640290972</v>
      </c>
    </row>
    <row r="90" spans="1:15">
      <c r="A90" s="110" t="s">
        <v>69</v>
      </c>
      <c r="B90" s="94">
        <f>[1]MercLab!J172</f>
        <v>38775.883717948513</v>
      </c>
      <c r="C90" s="61">
        <f t="shared" si="24"/>
        <v>1.8356793543118355</v>
      </c>
      <c r="D90" s="94">
        <f t="shared" si="16"/>
        <v>20226.686275000156</v>
      </c>
      <c r="E90" s="61">
        <f t="shared" si="25"/>
        <v>2.083356475957185</v>
      </c>
      <c r="F90" s="94">
        <f>[1]MercLab!K172</f>
        <v>0</v>
      </c>
      <c r="G90" s="61">
        <f t="shared" si="26"/>
        <v>0</v>
      </c>
      <c r="H90" s="94">
        <f>[1]MercLab!L172</f>
        <v>20226.686275000156</v>
      </c>
      <c r="I90" s="61">
        <f t="shared" si="27"/>
        <v>2.3144098588418589</v>
      </c>
      <c r="J90" s="94">
        <f>[1]MercLab!M172</f>
        <v>0</v>
      </c>
      <c r="K90" s="61">
        <f t="shared" si="28"/>
        <v>0</v>
      </c>
      <c r="L90" s="94">
        <f>[1]MercLab!N172</f>
        <v>14738.623258534548</v>
      </c>
      <c r="M90" s="61">
        <f t="shared" si="29"/>
        <v>1.7664063810636514</v>
      </c>
      <c r="N90" s="94">
        <f>[1]MercLab!O172</f>
        <v>3810.5741844137278</v>
      </c>
      <c r="O90" s="61">
        <f t="shared" si="30"/>
        <v>1.2408641349783183</v>
      </c>
    </row>
    <row r="91" spans="1:15">
      <c r="A91" s="110" t="s">
        <v>70</v>
      </c>
      <c r="B91" s="94">
        <f>[1]MercLab!J173</f>
        <v>49799.066611252478</v>
      </c>
      <c r="C91" s="61">
        <f t="shared" si="24"/>
        <v>2.3575250820128177</v>
      </c>
      <c r="D91" s="94">
        <f t="shared" si="16"/>
        <v>41999.603759442689</v>
      </c>
      <c r="E91" s="61">
        <f t="shared" si="25"/>
        <v>4.3259753619662042</v>
      </c>
      <c r="F91" s="94">
        <f>[1]MercLab!K173</f>
        <v>2213.1862222207264</v>
      </c>
      <c r="G91" s="61">
        <f t="shared" si="26"/>
        <v>2.3916579949092185</v>
      </c>
      <c r="H91" s="94">
        <f>[1]MercLab!L173</f>
        <v>39786.417537221962</v>
      </c>
      <c r="I91" s="61">
        <f t="shared" si="27"/>
        <v>4.5525043373000269</v>
      </c>
      <c r="J91" s="94">
        <f>[1]MercLab!M173</f>
        <v>0</v>
      </c>
      <c r="K91" s="61">
        <f t="shared" si="28"/>
        <v>0</v>
      </c>
      <c r="L91" s="94">
        <f>[1]MercLab!N173</f>
        <v>7571.910007200222</v>
      </c>
      <c r="M91" s="61">
        <f t="shared" si="29"/>
        <v>0.90748436396956011</v>
      </c>
      <c r="N91" s="94">
        <f>[1]MercLab!O173</f>
        <v>227.55284460953899</v>
      </c>
      <c r="O91" s="61">
        <f t="shared" si="30"/>
        <v>7.409963696369129E-2</v>
      </c>
    </row>
    <row r="92" spans="1:15">
      <c r="A92" s="110" t="s">
        <v>79</v>
      </c>
      <c r="B92" s="94">
        <f>[1]MercLab!J174</f>
        <v>118088.57454814586</v>
      </c>
      <c r="C92" s="61">
        <f t="shared" si="24"/>
        <v>5.5904014942619114</v>
      </c>
      <c r="D92" s="94">
        <f t="shared" si="16"/>
        <v>98226.628430908953</v>
      </c>
      <c r="E92" s="61">
        <f t="shared" si="25"/>
        <v>10.11738055708647</v>
      </c>
      <c r="F92" s="94">
        <f>[1]MercLab!K174</f>
        <v>19698.854077896805</v>
      </c>
      <c r="G92" s="61">
        <f t="shared" si="26"/>
        <v>21.287373549017722</v>
      </c>
      <c r="H92" s="94">
        <f>[1]MercLab!L174</f>
        <v>74368.645418226515</v>
      </c>
      <c r="I92" s="61">
        <f t="shared" si="27"/>
        <v>8.5095266621796934</v>
      </c>
      <c r="J92" s="94">
        <f>[1]MercLab!M174</f>
        <v>4159.1289347856364</v>
      </c>
      <c r="K92" s="61">
        <f t="shared" si="28"/>
        <v>94.812642994110377</v>
      </c>
      <c r="L92" s="94">
        <f>[1]MercLab!N174</f>
        <v>14484.987667639687</v>
      </c>
      <c r="M92" s="61">
        <f t="shared" si="29"/>
        <v>1.7360084586551183</v>
      </c>
      <c r="N92" s="94">
        <f>[1]MercLab!O174</f>
        <v>5376.9584495975623</v>
      </c>
      <c r="O92" s="61">
        <f t="shared" si="30"/>
        <v>1.750936885749349</v>
      </c>
    </row>
    <row r="93" spans="1:15">
      <c r="A93" s="110" t="s">
        <v>94</v>
      </c>
      <c r="B93" s="94">
        <f>[1]MercLab!J175</f>
        <v>27840.976724555316</v>
      </c>
      <c r="C93" s="61">
        <f t="shared" si="24"/>
        <v>1.3180126737765665</v>
      </c>
      <c r="D93" s="94">
        <f t="shared" si="16"/>
        <v>19544.25924370802</v>
      </c>
      <c r="E93" s="61">
        <f t="shared" si="25"/>
        <v>2.0130662289201329</v>
      </c>
      <c r="F93" s="94">
        <f>[1]MercLab!K175</f>
        <v>546.12682706289354</v>
      </c>
      <c r="G93" s="61">
        <f t="shared" si="26"/>
        <v>0.59016660191783354</v>
      </c>
      <c r="H93" s="94">
        <f>[1]MercLab!L175</f>
        <v>18770.579572035589</v>
      </c>
      <c r="I93" s="61">
        <f t="shared" si="27"/>
        <v>2.1477969167588937</v>
      </c>
      <c r="J93" s="94">
        <f>[1]MercLab!M175</f>
        <v>227.55284460953899</v>
      </c>
      <c r="K93" s="61">
        <f t="shared" si="28"/>
        <v>5.1873570058896172</v>
      </c>
      <c r="L93" s="94">
        <f>[1]MercLab!N175</f>
        <v>7438.4079127538362</v>
      </c>
      <c r="M93" s="61">
        <f t="shared" si="29"/>
        <v>0.89148429751973712</v>
      </c>
      <c r="N93" s="94">
        <f>[1]MercLab!O175</f>
        <v>858.30956809341603</v>
      </c>
      <c r="O93" s="61">
        <f t="shared" si="30"/>
        <v>0.27949739546133834</v>
      </c>
    </row>
    <row r="94" spans="1:15">
      <c r="A94" s="261"/>
      <c r="B94" s="27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</row>
    <row r="95" spans="1:15">
      <c r="A95" s="15" t="str">
        <f>'C01'!A42</f>
        <v>Fuente: Instituto Nacional de Estadística (INE). XLI Encuesta Permanente de Hogares de Propósitos Múltiples, Mayo 2011.</v>
      </c>
      <c r="B95" s="115"/>
      <c r="C95" s="116"/>
      <c r="D95" s="55"/>
      <c r="E95" s="118"/>
      <c r="F95" s="111"/>
      <c r="G95" s="118"/>
      <c r="H95" s="111"/>
      <c r="I95" s="118"/>
      <c r="J95" s="111"/>
      <c r="K95" s="118"/>
      <c r="L95" s="111"/>
      <c r="M95" s="118"/>
      <c r="N95" s="111"/>
      <c r="O95" s="118"/>
    </row>
    <row r="96" spans="1:15">
      <c r="A96" s="15" t="str">
        <f>'C01'!A43</f>
        <v>(Promedio de salarios mínimos por rama)</v>
      </c>
      <c r="B96" s="117"/>
      <c r="C96" s="116"/>
      <c r="D96" s="121"/>
      <c r="E96" s="118"/>
      <c r="F96" s="111"/>
      <c r="G96" s="118"/>
      <c r="H96" s="111"/>
      <c r="I96" s="118"/>
      <c r="J96" s="111"/>
      <c r="K96" s="118"/>
      <c r="L96" s="111"/>
      <c r="M96" s="118"/>
      <c r="N96" s="111"/>
      <c r="O96" s="118"/>
    </row>
    <row r="97" spans="1:15">
      <c r="A97" s="30" t="s">
        <v>99</v>
      </c>
      <c r="B97" s="117"/>
      <c r="C97" s="116"/>
      <c r="D97" s="121"/>
      <c r="E97" s="118"/>
      <c r="F97" s="111"/>
      <c r="G97" s="118"/>
      <c r="H97" s="111"/>
      <c r="I97" s="118"/>
      <c r="J97" s="111"/>
      <c r="K97" s="118"/>
      <c r="L97" s="111"/>
      <c r="M97" s="118"/>
      <c r="N97" s="111"/>
      <c r="O97" s="118"/>
    </row>
    <row r="98" spans="1:15">
      <c r="A98" s="30" t="s">
        <v>100</v>
      </c>
      <c r="B98" s="117"/>
      <c r="C98" s="116"/>
      <c r="D98" s="121"/>
      <c r="E98" s="118"/>
      <c r="F98" s="111"/>
      <c r="G98" s="118"/>
      <c r="H98" s="111"/>
      <c r="I98" s="118"/>
      <c r="J98" s="111"/>
      <c r="K98" s="118"/>
      <c r="L98" s="111"/>
      <c r="M98" s="118"/>
      <c r="N98" s="111"/>
      <c r="O98" s="118"/>
    </row>
    <row r="99" spans="1:15">
      <c r="B99" s="72"/>
      <c r="C99" s="71"/>
      <c r="D99" s="74"/>
    </row>
    <row r="100" spans="1:15">
      <c r="A100" s="70"/>
      <c r="B100" s="72"/>
      <c r="C100" s="71"/>
      <c r="D100" s="74"/>
    </row>
    <row r="101" spans="1:15">
      <c r="A101" s="70"/>
      <c r="B101" s="72"/>
      <c r="C101" s="71"/>
      <c r="D101" s="74"/>
    </row>
  </sheetData>
  <mergeCells count="27">
    <mergeCell ref="B63:K63"/>
    <mergeCell ref="A62:O62"/>
    <mergeCell ref="A61:O61"/>
    <mergeCell ref="D64:K64"/>
    <mergeCell ref="A64:A66"/>
    <mergeCell ref="L64:M65"/>
    <mergeCell ref="N64:O65"/>
    <mergeCell ref="H65:I65"/>
    <mergeCell ref="J65:K65"/>
    <mergeCell ref="B64:C65"/>
    <mergeCell ref="D65:E65"/>
    <mergeCell ref="F65:G65"/>
    <mergeCell ref="A1:O1"/>
    <mergeCell ref="A2:O2"/>
    <mergeCell ref="A59:O59"/>
    <mergeCell ref="A60:O60"/>
    <mergeCell ref="A5:A7"/>
    <mergeCell ref="B5:C6"/>
    <mergeCell ref="H6:I6"/>
    <mergeCell ref="J6:K6"/>
    <mergeCell ref="N5:O6"/>
    <mergeCell ref="A3:O3"/>
    <mergeCell ref="D5:K5"/>
    <mergeCell ref="L5:M6"/>
    <mergeCell ref="D6:E6"/>
    <mergeCell ref="F6:G6"/>
    <mergeCell ref="A4:O4"/>
  </mergeCells>
  <phoneticPr fontId="1" type="noConversion"/>
  <printOptions horizontalCentered="1"/>
  <pageMargins left="1.1155511811023624" right="0.47244094488188981" top="0.35433070866141736" bottom="0.35433070866141736" header="0" footer="0"/>
  <pageSetup paperSize="9" scale="77" firstPageNumber="16" orientation="landscape" useFirstPageNumber="1" r:id="rId1"/>
  <headerFooter alignWithMargins="0">
    <oddFooter>&amp;L&amp;Z&amp;F+&amp;F+&amp;A&amp;C&amp;P&amp;R&amp;D+&amp;T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AL92"/>
  <sheetViews>
    <sheetView topLeftCell="A64" workbookViewId="0">
      <selection activeCell="C21" sqref="C21"/>
    </sheetView>
  </sheetViews>
  <sheetFormatPr baseColWidth="10" defaultRowHeight="11.25"/>
  <cols>
    <col min="1" max="1" width="45" style="122" bestFit="1" customWidth="1"/>
    <col min="2" max="2" width="14.1640625" style="122" customWidth="1"/>
    <col min="3" max="3" width="12.5" style="122" customWidth="1"/>
    <col min="4" max="4" width="13" style="122" customWidth="1"/>
    <col min="5" max="5" width="13.1640625" style="125" customWidth="1"/>
    <col min="6" max="6" width="16.6640625" style="125" bestFit="1" customWidth="1"/>
    <col min="7" max="7" width="12.1640625" style="125" bestFit="1" customWidth="1"/>
    <col min="8" max="8" width="12" style="125"/>
    <col min="9" max="9" width="12" style="122"/>
    <col min="10" max="10" width="45" style="122" bestFit="1" customWidth="1"/>
    <col min="11" max="11" width="11.1640625" style="122" customWidth="1"/>
    <col min="12" max="12" width="10.6640625" style="122" customWidth="1"/>
    <col min="13" max="13" width="11.83203125" style="122" customWidth="1"/>
    <col min="14" max="14" width="10.6640625" style="122" customWidth="1"/>
    <col min="15" max="15" width="11.5" style="122" bestFit="1" customWidth="1"/>
    <col min="16" max="16" width="11" style="122" customWidth="1"/>
    <col min="17" max="16384" width="12" style="122"/>
  </cols>
  <sheetData>
    <row r="1" spans="1:38">
      <c r="A1" s="346" t="s">
        <v>87</v>
      </c>
      <c r="B1" s="346"/>
      <c r="C1" s="346"/>
      <c r="D1" s="346"/>
      <c r="E1" s="346"/>
      <c r="F1" s="346"/>
      <c r="G1" s="346"/>
      <c r="H1" s="13"/>
    </row>
    <row r="2" spans="1:38">
      <c r="A2" s="346" t="s">
        <v>88</v>
      </c>
      <c r="B2" s="346"/>
      <c r="C2" s="346"/>
      <c r="D2" s="346"/>
      <c r="E2" s="346"/>
      <c r="F2" s="346"/>
      <c r="G2" s="346"/>
      <c r="H2" s="13"/>
    </row>
    <row r="3" spans="1:38" ht="12.75">
      <c r="A3" s="346" t="s">
        <v>95</v>
      </c>
      <c r="B3" s="346"/>
      <c r="C3" s="346"/>
      <c r="D3" s="346"/>
      <c r="E3" s="346"/>
      <c r="F3" s="346"/>
      <c r="G3" s="346"/>
      <c r="H3" s="14"/>
    </row>
    <row r="4" spans="1:38" customFormat="1" ht="23.25">
      <c r="A4" s="351" t="s">
        <v>121</v>
      </c>
      <c r="B4" s="351"/>
      <c r="C4" s="351"/>
      <c r="D4" s="351"/>
      <c r="E4" s="351"/>
      <c r="F4" s="351"/>
      <c r="G4" s="351"/>
      <c r="H4" s="251"/>
      <c r="I4" s="251"/>
      <c r="J4" s="251"/>
      <c r="K4" s="251"/>
      <c r="L4" s="251"/>
      <c r="M4" s="251"/>
      <c r="N4" s="251"/>
      <c r="O4" s="251"/>
    </row>
    <row r="5" spans="1:38" ht="11.25" customHeight="1">
      <c r="A5" s="350" t="s">
        <v>34</v>
      </c>
      <c r="B5" s="349" t="s">
        <v>29</v>
      </c>
      <c r="C5" s="349"/>
      <c r="D5" s="349"/>
      <c r="E5" s="349"/>
      <c r="F5" s="349"/>
      <c r="G5" s="349"/>
      <c r="H5" s="6"/>
    </row>
    <row r="6" spans="1:38" ht="12" customHeight="1">
      <c r="A6" s="347"/>
      <c r="B6" s="347" t="s">
        <v>29</v>
      </c>
      <c r="C6" s="349" t="s">
        <v>8</v>
      </c>
      <c r="D6" s="349"/>
      <c r="E6" s="349"/>
      <c r="F6" s="349"/>
      <c r="G6" s="347" t="s">
        <v>1</v>
      </c>
      <c r="H6" s="7"/>
    </row>
    <row r="7" spans="1:38">
      <c r="A7" s="347"/>
      <c r="B7" s="352"/>
      <c r="C7" s="7" t="s">
        <v>10</v>
      </c>
      <c r="D7" s="7" t="s">
        <v>119</v>
      </c>
      <c r="E7" s="7" t="s">
        <v>11</v>
      </c>
      <c r="F7" s="7" t="s">
        <v>120</v>
      </c>
      <c r="G7" s="347"/>
      <c r="H7" s="7"/>
    </row>
    <row r="8" spans="1:38">
      <c r="A8" s="123"/>
      <c r="B8" s="123"/>
      <c r="C8" s="123"/>
      <c r="D8" s="123"/>
      <c r="E8" s="123"/>
      <c r="F8" s="123"/>
      <c r="G8" s="123"/>
      <c r="H8" s="124"/>
    </row>
    <row r="9" spans="1:38" s="47" customFormat="1" ht="12" customHeight="1">
      <c r="A9" s="46" t="s">
        <v>75</v>
      </c>
      <c r="B9" s="82">
        <f>[1]MercLab!J260</f>
        <v>5591.6737517656693</v>
      </c>
      <c r="C9" s="82">
        <f>AVERAGE(D9:G9)</f>
        <v>6990.5419487487998</v>
      </c>
      <c r="D9" s="82">
        <f>[1]MercLab!K260</f>
        <v>12195.050093468302</v>
      </c>
      <c r="E9" s="82">
        <f>[1]MercLab!L260</f>
        <v>4700.9169001592218</v>
      </c>
      <c r="F9" s="82">
        <f>[1]MercLab!M260</f>
        <v>5208.7567030859382</v>
      </c>
      <c r="G9" s="82">
        <f>[1]MercLab!N260</f>
        <v>5857.4440982817359</v>
      </c>
      <c r="H9" s="24"/>
      <c r="I9" s="27"/>
      <c r="J9" s="24"/>
      <c r="K9" s="27"/>
      <c r="L9" s="24"/>
      <c r="M9" s="27"/>
      <c r="N9" s="24"/>
      <c r="O9" s="27"/>
      <c r="P9" s="24"/>
      <c r="Q9" s="27"/>
      <c r="R9" s="24"/>
      <c r="S9" s="27"/>
    </row>
    <row r="10" spans="1:38" s="25" customFormat="1" ht="11.25" customHeight="1">
      <c r="A10" s="48"/>
      <c r="B10" s="8"/>
      <c r="C10" s="8"/>
      <c r="D10" s="8"/>
      <c r="E10" s="8"/>
      <c r="F10" s="8"/>
      <c r="G10" s="8"/>
      <c r="H10" s="24"/>
      <c r="I10" s="27"/>
      <c r="J10" s="24"/>
      <c r="K10" s="27"/>
      <c r="L10" s="24"/>
      <c r="M10" s="27"/>
      <c r="N10" s="24"/>
      <c r="O10" s="27"/>
      <c r="P10" s="24"/>
      <c r="Q10" s="27"/>
      <c r="R10" s="24"/>
      <c r="S10" s="27"/>
      <c r="V10" s="45"/>
      <c r="X10" s="45"/>
      <c r="Z10" s="45"/>
      <c r="AB10" s="45"/>
      <c r="AD10" s="45"/>
      <c r="AF10" s="45"/>
      <c r="AH10" s="45"/>
      <c r="AJ10" s="45"/>
      <c r="AL10" s="45"/>
    </row>
    <row r="11" spans="1:38" s="25" customFormat="1" ht="12.75" customHeight="1">
      <c r="A11" s="49" t="s">
        <v>38</v>
      </c>
      <c r="B11" s="93"/>
      <c r="C11" s="93"/>
      <c r="D11" s="93"/>
      <c r="E11" s="93"/>
      <c r="F11" s="93"/>
      <c r="G11" s="9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V11" s="45"/>
      <c r="X11" s="45"/>
      <c r="Z11" s="45"/>
      <c r="AB11" s="45"/>
      <c r="AD11" s="45"/>
      <c r="AF11" s="45"/>
      <c r="AH11" s="45"/>
      <c r="AJ11" s="45"/>
      <c r="AL11" s="45"/>
    </row>
    <row r="12" spans="1:38" s="25" customFormat="1">
      <c r="A12" s="50" t="s">
        <v>71</v>
      </c>
      <c r="B12" s="85">
        <f>AVERAGE(B13:B15)</f>
        <v>8191.5508283315503</v>
      </c>
      <c r="C12" s="85">
        <f t="shared" ref="C12:C50" si="0">AVERAGE(D12:G12)</f>
        <v>8637.2696255891278</v>
      </c>
      <c r="D12" s="85">
        <f>AVERAGE(D13:D15)</f>
        <v>12894.200862034451</v>
      </c>
      <c r="E12" s="85">
        <f>AVERAGE(E13:E15)</f>
        <v>7002.4113439490829</v>
      </c>
      <c r="F12" s="85">
        <f>AVERAGE(F13:F15)</f>
        <v>5856.0269217547002</v>
      </c>
      <c r="G12" s="85">
        <f>AVERAGE(G13:G15)</f>
        <v>8796.4393746182814</v>
      </c>
      <c r="H12" s="51"/>
      <c r="I12" s="52"/>
      <c r="J12" s="51"/>
      <c r="K12" s="52"/>
      <c r="L12" s="51"/>
      <c r="M12" s="52"/>
      <c r="N12" s="51"/>
      <c r="O12" s="52"/>
      <c r="P12" s="51"/>
      <c r="Q12" s="52"/>
      <c r="R12" s="51"/>
      <c r="S12" s="52"/>
      <c r="V12" s="45"/>
      <c r="X12" s="45"/>
      <c r="Z12" s="45"/>
      <c r="AB12" s="45"/>
      <c r="AD12" s="45"/>
      <c r="AF12" s="45"/>
      <c r="AH12" s="45"/>
      <c r="AJ12" s="45"/>
      <c r="AL12" s="45"/>
    </row>
    <row r="13" spans="1:38" s="25" customFormat="1">
      <c r="A13" s="53" t="s">
        <v>54</v>
      </c>
      <c r="B13" s="85">
        <f>[1]MercLab!J262</f>
        <v>9851.0167698470086</v>
      </c>
      <c r="C13" s="85">
        <f t="shared" si="0"/>
        <v>10106.363602629022</v>
      </c>
      <c r="D13" s="85">
        <f>[1]MercLab!K262</f>
        <v>15509.542097488918</v>
      </c>
      <c r="E13" s="85">
        <f>[1]MercLab!L262</f>
        <v>8010.820533880903</v>
      </c>
      <c r="F13" s="85">
        <f>[1]MercLab!M262</f>
        <v>6600</v>
      </c>
      <c r="G13" s="85">
        <f>[1]MercLab!N262</f>
        <v>10305.091779146265</v>
      </c>
      <c r="H13" s="26"/>
      <c r="I13" s="52"/>
      <c r="J13" s="26"/>
      <c r="K13" s="52"/>
      <c r="L13" s="26"/>
      <c r="M13" s="52"/>
      <c r="N13" s="26"/>
      <c r="O13" s="52"/>
      <c r="P13" s="51"/>
      <c r="Q13" s="52"/>
      <c r="R13" s="51"/>
      <c r="S13" s="52"/>
      <c r="V13" s="45"/>
      <c r="X13" s="45"/>
      <c r="Z13" s="45"/>
      <c r="AB13" s="45"/>
      <c r="AD13" s="45"/>
      <c r="AF13" s="45"/>
      <c r="AH13" s="45"/>
      <c r="AJ13" s="45"/>
      <c r="AL13" s="45"/>
    </row>
    <row r="14" spans="1:38" s="25" customFormat="1">
      <c r="A14" s="53" t="s">
        <v>55</v>
      </c>
      <c r="B14" s="85">
        <f>[1]MercLab!J263</f>
        <v>8337.6980556944145</v>
      </c>
      <c r="C14" s="85">
        <f t="shared" si="0"/>
        <v>9498.4157778601093</v>
      </c>
      <c r="D14" s="85">
        <f>[1]MercLab!K263</f>
        <v>13472.555205047318</v>
      </c>
      <c r="E14" s="85">
        <f>[1]MercLab!L263</f>
        <v>7679.5978348035314</v>
      </c>
      <c r="F14" s="85">
        <f>[1]MercLab!M263</f>
        <v>7888.8888888888896</v>
      </c>
      <c r="G14" s="85">
        <f>[1]MercLab!N263</f>
        <v>8952.6211827006991</v>
      </c>
      <c r="H14" s="26"/>
      <c r="I14" s="52"/>
      <c r="J14" s="26"/>
      <c r="K14" s="52"/>
      <c r="L14" s="26"/>
      <c r="M14" s="52"/>
      <c r="N14" s="26"/>
      <c r="O14" s="52"/>
      <c r="P14" s="51"/>
      <c r="Q14" s="52"/>
      <c r="R14" s="51"/>
      <c r="S14" s="52"/>
      <c r="V14" s="45"/>
      <c r="X14" s="45"/>
      <c r="Z14" s="45"/>
      <c r="AB14" s="45"/>
      <c r="AD14" s="45"/>
      <c r="AF14" s="45"/>
      <c r="AH14" s="45"/>
      <c r="AJ14" s="45"/>
      <c r="AL14" s="45"/>
    </row>
    <row r="15" spans="1:38" s="25" customFormat="1">
      <c r="A15" s="53" t="s">
        <v>103</v>
      </c>
      <c r="B15" s="85">
        <f>[1]MercLab!J264</f>
        <v>6385.9376594532278</v>
      </c>
      <c r="C15" s="85">
        <f t="shared" si="0"/>
        <v>6307.0294962782573</v>
      </c>
      <c r="D15" s="85">
        <f>[1]MercLab!K264</f>
        <v>9700.5052835671231</v>
      </c>
      <c r="E15" s="85">
        <f>[1]MercLab!L264</f>
        <v>5316.8156631628135</v>
      </c>
      <c r="F15" s="85">
        <f>[1]MercLab!M264</f>
        <v>3079.1918763752124</v>
      </c>
      <c r="G15" s="85">
        <f>[1]MercLab!N264</f>
        <v>7131.6051620078806</v>
      </c>
      <c r="H15" s="26"/>
      <c r="I15" s="52"/>
      <c r="J15" s="26"/>
      <c r="K15" s="52"/>
      <c r="L15" s="26"/>
      <c r="M15" s="52"/>
      <c r="N15" s="26"/>
      <c r="O15" s="52"/>
      <c r="P15" s="51"/>
      <c r="Q15" s="52"/>
      <c r="R15" s="51"/>
      <c r="S15" s="52"/>
      <c r="V15" s="45"/>
      <c r="X15" s="45"/>
      <c r="Z15" s="45"/>
      <c r="AB15" s="45"/>
      <c r="AD15" s="45"/>
      <c r="AF15" s="45"/>
      <c r="AH15" s="45"/>
      <c r="AJ15" s="45"/>
      <c r="AL15" s="45"/>
    </row>
    <row r="16" spans="1:38" s="25" customFormat="1">
      <c r="A16" s="50" t="s">
        <v>56</v>
      </c>
      <c r="B16" s="85">
        <f>[1]MercLab!J265</f>
        <v>3986.2702232328729</v>
      </c>
      <c r="C16" s="85">
        <f t="shared" si="0"/>
        <v>5688.8636192325757</v>
      </c>
      <c r="D16" s="85">
        <f>[1]MercLab!K265</f>
        <v>10532.755775577558</v>
      </c>
      <c r="E16" s="85">
        <f>[1]MercLab!L265</f>
        <v>3095.7033789313646</v>
      </c>
      <c r="F16" s="85">
        <f>[1]MercLab!M265</f>
        <v>4548.3146067415728</v>
      </c>
      <c r="G16" s="85">
        <f>[1]MercLab!N265</f>
        <v>4578.6807156798077</v>
      </c>
      <c r="H16" s="26"/>
      <c r="I16" s="52"/>
      <c r="J16" s="26"/>
      <c r="K16" s="52"/>
      <c r="L16" s="26"/>
      <c r="M16" s="52"/>
      <c r="N16" s="26"/>
      <c r="O16" s="52"/>
      <c r="P16" s="51"/>
      <c r="Q16" s="52"/>
      <c r="R16" s="51"/>
      <c r="S16" s="52"/>
      <c r="V16" s="45"/>
      <c r="X16" s="45"/>
      <c r="Z16" s="45"/>
      <c r="AB16" s="45"/>
      <c r="AD16" s="45"/>
      <c r="AF16" s="45"/>
      <c r="AH16" s="45"/>
      <c r="AJ16" s="45"/>
      <c r="AL16" s="45"/>
    </row>
    <row r="17" spans="1:38" s="25" customFormat="1">
      <c r="A17" s="51"/>
      <c r="B17" s="95"/>
      <c r="C17" s="95"/>
      <c r="D17" s="95"/>
      <c r="E17" s="95"/>
      <c r="F17" s="95"/>
      <c r="G17" s="95"/>
      <c r="H17" s="26"/>
      <c r="I17" s="52"/>
      <c r="J17" s="26"/>
      <c r="K17" s="52"/>
      <c r="L17" s="26"/>
      <c r="M17" s="52"/>
      <c r="N17" s="26"/>
      <c r="O17" s="52"/>
      <c r="P17" s="26"/>
      <c r="Q17" s="52"/>
      <c r="R17" s="26"/>
      <c r="S17" s="52"/>
      <c r="V17" s="45"/>
      <c r="X17" s="45"/>
      <c r="Z17" s="45"/>
      <c r="AB17" s="45"/>
      <c r="AD17" s="45"/>
      <c r="AF17" s="45"/>
      <c r="AH17" s="45"/>
      <c r="AJ17" s="45"/>
      <c r="AL17" s="45"/>
    </row>
    <row r="18" spans="1:38" s="25" customFormat="1">
      <c r="A18" s="49" t="s">
        <v>37</v>
      </c>
      <c r="B18" s="93"/>
      <c r="C18" s="93"/>
      <c r="D18" s="93"/>
      <c r="E18" s="93"/>
      <c r="F18" s="93"/>
      <c r="G18" s="9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V18" s="45"/>
      <c r="X18" s="45"/>
      <c r="Z18" s="45"/>
      <c r="AB18" s="45"/>
      <c r="AD18" s="45"/>
      <c r="AF18" s="45"/>
      <c r="AH18" s="45"/>
      <c r="AJ18" s="45"/>
      <c r="AL18" s="45"/>
    </row>
    <row r="19" spans="1:38" s="25" customFormat="1">
      <c r="A19" s="50" t="s">
        <v>40</v>
      </c>
      <c r="B19" s="85">
        <f>[1]MercLab!J267</f>
        <v>3161.6634800194138</v>
      </c>
      <c r="C19" s="85">
        <f t="shared" si="0"/>
        <v>4563.7435443842687</v>
      </c>
      <c r="D19" s="85">
        <f>[1]MercLab!K267</f>
        <v>5094.7489386684538</v>
      </c>
      <c r="E19" s="85">
        <f>[1]MercLab!L267</f>
        <v>2710.5295009070887</v>
      </c>
      <c r="F19" s="85">
        <f>[1]MercLab!M267</f>
        <v>7000</v>
      </c>
      <c r="G19" s="85">
        <f>[1]MercLab!N267</f>
        <v>3449.6957379615337</v>
      </c>
      <c r="H19" s="51"/>
      <c r="I19" s="52"/>
      <c r="J19" s="51"/>
      <c r="K19" s="52"/>
      <c r="L19" s="51"/>
      <c r="M19" s="52"/>
      <c r="N19" s="51"/>
      <c r="O19" s="52"/>
      <c r="P19" s="51"/>
      <c r="Q19" s="52"/>
      <c r="R19" s="51"/>
      <c r="S19" s="52"/>
      <c r="V19" s="45"/>
      <c r="X19" s="45"/>
      <c r="Z19" s="45"/>
      <c r="AB19" s="45"/>
      <c r="AD19" s="45"/>
      <c r="AF19" s="45"/>
      <c r="AH19" s="45"/>
      <c r="AJ19" s="45"/>
      <c r="AL19" s="45"/>
    </row>
    <row r="20" spans="1:38" s="25" customFormat="1">
      <c r="A20" s="50" t="s">
        <v>41</v>
      </c>
      <c r="B20" s="85">
        <f>[1]MercLab!J268</f>
        <v>4449.7649616454091</v>
      </c>
      <c r="C20" s="85">
        <f t="shared" si="0"/>
        <v>5208.1092657105673</v>
      </c>
      <c r="D20" s="85">
        <f>[1]MercLab!K268</f>
        <v>6834.31127178516</v>
      </c>
      <c r="E20" s="85">
        <f>[1]MercLab!L268</f>
        <v>3586.9250455225178</v>
      </c>
      <c r="F20" s="85">
        <f>[1]MercLab!M268</f>
        <v>5210.2384303713316</v>
      </c>
      <c r="G20" s="85">
        <f>[1]MercLab!N268</f>
        <v>5200.9623151632622</v>
      </c>
      <c r="H20" s="51"/>
      <c r="I20" s="52"/>
      <c r="J20" s="51"/>
      <c r="K20" s="52"/>
      <c r="L20" s="51"/>
      <c r="M20" s="52"/>
      <c r="N20" s="51"/>
      <c r="O20" s="52"/>
      <c r="P20" s="51"/>
      <c r="Q20" s="52"/>
      <c r="R20" s="51"/>
      <c r="S20" s="52"/>
      <c r="V20" s="45"/>
      <c r="X20" s="45"/>
      <c r="Z20" s="45"/>
      <c r="AB20" s="45"/>
      <c r="AD20" s="45"/>
      <c r="AF20" s="45"/>
      <c r="AH20" s="45"/>
      <c r="AJ20" s="45"/>
      <c r="AL20" s="45"/>
    </row>
    <row r="21" spans="1:38" s="25" customFormat="1">
      <c r="A21" s="50" t="s">
        <v>42</v>
      </c>
      <c r="B21" s="85">
        <f>[1]MercLab!J269</f>
        <v>6885.6492917659061</v>
      </c>
      <c r="C21" s="85">
        <f t="shared" si="0"/>
        <v>7128.1282267642973</v>
      </c>
      <c r="D21" s="85">
        <f>[1]MercLab!K269</f>
        <v>10113.026356226354</v>
      </c>
      <c r="E21" s="85">
        <f>[1]MercLab!L269</f>
        <v>5783.0504585781855</v>
      </c>
      <c r="F21" s="85">
        <f>[1]MercLab!M269</f>
        <v>4560</v>
      </c>
      <c r="G21" s="85">
        <f>[1]MercLab!N269</f>
        <v>8056.4360922526494</v>
      </c>
      <c r="H21" s="51"/>
      <c r="I21" s="52"/>
      <c r="J21" s="51"/>
      <c r="K21" s="52"/>
      <c r="L21" s="51"/>
      <c r="M21" s="52"/>
      <c r="N21" s="51"/>
      <c r="O21" s="52"/>
      <c r="P21" s="51"/>
      <c r="Q21" s="52"/>
      <c r="R21" s="51"/>
      <c r="S21" s="52"/>
      <c r="V21" s="45"/>
      <c r="X21" s="45"/>
      <c r="Z21" s="45"/>
      <c r="AB21" s="45"/>
      <c r="AD21" s="45"/>
      <c r="AF21" s="45"/>
      <c r="AH21" s="45"/>
      <c r="AJ21" s="45"/>
      <c r="AL21" s="45"/>
    </row>
    <row r="22" spans="1:38" s="25" customFormat="1">
      <c r="A22" s="50" t="s">
        <v>43</v>
      </c>
      <c r="B22" s="85">
        <f>[1]MercLab!J270</f>
        <v>15645.900167906824</v>
      </c>
      <c r="C22" s="85">
        <f t="shared" si="0"/>
        <v>16527.586385590668</v>
      </c>
      <c r="D22" s="85">
        <f>[1]MercLab!K270</f>
        <v>17704.402496921586</v>
      </c>
      <c r="E22" s="85">
        <f>[1]MercLab!L270</f>
        <v>12769.251150984705</v>
      </c>
      <c r="F22" s="85" t="str">
        <f>[1]MercLab!M270</f>
        <v>.</v>
      </c>
      <c r="G22" s="85">
        <f>[1]MercLab!N270</f>
        <v>19109.105508865719</v>
      </c>
      <c r="H22" s="51"/>
      <c r="I22" s="52"/>
      <c r="J22" s="51"/>
      <c r="K22" s="52"/>
      <c r="L22" s="51"/>
      <c r="M22" s="52"/>
      <c r="N22" s="51"/>
      <c r="O22" s="52"/>
      <c r="P22" s="51"/>
      <c r="Q22" s="52"/>
      <c r="R22" s="51"/>
      <c r="S22" s="52"/>
      <c r="V22" s="45"/>
      <c r="X22" s="45"/>
      <c r="Z22" s="45"/>
      <c r="AB22" s="45"/>
      <c r="AD22" s="45"/>
      <c r="AF22" s="45"/>
      <c r="AH22" s="45"/>
      <c r="AJ22" s="45"/>
      <c r="AL22" s="45"/>
    </row>
    <row r="23" spans="1:38" s="25" customFormat="1">
      <c r="A23" s="50" t="s">
        <v>49</v>
      </c>
      <c r="B23" s="85">
        <f>[1]MercLab!J271</f>
        <v>5667.9793037466634</v>
      </c>
      <c r="C23" s="85">
        <f t="shared" si="0"/>
        <v>6523.1002649686552</v>
      </c>
      <c r="D23" s="85">
        <f>[1]MercLab!K271</f>
        <v>9266.6666666666661</v>
      </c>
      <c r="E23" s="85">
        <f>[1]MercLab!L271</f>
        <v>5848.28625041535</v>
      </c>
      <c r="F23" s="85" t="str">
        <f>[1]MercLab!M271</f>
        <v>.</v>
      </c>
      <c r="G23" s="85">
        <f>[1]MercLab!N271</f>
        <v>4454.3478778239478</v>
      </c>
      <c r="H23" s="51"/>
      <c r="I23" s="52"/>
      <c r="J23" s="51"/>
      <c r="K23" s="52"/>
      <c r="L23" s="51"/>
      <c r="M23" s="52"/>
      <c r="N23" s="51"/>
      <c r="O23" s="52"/>
      <c r="P23" s="51"/>
      <c r="Q23" s="52"/>
      <c r="R23" s="51"/>
      <c r="S23" s="52"/>
      <c r="V23" s="45"/>
      <c r="X23" s="45"/>
      <c r="Z23" s="45"/>
      <c r="AB23" s="45"/>
      <c r="AD23" s="45"/>
      <c r="AF23" s="45"/>
      <c r="AH23" s="45"/>
      <c r="AJ23" s="45"/>
      <c r="AL23" s="45"/>
    </row>
    <row r="24" spans="1:38" s="25" customFormat="1">
      <c r="B24" s="95"/>
      <c r="C24" s="95"/>
      <c r="D24" s="95"/>
      <c r="E24" s="95"/>
      <c r="F24" s="95"/>
      <c r="G24" s="95"/>
      <c r="I24" s="45"/>
      <c r="K24" s="45"/>
      <c r="M24" s="45"/>
      <c r="O24" s="45"/>
      <c r="Q24" s="45"/>
      <c r="S24" s="45"/>
      <c r="V24" s="45"/>
      <c r="X24" s="45"/>
      <c r="Z24" s="45"/>
      <c r="AB24" s="45"/>
      <c r="AD24" s="45"/>
      <c r="AF24" s="45"/>
      <c r="AH24" s="45"/>
      <c r="AJ24" s="45"/>
      <c r="AL24" s="45"/>
    </row>
    <row r="25" spans="1:38" s="25" customFormat="1" ht="11.25" customHeight="1">
      <c r="A25" s="49" t="s">
        <v>19</v>
      </c>
      <c r="B25" s="93"/>
      <c r="C25" s="93"/>
      <c r="D25" s="93"/>
      <c r="E25" s="93"/>
      <c r="F25" s="93"/>
      <c r="G25" s="93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V25" s="45"/>
      <c r="X25" s="45"/>
      <c r="Z25" s="45"/>
      <c r="AB25" s="45"/>
      <c r="AD25" s="45"/>
      <c r="AF25" s="45"/>
      <c r="AH25" s="45"/>
      <c r="AJ25" s="45"/>
      <c r="AL25" s="45"/>
    </row>
    <row r="26" spans="1:38" s="25" customFormat="1">
      <c r="A26" s="50" t="s">
        <v>44</v>
      </c>
      <c r="B26" s="85">
        <f>[1]MercLab!J273</f>
        <v>963.00682971269202</v>
      </c>
      <c r="C26" s="85">
        <f t="shared" si="0"/>
        <v>583.96702437158683</v>
      </c>
      <c r="D26" s="85" t="str">
        <f>[1]MercLab!K273</f>
        <v>.</v>
      </c>
      <c r="E26" s="85">
        <f>[1]MercLab!L273</f>
        <v>1127.9340487431737</v>
      </c>
      <c r="F26" s="85" t="str">
        <f>[1]MercLab!M273</f>
        <v>.</v>
      </c>
      <c r="G26" s="85">
        <f>[1]MercLab!N273</f>
        <v>40</v>
      </c>
      <c r="H26" s="51"/>
      <c r="I26" s="52"/>
      <c r="J26" s="51"/>
      <c r="K26" s="52"/>
      <c r="L26" s="51"/>
      <c r="M26" s="52"/>
      <c r="N26" s="51"/>
      <c r="O26" s="52"/>
      <c r="P26" s="51"/>
      <c r="Q26" s="52"/>
      <c r="R26" s="51"/>
      <c r="S26" s="52"/>
      <c r="V26" s="45"/>
      <c r="X26" s="45"/>
      <c r="Z26" s="45"/>
      <c r="AB26" s="45"/>
      <c r="AD26" s="45"/>
      <c r="AF26" s="45"/>
      <c r="AH26" s="45"/>
      <c r="AJ26" s="45"/>
      <c r="AL26" s="45"/>
    </row>
    <row r="27" spans="1:38" s="25" customFormat="1">
      <c r="A27" s="50" t="s">
        <v>45</v>
      </c>
      <c r="B27" s="85">
        <f>[1]MercLab!J274</f>
        <v>1166.2098337010095</v>
      </c>
      <c r="C27" s="85">
        <f t="shared" si="0"/>
        <v>923.0096631057711</v>
      </c>
      <c r="D27" s="85" t="str">
        <f>[1]MercLab!K274</f>
        <v>.</v>
      </c>
      <c r="E27" s="85">
        <f>[1]MercLab!L274</f>
        <v>1266.7302545456503</v>
      </c>
      <c r="F27" s="85" t="str">
        <f>[1]MercLab!M274</f>
        <v>.</v>
      </c>
      <c r="G27" s="85">
        <f>[1]MercLab!N274</f>
        <v>579.28907166589192</v>
      </c>
      <c r="H27" s="51"/>
      <c r="I27" s="52"/>
      <c r="J27" s="51"/>
      <c r="K27" s="52"/>
      <c r="L27" s="51"/>
      <c r="M27" s="52"/>
      <c r="N27" s="51"/>
      <c r="O27" s="52"/>
      <c r="P27" s="51"/>
      <c r="Q27" s="52"/>
      <c r="R27" s="51"/>
      <c r="S27" s="52"/>
      <c r="V27" s="45"/>
      <c r="X27" s="45"/>
      <c r="Z27" s="45"/>
      <c r="AB27" s="45"/>
      <c r="AD27" s="45"/>
      <c r="AF27" s="45"/>
      <c r="AH27" s="45"/>
      <c r="AJ27" s="45"/>
      <c r="AL27" s="45"/>
    </row>
    <row r="28" spans="1:38" s="25" customFormat="1">
      <c r="A28" s="50" t="s">
        <v>46</v>
      </c>
      <c r="B28" s="85">
        <f>[1]MercLab!J275</f>
        <v>2303.3168670806522</v>
      </c>
      <c r="C28" s="85">
        <f t="shared" si="0"/>
        <v>2342.9281214960183</v>
      </c>
      <c r="D28" s="85">
        <f>[1]MercLab!K275</f>
        <v>3909.8009128236035</v>
      </c>
      <c r="E28" s="85">
        <f>[1]MercLab!L275</f>
        <v>2304.5165365568641</v>
      </c>
      <c r="F28" s="85">
        <f>[1]MercLab!M275</f>
        <v>900</v>
      </c>
      <c r="G28" s="85">
        <f>[1]MercLab!N275</f>
        <v>2257.3950366036061</v>
      </c>
      <c r="H28" s="51"/>
      <c r="I28" s="52"/>
      <c r="J28" s="51"/>
      <c r="K28" s="52"/>
      <c r="L28" s="51"/>
      <c r="M28" s="52"/>
      <c r="N28" s="51"/>
      <c r="O28" s="52"/>
      <c r="P28" s="51"/>
      <c r="Q28" s="52"/>
      <c r="R28" s="51"/>
      <c r="S28" s="52"/>
      <c r="V28" s="45"/>
      <c r="X28" s="45"/>
      <c r="Z28" s="45"/>
      <c r="AB28" s="45"/>
      <c r="AD28" s="45"/>
      <c r="AF28" s="45"/>
      <c r="AH28" s="45"/>
      <c r="AJ28" s="45"/>
      <c r="AL28" s="45"/>
    </row>
    <row r="29" spans="1:38" s="25" customFormat="1">
      <c r="A29" s="50" t="s">
        <v>47</v>
      </c>
      <c r="B29" s="85">
        <f>[1]MercLab!J276</f>
        <v>4041.3152342905155</v>
      </c>
      <c r="C29" s="85">
        <f t="shared" si="0"/>
        <v>4972.1725571062852</v>
      </c>
      <c r="D29" s="85">
        <f>[1]MercLab!K276</f>
        <v>7159.6214582147277</v>
      </c>
      <c r="E29" s="85">
        <f>[1]MercLab!L276</f>
        <v>4012.1002000281883</v>
      </c>
      <c r="F29" s="85" t="str">
        <f>[1]MercLab!M276</f>
        <v>.</v>
      </c>
      <c r="G29" s="85">
        <f>[1]MercLab!N276</f>
        <v>3744.7960130759402</v>
      </c>
      <c r="H29" s="51"/>
      <c r="I29" s="52"/>
      <c r="J29" s="51"/>
      <c r="K29" s="52"/>
      <c r="L29" s="51"/>
      <c r="M29" s="52"/>
      <c r="N29" s="51"/>
      <c r="O29" s="52"/>
      <c r="P29" s="51"/>
      <c r="Q29" s="52"/>
      <c r="R29" s="51"/>
      <c r="S29" s="52"/>
      <c r="V29" s="45"/>
      <c r="X29" s="45"/>
      <c r="Z29" s="45"/>
      <c r="AB29" s="45"/>
      <c r="AD29" s="45"/>
      <c r="AF29" s="45"/>
      <c r="AH29" s="45"/>
      <c r="AJ29" s="45"/>
      <c r="AL29" s="45"/>
    </row>
    <row r="30" spans="1:38" s="25" customFormat="1">
      <c r="A30" s="50" t="s">
        <v>48</v>
      </c>
      <c r="B30" s="101">
        <f>[1]MercLab!J277</f>
        <v>5287.8044490362536</v>
      </c>
      <c r="C30" s="101">
        <f t="shared" si="0"/>
        <v>4908.2063919303091</v>
      </c>
      <c r="D30" s="101">
        <f>[1]MercLab!K277</f>
        <v>7970.899188470552</v>
      </c>
      <c r="E30" s="101">
        <f>[1]MercLab!L277</f>
        <v>5588.0395863192753</v>
      </c>
      <c r="F30" s="101">
        <f>[1]MercLab!M277</f>
        <v>1700</v>
      </c>
      <c r="G30" s="101">
        <f>[1]MercLab!N277</f>
        <v>4373.8867929314101</v>
      </c>
      <c r="H30" s="51"/>
      <c r="I30" s="52"/>
      <c r="J30" s="51"/>
      <c r="K30" s="52"/>
      <c r="L30" s="51"/>
      <c r="M30" s="52"/>
      <c r="N30" s="51"/>
      <c r="O30" s="52"/>
      <c r="P30" s="51"/>
      <c r="Q30" s="52"/>
      <c r="R30" s="51"/>
      <c r="S30" s="52"/>
      <c r="V30" s="45"/>
      <c r="X30" s="45"/>
      <c r="Z30" s="45"/>
      <c r="AB30" s="45"/>
      <c r="AD30" s="45"/>
      <c r="AF30" s="45"/>
      <c r="AH30" s="45"/>
      <c r="AJ30" s="45"/>
      <c r="AL30" s="45"/>
    </row>
    <row r="31" spans="1:38" s="25" customFormat="1">
      <c r="A31" s="50" t="s">
        <v>50</v>
      </c>
      <c r="B31" s="85">
        <f>[1]MercLab!J278</f>
        <v>5830.0926932068114</v>
      </c>
      <c r="C31" s="85">
        <f t="shared" si="0"/>
        <v>8018.6343367947766</v>
      </c>
      <c r="D31" s="85">
        <f>[1]MercLab!K278</f>
        <v>10000.79887573694</v>
      </c>
      <c r="E31" s="85">
        <f>[1]MercLab!L278</f>
        <v>5724.4950790269195</v>
      </c>
      <c r="F31" s="85">
        <f>[1]MercLab!M278</f>
        <v>10800</v>
      </c>
      <c r="G31" s="85">
        <f>[1]MercLab!N278</f>
        <v>5549.2433924152456</v>
      </c>
      <c r="H31" s="51"/>
      <c r="I31" s="52"/>
      <c r="J31" s="51"/>
      <c r="K31" s="52"/>
      <c r="L31" s="51"/>
      <c r="M31" s="52"/>
      <c r="N31" s="51"/>
      <c r="O31" s="52"/>
      <c r="P31" s="51"/>
      <c r="Q31" s="52"/>
      <c r="R31" s="51"/>
      <c r="S31" s="52"/>
      <c r="V31" s="45"/>
      <c r="X31" s="45"/>
      <c r="Z31" s="45"/>
      <c r="AB31" s="45"/>
      <c r="AD31" s="45"/>
      <c r="AF31" s="45"/>
      <c r="AH31" s="45"/>
      <c r="AJ31" s="45"/>
      <c r="AL31" s="45"/>
    </row>
    <row r="32" spans="1:38" s="25" customFormat="1">
      <c r="A32" s="50" t="s">
        <v>51</v>
      </c>
      <c r="B32" s="85">
        <f>[1]MercLab!J279</f>
        <v>8229.4366094504767</v>
      </c>
      <c r="C32" s="85">
        <f t="shared" si="0"/>
        <v>9452.9820587135382</v>
      </c>
      <c r="D32" s="85">
        <f>[1]MercLab!K279</f>
        <v>15595.471491929737</v>
      </c>
      <c r="E32" s="85">
        <f>[1]MercLab!L279</f>
        <v>6743.153678986866</v>
      </c>
      <c r="F32" s="85">
        <f>[1]MercLab!M279</f>
        <v>6927.5681822168899</v>
      </c>
      <c r="G32" s="85">
        <f>[1]MercLab!N279</f>
        <v>8545.7348817206603</v>
      </c>
      <c r="H32" s="51"/>
      <c r="I32" s="52"/>
      <c r="J32" s="51"/>
      <c r="K32" s="52"/>
      <c r="L32" s="51"/>
      <c r="M32" s="52"/>
      <c r="N32" s="51"/>
      <c r="O32" s="52"/>
      <c r="P32" s="51"/>
      <c r="Q32" s="52"/>
      <c r="R32" s="51"/>
      <c r="S32" s="52"/>
      <c r="V32" s="45"/>
      <c r="X32" s="45"/>
      <c r="Z32" s="45"/>
      <c r="AB32" s="45"/>
      <c r="AD32" s="45"/>
      <c r="AF32" s="45"/>
      <c r="AH32" s="45"/>
      <c r="AJ32" s="45"/>
      <c r="AL32" s="45"/>
    </row>
    <row r="33" spans="1:38" s="25" customFormat="1">
      <c r="A33" s="50" t="s">
        <v>52</v>
      </c>
      <c r="B33" s="85">
        <f>[1]MercLab!J280</f>
        <v>6686.197900314346</v>
      </c>
      <c r="C33" s="85">
        <f t="shared" si="0"/>
        <v>7587.5688512239576</v>
      </c>
      <c r="D33" s="85">
        <f>[1]MercLab!K280</f>
        <v>13282.66406695769</v>
      </c>
      <c r="E33" s="85">
        <f>[1]MercLab!L280</f>
        <v>5276.3714039965625</v>
      </c>
      <c r="F33" s="85">
        <f>[1]MercLab!M280</f>
        <v>5275.7859216603511</v>
      </c>
      <c r="G33" s="85">
        <f>[1]MercLab!N280</f>
        <v>6515.4540122812268</v>
      </c>
      <c r="H33" s="51"/>
      <c r="I33" s="52"/>
      <c r="J33" s="51"/>
      <c r="K33" s="52"/>
      <c r="L33" s="51"/>
      <c r="M33" s="52"/>
      <c r="N33" s="51"/>
      <c r="O33" s="52"/>
      <c r="P33" s="51"/>
      <c r="Q33" s="52"/>
      <c r="R33" s="51"/>
      <c r="S33" s="52"/>
      <c r="V33" s="45"/>
      <c r="X33" s="45"/>
      <c r="Z33" s="45"/>
      <c r="AB33" s="45"/>
      <c r="AD33" s="45"/>
      <c r="AF33" s="45"/>
      <c r="AH33" s="45"/>
      <c r="AJ33" s="45"/>
      <c r="AL33" s="45"/>
    </row>
    <row r="34" spans="1:38" s="25" customFormat="1">
      <c r="A34" s="50" t="s">
        <v>104</v>
      </c>
      <c r="B34" s="85">
        <f>[1]MercLab!J281</f>
        <v>5067.5191965210597</v>
      </c>
      <c r="C34" s="85">
        <f t="shared" si="0"/>
        <v>6705.1094428215092</v>
      </c>
      <c r="D34" s="85">
        <f>[1]MercLab!K281</f>
        <v>14726.347234839082</v>
      </c>
      <c r="E34" s="85">
        <f>[1]MercLab!L281</f>
        <v>4057.7595596680535</v>
      </c>
      <c r="F34" s="85">
        <f>[1]MercLab!M281</f>
        <v>3174.2626377117249</v>
      </c>
      <c r="G34" s="85">
        <f>[1]MercLab!N281</f>
        <v>4862.0683390671775</v>
      </c>
      <c r="H34" s="51"/>
      <c r="I34" s="52"/>
      <c r="J34" s="51"/>
      <c r="K34" s="52"/>
      <c r="L34" s="51"/>
      <c r="M34" s="52"/>
      <c r="N34" s="51"/>
      <c r="O34" s="52"/>
      <c r="P34" s="51"/>
      <c r="Q34" s="52"/>
      <c r="R34" s="51"/>
      <c r="S34" s="52"/>
      <c r="V34" s="45"/>
      <c r="X34" s="45"/>
      <c r="Z34" s="45"/>
      <c r="AB34" s="45"/>
      <c r="AD34" s="45"/>
      <c r="AF34" s="45"/>
      <c r="AH34" s="45"/>
      <c r="AJ34" s="45"/>
      <c r="AL34" s="45"/>
    </row>
    <row r="35" spans="1:38" s="25" customFormat="1">
      <c r="A35" s="51"/>
      <c r="B35" s="95"/>
      <c r="C35" s="95"/>
      <c r="D35" s="95"/>
      <c r="E35" s="95"/>
      <c r="F35" s="95"/>
      <c r="G35" s="95"/>
      <c r="H35" s="26"/>
      <c r="I35" s="52"/>
      <c r="J35" s="26"/>
      <c r="K35" s="52"/>
      <c r="L35" s="26"/>
      <c r="M35" s="52"/>
      <c r="N35" s="26"/>
      <c r="O35" s="52"/>
      <c r="P35" s="26"/>
      <c r="Q35" s="52"/>
      <c r="R35" s="26"/>
      <c r="S35" s="52"/>
      <c r="V35" s="45"/>
      <c r="X35" s="45"/>
      <c r="Z35" s="45"/>
      <c r="AB35" s="45"/>
      <c r="AD35" s="45"/>
      <c r="AF35" s="45"/>
      <c r="AH35" s="45"/>
      <c r="AJ35" s="45"/>
      <c r="AL35" s="45"/>
    </row>
    <row r="36" spans="1:38" s="25" customFormat="1">
      <c r="A36" s="49" t="s">
        <v>114</v>
      </c>
      <c r="B36" s="93"/>
      <c r="C36" s="93"/>
      <c r="D36" s="93"/>
      <c r="E36" s="93"/>
      <c r="F36" s="93"/>
      <c r="G36" s="93"/>
      <c r="H36" s="69"/>
      <c r="I36" s="27"/>
      <c r="J36" s="69"/>
      <c r="K36" s="27"/>
      <c r="L36" s="69"/>
      <c r="M36" s="27"/>
      <c r="N36" s="69"/>
      <c r="O36" s="27"/>
      <c r="P36" s="69"/>
      <c r="Q36" s="27"/>
      <c r="R36" s="69"/>
      <c r="S36" s="27"/>
      <c r="V36" s="45"/>
      <c r="X36" s="45"/>
      <c r="Z36" s="45"/>
      <c r="AB36" s="45"/>
      <c r="AD36" s="45"/>
      <c r="AF36" s="45"/>
      <c r="AH36" s="45"/>
      <c r="AJ36" s="45"/>
      <c r="AL36" s="45"/>
    </row>
    <row r="37" spans="1:38" s="25" customFormat="1">
      <c r="A37" s="55" t="s">
        <v>107</v>
      </c>
      <c r="B37" s="85">
        <f>SUM(B38:B40)</f>
        <v>7836.9289848813587</v>
      </c>
      <c r="C37" s="85">
        <f t="shared" si="0"/>
        <v>7032.0536096219348</v>
      </c>
      <c r="D37" s="85">
        <f>SUM(D38:D40)</f>
        <v>8732.9980401548601</v>
      </c>
      <c r="E37" s="85">
        <f>SUM(E38:E40)</f>
        <v>9834.6279568614918</v>
      </c>
      <c r="F37" s="85">
        <f>SUM(F38:F40)</f>
        <v>3328.2570110193774</v>
      </c>
      <c r="G37" s="85">
        <f>SUM(G38:G40)</f>
        <v>6232.3314304520081</v>
      </c>
      <c r="H37" s="51"/>
      <c r="I37" s="52"/>
      <c r="J37" s="51"/>
      <c r="K37" s="52"/>
      <c r="L37" s="51"/>
      <c r="M37" s="52"/>
      <c r="N37" s="51"/>
      <c r="O37" s="52"/>
      <c r="P37" s="51"/>
      <c r="Q37" s="52"/>
      <c r="R37" s="51"/>
      <c r="S37" s="52"/>
      <c r="V37" s="45"/>
      <c r="X37" s="45"/>
      <c r="Z37" s="45"/>
      <c r="AB37" s="45"/>
      <c r="AD37" s="45"/>
      <c r="AF37" s="45"/>
      <c r="AH37" s="45"/>
      <c r="AJ37" s="45"/>
      <c r="AL37" s="45"/>
    </row>
    <row r="38" spans="1:38" s="25" customFormat="1">
      <c r="A38" s="56" t="s">
        <v>116</v>
      </c>
      <c r="B38" s="85">
        <f>[1]MercLab!J286</f>
        <v>1466.8648684842381</v>
      </c>
      <c r="C38" s="85">
        <f t="shared" si="0"/>
        <v>2309.7344143511968</v>
      </c>
      <c r="D38" s="85">
        <f>[1]MercLab!K286</f>
        <v>3963.5919680042512</v>
      </c>
      <c r="E38" s="85">
        <f>[1]MercLab!L286</f>
        <v>1569.1054327602244</v>
      </c>
      <c r="F38" s="85" t="str">
        <f>[1]MercLab!M286</f>
        <v>.</v>
      </c>
      <c r="G38" s="85">
        <f>[1]MercLab!N286</f>
        <v>1396.5058422891145</v>
      </c>
      <c r="H38" s="51"/>
      <c r="I38" s="52"/>
      <c r="J38" s="51"/>
      <c r="K38" s="52"/>
      <c r="L38" s="51"/>
      <c r="M38" s="52"/>
      <c r="N38" s="51"/>
      <c r="O38" s="52"/>
      <c r="P38" s="51"/>
      <c r="Q38" s="52"/>
      <c r="R38" s="51"/>
      <c r="S38" s="52"/>
      <c r="V38" s="45"/>
      <c r="X38" s="45"/>
      <c r="Z38" s="45"/>
      <c r="AB38" s="45"/>
      <c r="AD38" s="45"/>
      <c r="AF38" s="45"/>
      <c r="AH38" s="45"/>
      <c r="AJ38" s="45"/>
      <c r="AL38" s="45"/>
    </row>
    <row r="39" spans="1:38" s="25" customFormat="1">
      <c r="A39" s="56" t="s">
        <v>117</v>
      </c>
      <c r="B39" s="85">
        <f>[1]MercLab!J287</f>
        <v>2508.5155328966948</v>
      </c>
      <c r="C39" s="85">
        <f t="shared" si="0"/>
        <v>3245.4198202175808</v>
      </c>
      <c r="D39" s="85">
        <f>[1]MercLab!K287</f>
        <v>4769.4060721506094</v>
      </c>
      <c r="E39" s="85">
        <f>[1]MercLab!L287</f>
        <v>3015.5225241012681</v>
      </c>
      <c r="F39" s="85">
        <f>[1]MercLab!M287</f>
        <v>3328.2570110193774</v>
      </c>
      <c r="G39" s="85">
        <f>[1]MercLab!N287</f>
        <v>1868.4936735990691</v>
      </c>
      <c r="H39" s="51"/>
      <c r="I39" s="52"/>
      <c r="J39" s="51"/>
      <c r="K39" s="52"/>
      <c r="L39" s="51"/>
      <c r="M39" s="52"/>
      <c r="N39" s="51"/>
      <c r="O39" s="52"/>
      <c r="P39" s="51"/>
      <c r="Q39" s="52"/>
      <c r="R39" s="51"/>
      <c r="S39" s="52"/>
      <c r="V39" s="45"/>
      <c r="X39" s="45"/>
      <c r="Z39" s="45"/>
      <c r="AB39" s="45"/>
      <c r="AD39" s="45"/>
      <c r="AF39" s="45"/>
      <c r="AH39" s="45"/>
      <c r="AJ39" s="45"/>
      <c r="AL39" s="45"/>
    </row>
    <row r="40" spans="1:38" s="25" customFormat="1">
      <c r="A40" s="56" t="s">
        <v>118</v>
      </c>
      <c r="B40" s="85">
        <f>[1]MercLab!J288</f>
        <v>3861.548583500426</v>
      </c>
      <c r="C40" s="85">
        <f t="shared" si="0"/>
        <v>4108.6659572819117</v>
      </c>
      <c r="D40" s="85" t="str">
        <f>[1]MercLab!K288</f>
        <v>.</v>
      </c>
      <c r="E40" s="85">
        <f>[1]MercLab!L288</f>
        <v>5250</v>
      </c>
      <c r="F40" s="85" t="str">
        <f>[1]MercLab!M288</f>
        <v>.</v>
      </c>
      <c r="G40" s="85">
        <f>[1]MercLab!N288</f>
        <v>2967.3319145638243</v>
      </c>
      <c r="H40" s="51"/>
      <c r="I40" s="52"/>
      <c r="J40" s="51"/>
      <c r="K40" s="52"/>
      <c r="L40" s="51"/>
      <c r="M40" s="52"/>
      <c r="N40" s="51"/>
      <c r="O40" s="52"/>
      <c r="P40" s="51"/>
      <c r="Q40" s="52"/>
      <c r="R40" s="51"/>
      <c r="S40" s="52"/>
      <c r="V40" s="45"/>
      <c r="X40" s="45"/>
      <c r="Z40" s="45"/>
      <c r="AB40" s="45"/>
      <c r="AD40" s="45"/>
      <c r="AF40" s="45"/>
      <c r="AH40" s="45"/>
      <c r="AJ40" s="45"/>
      <c r="AL40" s="45"/>
    </row>
    <row r="41" spans="1:38" s="25" customFormat="1">
      <c r="A41" s="55" t="s">
        <v>108</v>
      </c>
      <c r="B41" s="85">
        <f>[1]MercLab!J289</f>
        <v>7806.4731187305269</v>
      </c>
      <c r="C41" s="85">
        <f t="shared" si="0"/>
        <v>8329.8023298947937</v>
      </c>
      <c r="D41" s="85">
        <f>[1]MercLab!K289</f>
        <v>8777.884560913235</v>
      </c>
      <c r="E41" s="85">
        <f>[1]MercLab!L289</f>
        <v>7649.6146235993301</v>
      </c>
      <c r="F41" s="85">
        <f>[1]MercLab!M289</f>
        <v>9007.553432346198</v>
      </c>
      <c r="G41" s="85">
        <f>[1]MercLab!N289</f>
        <v>7884.1567027204137</v>
      </c>
      <c r="H41" s="51"/>
      <c r="I41" s="52"/>
      <c r="J41" s="51"/>
      <c r="K41" s="52"/>
      <c r="L41" s="51"/>
      <c r="M41" s="52"/>
      <c r="N41" s="51"/>
      <c r="O41" s="52"/>
      <c r="P41" s="51"/>
      <c r="Q41" s="52"/>
      <c r="R41" s="51"/>
      <c r="S41" s="52"/>
      <c r="V41" s="45"/>
      <c r="X41" s="45"/>
      <c r="Z41" s="45"/>
      <c r="AB41" s="45"/>
      <c r="AD41" s="45"/>
      <c r="AF41" s="45"/>
      <c r="AH41" s="45"/>
      <c r="AJ41" s="45"/>
      <c r="AL41" s="45"/>
    </row>
    <row r="42" spans="1:38" s="25" customFormat="1">
      <c r="A42" s="55" t="s">
        <v>109</v>
      </c>
      <c r="B42" s="85">
        <f>[1]MercLab!J290</f>
        <v>13141.832809663078</v>
      </c>
      <c r="C42" s="85">
        <f t="shared" si="0"/>
        <v>13741.533476830364</v>
      </c>
      <c r="D42" s="85">
        <f>[1]MercLab!K290</f>
        <v>14469.727856979058</v>
      </c>
      <c r="E42" s="85">
        <f>[1]MercLab!L290</f>
        <v>14034.111309450838</v>
      </c>
      <c r="F42" s="85" t="str">
        <f>[1]MercLab!M290</f>
        <v>.</v>
      </c>
      <c r="G42" s="85">
        <f>[1]MercLab!N290</f>
        <v>12720.761264061195</v>
      </c>
      <c r="H42" s="51"/>
      <c r="I42" s="52"/>
      <c r="J42" s="51"/>
      <c r="K42" s="52"/>
      <c r="L42" s="51"/>
      <c r="M42" s="52"/>
      <c r="N42" s="51"/>
      <c r="O42" s="52"/>
      <c r="P42" s="51"/>
      <c r="Q42" s="52"/>
      <c r="R42" s="51"/>
      <c r="S42" s="52"/>
      <c r="V42" s="45"/>
      <c r="X42" s="45"/>
      <c r="Z42" s="45"/>
      <c r="AB42" s="45"/>
      <c r="AD42" s="45"/>
      <c r="AF42" s="45"/>
      <c r="AH42" s="45"/>
      <c r="AJ42" s="45"/>
      <c r="AL42" s="45"/>
    </row>
    <row r="43" spans="1:38" s="25" customFormat="1">
      <c r="A43" s="55" t="s">
        <v>110</v>
      </c>
      <c r="B43" s="85">
        <f>[1]MercLab!J291</f>
        <v>18406.503874235328</v>
      </c>
      <c r="C43" s="85">
        <f t="shared" si="0"/>
        <v>20248.784379783323</v>
      </c>
      <c r="D43" s="85">
        <f>[1]MercLab!K291</f>
        <v>22818.18181818182</v>
      </c>
      <c r="E43" s="85">
        <f>[1]MercLab!L291</f>
        <v>20417.698064150958</v>
      </c>
      <c r="F43" s="85" t="str">
        <f>[1]MercLab!M291</f>
        <v>.</v>
      </c>
      <c r="G43" s="85">
        <f>[1]MercLab!N291</f>
        <v>17510.473257017184</v>
      </c>
      <c r="H43" s="51"/>
      <c r="I43" s="52"/>
      <c r="J43" s="51"/>
      <c r="K43" s="52"/>
      <c r="L43" s="51"/>
      <c r="M43" s="52"/>
      <c r="N43" s="51"/>
      <c r="O43" s="52"/>
      <c r="P43" s="51"/>
      <c r="Q43" s="52"/>
      <c r="R43" s="51"/>
      <c r="S43" s="52"/>
      <c r="V43" s="45"/>
      <c r="X43" s="45"/>
      <c r="Z43" s="45"/>
      <c r="AB43" s="45"/>
      <c r="AD43" s="45"/>
      <c r="AF43" s="45"/>
      <c r="AH43" s="45"/>
      <c r="AJ43" s="45"/>
      <c r="AL43" s="45"/>
    </row>
    <row r="44" spans="1:38" s="25" customFormat="1">
      <c r="A44" s="55" t="s">
        <v>111</v>
      </c>
      <c r="B44" s="85">
        <f>[1]MercLab!J292</f>
        <v>44967.022509228227</v>
      </c>
      <c r="C44" s="85">
        <f t="shared" si="0"/>
        <v>44114.104656006268</v>
      </c>
      <c r="D44" s="85">
        <f>[1]MercLab!K292</f>
        <v>50000</v>
      </c>
      <c r="E44" s="85">
        <f>[1]MercLab!L292</f>
        <v>36261.657835316524</v>
      </c>
      <c r="F44" s="85" t="str">
        <f>[1]MercLab!M292</f>
        <v>.</v>
      </c>
      <c r="G44" s="85">
        <f>[1]MercLab!N292</f>
        <v>46080.656132702265</v>
      </c>
      <c r="H44" s="51"/>
      <c r="I44" s="52"/>
      <c r="J44" s="51"/>
      <c r="K44" s="52"/>
      <c r="L44" s="51"/>
      <c r="M44" s="52"/>
      <c r="N44" s="51"/>
      <c r="O44" s="52"/>
      <c r="P44" s="51"/>
      <c r="Q44" s="52"/>
      <c r="R44" s="51"/>
      <c r="S44" s="52"/>
      <c r="V44" s="45"/>
      <c r="X44" s="45"/>
      <c r="Z44" s="45"/>
      <c r="AB44" s="45"/>
      <c r="AD44" s="45"/>
      <c r="AF44" s="45"/>
      <c r="AH44" s="45"/>
      <c r="AJ44" s="45"/>
      <c r="AL44" s="45"/>
    </row>
    <row r="45" spans="1:38" s="25" customFormat="1">
      <c r="A45" s="51"/>
      <c r="B45" s="95"/>
      <c r="C45" s="95"/>
      <c r="D45" s="95"/>
      <c r="E45" s="95"/>
      <c r="F45" s="95"/>
      <c r="G45" s="95"/>
      <c r="I45" s="45"/>
      <c r="K45" s="45"/>
      <c r="M45" s="45"/>
      <c r="O45" s="45"/>
      <c r="Q45" s="45"/>
      <c r="S45" s="45"/>
      <c r="V45" s="45"/>
      <c r="X45" s="45"/>
      <c r="Z45" s="45"/>
      <c r="AB45" s="45"/>
      <c r="AD45" s="45"/>
      <c r="AF45" s="45"/>
      <c r="AH45" s="45"/>
      <c r="AJ45" s="45"/>
      <c r="AL45" s="45"/>
    </row>
    <row r="46" spans="1:38" s="25" customFormat="1">
      <c r="A46" s="49" t="s">
        <v>15</v>
      </c>
      <c r="B46" s="93"/>
      <c r="C46" s="93"/>
      <c r="D46" s="93"/>
      <c r="E46" s="93"/>
      <c r="F46" s="93"/>
      <c r="G46" s="93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V46" s="45"/>
      <c r="X46" s="45"/>
      <c r="Z46" s="45"/>
      <c r="AB46" s="45"/>
      <c r="AD46" s="45"/>
      <c r="AF46" s="45"/>
      <c r="AH46" s="45"/>
      <c r="AJ46" s="45"/>
      <c r="AL46" s="45"/>
    </row>
    <row r="47" spans="1:38" s="25" customFormat="1">
      <c r="A47" s="55" t="s">
        <v>41</v>
      </c>
      <c r="B47" s="85">
        <f>[1]MercLab!J294</f>
        <v>3979.3796948572117</v>
      </c>
      <c r="C47" s="85">
        <f t="shared" si="0"/>
        <v>3690.8609691505462</v>
      </c>
      <c r="D47" s="85" t="str">
        <f>[1]MercLab!K294</f>
        <v>.</v>
      </c>
      <c r="E47" s="85">
        <f>[1]MercLab!L294</f>
        <v>2164.0085307898321</v>
      </c>
      <c r="F47" s="85" t="str">
        <f>[1]MercLab!M294</f>
        <v>.</v>
      </c>
      <c r="G47" s="85">
        <f>[1]MercLab!N294</f>
        <v>5217.7134075112608</v>
      </c>
      <c r="H47" s="51"/>
      <c r="I47" s="52"/>
      <c r="J47" s="51"/>
      <c r="K47" s="52"/>
      <c r="L47" s="51"/>
      <c r="M47" s="52"/>
      <c r="N47" s="51"/>
      <c r="O47" s="52"/>
      <c r="P47" s="51"/>
      <c r="Q47" s="52"/>
      <c r="R47" s="51"/>
      <c r="S47" s="52"/>
      <c r="V47" s="45"/>
      <c r="X47" s="45"/>
      <c r="Z47" s="45"/>
      <c r="AB47" s="45"/>
      <c r="AD47" s="45"/>
      <c r="AF47" s="45"/>
      <c r="AH47" s="45"/>
      <c r="AJ47" s="45"/>
      <c r="AL47" s="45"/>
    </row>
    <row r="48" spans="1:38" s="25" customFormat="1">
      <c r="A48" s="55" t="s">
        <v>42</v>
      </c>
      <c r="B48" s="85">
        <f>[1]MercLab!J295</f>
        <v>6151.9560215939064</v>
      </c>
      <c r="C48" s="85">
        <f t="shared" si="0"/>
        <v>5746.5329297398184</v>
      </c>
      <c r="D48" s="85" t="str">
        <f>[1]MercLab!K295</f>
        <v>.</v>
      </c>
      <c r="E48" s="85">
        <f>[1]MercLab!L295</f>
        <v>6549.544759169733</v>
      </c>
      <c r="F48" s="85" t="str">
        <f>[1]MercLab!M295</f>
        <v>.</v>
      </c>
      <c r="G48" s="85">
        <f>[1]MercLab!N295</f>
        <v>4943.5211003099039</v>
      </c>
      <c r="H48" s="51"/>
      <c r="I48" s="52"/>
      <c r="J48" s="51"/>
      <c r="K48" s="52"/>
      <c r="L48" s="51"/>
      <c r="M48" s="52"/>
      <c r="N48" s="51"/>
      <c r="O48" s="52"/>
      <c r="P48" s="51"/>
      <c r="Q48" s="52"/>
      <c r="R48" s="51"/>
      <c r="S48" s="52"/>
      <c r="V48" s="45"/>
      <c r="X48" s="45"/>
      <c r="Z48" s="45"/>
      <c r="AB48" s="45"/>
      <c r="AD48" s="45"/>
      <c r="AF48" s="45"/>
      <c r="AH48" s="45"/>
      <c r="AJ48" s="45"/>
      <c r="AL48" s="45"/>
    </row>
    <row r="49" spans="1:38" s="25" customFormat="1">
      <c r="A49" s="55" t="s">
        <v>53</v>
      </c>
      <c r="B49" s="85">
        <f>[1]MercLab!J296</f>
        <v>7138.4433142847647</v>
      </c>
      <c r="C49" s="85">
        <f t="shared" si="0"/>
        <v>7651.3042022103182</v>
      </c>
      <c r="D49" s="85">
        <f>[1]MercLab!K296</f>
        <v>12195.050093468302</v>
      </c>
      <c r="E49" s="85">
        <f>[1]MercLab!L296</f>
        <v>6060.4560788306026</v>
      </c>
      <c r="F49" s="85">
        <f>[1]MercLab!M296</f>
        <v>5208.7567030859382</v>
      </c>
      <c r="G49" s="85">
        <f>[1]MercLab!N296</f>
        <v>7140.9539334564297</v>
      </c>
      <c r="H49" s="51"/>
      <c r="I49" s="52"/>
      <c r="J49" s="51"/>
      <c r="K49" s="52"/>
      <c r="L49" s="51"/>
      <c r="M49" s="52"/>
      <c r="N49" s="51"/>
      <c r="O49" s="52"/>
      <c r="P49" s="51"/>
      <c r="Q49" s="52"/>
      <c r="R49" s="51"/>
      <c r="S49" s="52"/>
      <c r="V49" s="45"/>
      <c r="X49" s="45"/>
      <c r="Z49" s="45"/>
      <c r="AB49" s="45"/>
      <c r="AD49" s="45"/>
      <c r="AF49" s="45"/>
      <c r="AH49" s="45"/>
      <c r="AJ49" s="45"/>
      <c r="AL49" s="45"/>
    </row>
    <row r="50" spans="1:38" s="25" customFormat="1">
      <c r="A50" s="55" t="s">
        <v>49</v>
      </c>
      <c r="B50" s="85">
        <f>[1]MercLab!J297</f>
        <v>4500</v>
      </c>
      <c r="C50" s="85">
        <f t="shared" si="0"/>
        <v>4500</v>
      </c>
      <c r="D50" s="85" t="str">
        <f>[1]MercLab!K297</f>
        <v>.</v>
      </c>
      <c r="E50" s="85">
        <f>[1]MercLab!L297</f>
        <v>4500</v>
      </c>
      <c r="F50" s="85" t="str">
        <f>[1]MercLab!M297</f>
        <v>.</v>
      </c>
      <c r="G50" s="85" t="str">
        <f>[1]MercLab!N297</f>
        <v>.</v>
      </c>
      <c r="H50" s="51"/>
      <c r="I50" s="52"/>
      <c r="J50" s="51"/>
      <c r="K50" s="52"/>
      <c r="L50" s="51"/>
      <c r="M50" s="52"/>
      <c r="N50" s="51"/>
      <c r="O50" s="52"/>
      <c r="P50" s="51"/>
      <c r="Q50" s="52"/>
      <c r="R50" s="51"/>
      <c r="S50" s="52"/>
      <c r="V50" s="45"/>
      <c r="X50" s="45"/>
      <c r="Z50" s="45"/>
      <c r="AB50" s="45"/>
      <c r="AD50" s="45"/>
      <c r="AF50" s="45"/>
      <c r="AH50" s="45"/>
      <c r="AJ50" s="45"/>
      <c r="AL50" s="45"/>
    </row>
    <row r="51" spans="1:38">
      <c r="A51" s="277"/>
      <c r="B51" s="278"/>
      <c r="C51" s="278"/>
      <c r="D51" s="278"/>
      <c r="E51" s="278"/>
      <c r="F51" s="278"/>
      <c r="G51" s="278"/>
    </row>
    <row r="52" spans="1:38">
      <c r="A52" s="15" t="str">
        <f>'C01'!A42</f>
        <v>Fuente: Instituto Nacional de Estadística (INE). XLI Encuesta Permanente de Hogares de Propósitos Múltiples, Mayo 2011.</v>
      </c>
    </row>
    <row r="53" spans="1:38">
      <c r="A53" s="15" t="str">
        <f>'C01'!$A$43</f>
        <v>(Promedio de salarios mínimos por rama)</v>
      </c>
    </row>
    <row r="54" spans="1:38">
      <c r="A54" s="15" t="s">
        <v>115</v>
      </c>
      <c r="M54" s="13"/>
    </row>
    <row r="55" spans="1:38">
      <c r="A55" s="15"/>
      <c r="M55" s="13"/>
    </row>
    <row r="56" spans="1:38">
      <c r="A56" s="346" t="s">
        <v>87</v>
      </c>
      <c r="B56" s="346"/>
      <c r="C56" s="346"/>
      <c r="D56" s="346"/>
      <c r="E56" s="346"/>
      <c r="F56" s="346"/>
      <c r="G56" s="346"/>
    </row>
    <row r="57" spans="1:38">
      <c r="A57" s="346" t="s">
        <v>88</v>
      </c>
      <c r="B57" s="346"/>
      <c r="C57" s="346"/>
      <c r="D57" s="346"/>
      <c r="E57" s="346"/>
      <c r="F57" s="346"/>
      <c r="G57" s="346"/>
    </row>
    <row r="58" spans="1:38">
      <c r="A58" s="346" t="s">
        <v>95</v>
      </c>
      <c r="B58" s="346"/>
      <c r="C58" s="346"/>
      <c r="D58" s="346"/>
      <c r="E58" s="346"/>
      <c r="F58" s="346"/>
      <c r="G58" s="346"/>
    </row>
    <row r="59" spans="1:38" customFormat="1" ht="23.25">
      <c r="A59" s="351" t="s">
        <v>121</v>
      </c>
      <c r="B59" s="351"/>
      <c r="C59" s="351"/>
      <c r="D59" s="351"/>
      <c r="E59" s="351"/>
      <c r="F59" s="351"/>
      <c r="G59" s="351"/>
      <c r="H59" s="251"/>
      <c r="I59" s="251"/>
      <c r="J59" s="251"/>
      <c r="K59" s="251"/>
      <c r="L59" s="251"/>
      <c r="M59" s="251"/>
      <c r="N59" s="251"/>
      <c r="O59" s="251"/>
    </row>
    <row r="60" spans="1:38">
      <c r="A60" s="350" t="s">
        <v>34</v>
      </c>
      <c r="B60" s="349" t="s">
        <v>29</v>
      </c>
      <c r="C60" s="349"/>
      <c r="D60" s="349"/>
      <c r="E60" s="349"/>
      <c r="F60" s="349"/>
      <c r="G60" s="349"/>
    </row>
    <row r="61" spans="1:38">
      <c r="A61" s="347"/>
      <c r="B61" s="347" t="s">
        <v>29</v>
      </c>
      <c r="C61" s="349" t="s">
        <v>8</v>
      </c>
      <c r="D61" s="349"/>
      <c r="E61" s="349"/>
      <c r="F61" s="349"/>
      <c r="G61" s="347" t="s">
        <v>1</v>
      </c>
    </row>
    <row r="62" spans="1:38">
      <c r="A62" s="348"/>
      <c r="B62" s="348"/>
      <c r="C62" s="28" t="s">
        <v>10</v>
      </c>
      <c r="D62" s="28" t="s">
        <v>119</v>
      </c>
      <c r="E62" s="28" t="s">
        <v>11</v>
      </c>
      <c r="F62" s="28" t="s">
        <v>120</v>
      </c>
      <c r="G62" s="348"/>
    </row>
    <row r="63" spans="1:38">
      <c r="A63" s="126"/>
      <c r="B63" s="126"/>
      <c r="C63" s="126"/>
      <c r="D63" s="126"/>
      <c r="E63" s="124"/>
      <c r="F63" s="124"/>
      <c r="G63" s="124"/>
    </row>
    <row r="64" spans="1:38">
      <c r="A64" s="31" t="s">
        <v>74</v>
      </c>
      <c r="B64" s="86">
        <f t="shared" ref="B64:G64" si="1">B9</f>
        <v>5591.6737517656693</v>
      </c>
      <c r="C64" s="86">
        <f t="shared" si="1"/>
        <v>6990.5419487487998</v>
      </c>
      <c r="D64" s="86">
        <f t="shared" si="1"/>
        <v>12195.050093468302</v>
      </c>
      <c r="E64" s="86">
        <f t="shared" si="1"/>
        <v>4700.9169001592218</v>
      </c>
      <c r="F64" s="86">
        <f t="shared" si="1"/>
        <v>5208.7567030859382</v>
      </c>
      <c r="G64" s="86">
        <f t="shared" si="1"/>
        <v>5857.4440982817359</v>
      </c>
    </row>
    <row r="65" spans="1:8">
      <c r="A65" s="4"/>
      <c r="B65" s="86"/>
      <c r="C65" s="86"/>
      <c r="D65" s="86"/>
      <c r="E65" s="87"/>
      <c r="F65" s="87"/>
      <c r="G65" s="87"/>
    </row>
    <row r="66" spans="1:8">
      <c r="A66" s="18" t="s">
        <v>21</v>
      </c>
      <c r="B66" s="303"/>
      <c r="C66" s="303"/>
      <c r="D66" s="303"/>
      <c r="E66" s="303"/>
      <c r="F66" s="303"/>
      <c r="G66" s="303"/>
      <c r="H66" s="109"/>
    </row>
    <row r="67" spans="1:8">
      <c r="A67" s="97" t="s">
        <v>57</v>
      </c>
      <c r="B67" s="304">
        <f>[1]MercLab!J300</f>
        <v>3982.5917366533763</v>
      </c>
      <c r="C67" s="304">
        <f t="shared" ref="C67:C89" si="2">AVERAGE(D67:G67)</f>
        <v>3685.7291635216698</v>
      </c>
      <c r="D67" s="304" t="str">
        <f>[1]MercLab!K300</f>
        <v>.</v>
      </c>
      <c r="E67" s="304">
        <f>[1]MercLab!L300</f>
        <v>2143.9665945049969</v>
      </c>
      <c r="F67" s="304" t="str">
        <f>[1]MercLab!M300</f>
        <v>.</v>
      </c>
      <c r="G67" s="304">
        <f>[1]MercLab!N300</f>
        <v>5227.4917325383421</v>
      </c>
      <c r="H67" s="109"/>
    </row>
    <row r="68" spans="1:8">
      <c r="A68" s="97" t="s">
        <v>76</v>
      </c>
      <c r="B68" s="304">
        <f>[1]MercLab!J301</f>
        <v>3564.9070868760518</v>
      </c>
      <c r="C68" s="304">
        <f t="shared" si="2"/>
        <v>3474.9981102179745</v>
      </c>
      <c r="D68" s="304" t="str">
        <f>[1]MercLab!K301</f>
        <v>.</v>
      </c>
      <c r="E68" s="304">
        <f>[1]MercLab!L301</f>
        <v>3803.6547570213143</v>
      </c>
      <c r="F68" s="304" t="str">
        <f>[1]MercLab!M301</f>
        <v>.</v>
      </c>
      <c r="G68" s="304">
        <f>[1]MercLab!N301</f>
        <v>3146.3414634146343</v>
      </c>
      <c r="H68" s="109"/>
    </row>
    <row r="69" spans="1:8">
      <c r="A69" s="97" t="s">
        <v>58</v>
      </c>
      <c r="B69" s="304">
        <f>[1]MercLab!J302</f>
        <v>6151.9560215939064</v>
      </c>
      <c r="C69" s="304">
        <f t="shared" si="2"/>
        <v>5746.5329297398184</v>
      </c>
      <c r="D69" s="304" t="str">
        <f>[1]MercLab!K302</f>
        <v>.</v>
      </c>
      <c r="E69" s="304">
        <f>[1]MercLab!L302</f>
        <v>6549.544759169733</v>
      </c>
      <c r="F69" s="304" t="str">
        <f>[1]MercLab!M302</f>
        <v>.</v>
      </c>
      <c r="G69" s="304">
        <f>[1]MercLab!N302</f>
        <v>4943.5211003099039</v>
      </c>
      <c r="H69" s="109"/>
    </row>
    <row r="70" spans="1:8">
      <c r="A70" s="97" t="s">
        <v>59</v>
      </c>
      <c r="B70" s="304">
        <f>[1]MercLab!J303</f>
        <v>14302.143937714149</v>
      </c>
      <c r="C70" s="304">
        <f t="shared" si="2"/>
        <v>10713.972803314582</v>
      </c>
      <c r="D70" s="304">
        <f>[1]MercLab!K303</f>
        <v>19419.764503186012</v>
      </c>
      <c r="E70" s="304">
        <f>[1]MercLab!L303</f>
        <v>7522.1539067577378</v>
      </c>
      <c r="F70" s="304" t="str">
        <f>[1]MercLab!M303</f>
        <v>.</v>
      </c>
      <c r="G70" s="304">
        <f>[1]MercLab!N303</f>
        <v>5200</v>
      </c>
      <c r="H70" s="109"/>
    </row>
    <row r="71" spans="1:8">
      <c r="A71" s="97" t="s">
        <v>77</v>
      </c>
      <c r="B71" s="304">
        <f>[1]MercLab!J304</f>
        <v>5402.9185101827561</v>
      </c>
      <c r="C71" s="304">
        <f t="shared" si="2"/>
        <v>9972.15608096713</v>
      </c>
      <c r="D71" s="304">
        <f>[1]MercLab!K304</f>
        <v>17825.378290673318</v>
      </c>
      <c r="E71" s="304">
        <f>[1]MercLab!L304</f>
        <v>4020.4375145286044</v>
      </c>
      <c r="F71" s="304" t="str">
        <f>[1]MercLab!M304</f>
        <v>.</v>
      </c>
      <c r="G71" s="304">
        <f>[1]MercLab!N304</f>
        <v>8070.6524376994685</v>
      </c>
      <c r="H71" s="109"/>
    </row>
    <row r="72" spans="1:8">
      <c r="A72" s="97" t="s">
        <v>93</v>
      </c>
      <c r="B72" s="304">
        <f>[1]MercLab!J305</f>
        <v>6440.3551405993167</v>
      </c>
      <c r="C72" s="304">
        <f t="shared" si="2"/>
        <v>6154.6438201187993</v>
      </c>
      <c r="D72" s="304">
        <f>[1]MercLab!K305</f>
        <v>5600</v>
      </c>
      <c r="E72" s="304">
        <f>[1]MercLab!L305</f>
        <v>6633.4972824245142</v>
      </c>
      <c r="F72" s="304" t="str">
        <f>[1]MercLab!M305</f>
        <v>.</v>
      </c>
      <c r="G72" s="304">
        <f>[1]MercLab!N305</f>
        <v>6230.4341779318856</v>
      </c>
      <c r="H72" s="109"/>
    </row>
    <row r="73" spans="1:8">
      <c r="A73" s="97" t="s">
        <v>61</v>
      </c>
      <c r="B73" s="304">
        <f>[1]MercLab!J306</f>
        <v>7376.2321309337594</v>
      </c>
      <c r="C73" s="304">
        <f t="shared" si="2"/>
        <v>9180.6348089232761</v>
      </c>
      <c r="D73" s="304">
        <f>[1]MercLab!K306</f>
        <v>13304.876244841653</v>
      </c>
      <c r="E73" s="304">
        <f>[1]MercLab!L306</f>
        <v>6429.6984734227999</v>
      </c>
      <c r="F73" s="304" t="str">
        <f>[1]MercLab!M306</f>
        <v>.</v>
      </c>
      <c r="G73" s="304">
        <f>[1]MercLab!N306</f>
        <v>7807.3297085053764</v>
      </c>
      <c r="H73" s="109"/>
    </row>
    <row r="74" spans="1:8">
      <c r="A74" s="97" t="s">
        <v>60</v>
      </c>
      <c r="B74" s="304">
        <f>[1]MercLab!J307</f>
        <v>9283.6588509321828</v>
      </c>
      <c r="C74" s="304">
        <f t="shared" si="2"/>
        <v>12054.920728628955</v>
      </c>
      <c r="D74" s="304">
        <f>[1]MercLab!K307</f>
        <v>15702.128517837111</v>
      </c>
      <c r="E74" s="304">
        <f>[1]MercLab!L307</f>
        <v>7961.5866356842271</v>
      </c>
      <c r="F74" s="304" t="str">
        <f>[1]MercLab!M307</f>
        <v>.</v>
      </c>
      <c r="G74" s="304">
        <f>[1]MercLab!N307</f>
        <v>12501.047032365532</v>
      </c>
      <c r="H74" s="109"/>
    </row>
    <row r="75" spans="1:8">
      <c r="A75" s="97" t="s">
        <v>62</v>
      </c>
      <c r="B75" s="304">
        <f>[1]MercLab!J308</f>
        <v>8839.788481077243</v>
      </c>
      <c r="C75" s="304">
        <f t="shared" si="2"/>
        <v>7358.8220452913747</v>
      </c>
      <c r="D75" s="304">
        <f>[1]MercLab!K308</f>
        <v>11353.339308243991</v>
      </c>
      <c r="E75" s="304">
        <f>[1]MercLab!L308</f>
        <v>6625.3028232769793</v>
      </c>
      <c r="F75" s="304">
        <f>[1]MercLab!M308</f>
        <v>5208.7567030859382</v>
      </c>
      <c r="G75" s="304">
        <f>[1]MercLab!N308</f>
        <v>6247.8893465585888</v>
      </c>
      <c r="H75" s="109"/>
    </row>
    <row r="76" spans="1:8">
      <c r="A76" s="97" t="s">
        <v>63</v>
      </c>
      <c r="B76" s="304">
        <f>[1]MercLab!J309</f>
        <v>4500</v>
      </c>
      <c r="C76" s="304">
        <f t="shared" si="2"/>
        <v>4500</v>
      </c>
      <c r="D76" s="304" t="str">
        <f>[1]MercLab!K309</f>
        <v>.</v>
      </c>
      <c r="E76" s="304">
        <f>[1]MercLab!L309</f>
        <v>4500</v>
      </c>
      <c r="F76" s="304" t="str">
        <f>[1]MercLab!M309</f>
        <v>.</v>
      </c>
      <c r="G76" s="304" t="str">
        <f>[1]MercLab!N309</f>
        <v>.</v>
      </c>
      <c r="H76" s="109"/>
    </row>
    <row r="77" spans="1:8">
      <c r="A77" s="10"/>
      <c r="B77" s="109"/>
      <c r="C77" s="109"/>
      <c r="D77" s="109"/>
      <c r="E77" s="109"/>
      <c r="F77" s="109"/>
      <c r="G77" s="109"/>
      <c r="H77" s="109"/>
    </row>
    <row r="78" spans="1:8">
      <c r="A78" s="19" t="s">
        <v>18</v>
      </c>
      <c r="B78" s="93"/>
      <c r="C78" s="93"/>
      <c r="D78" s="93"/>
      <c r="E78" s="93"/>
      <c r="F78" s="93"/>
      <c r="G78" s="93"/>
      <c r="H78" s="109"/>
    </row>
    <row r="79" spans="1:8">
      <c r="A79" s="97" t="s">
        <v>78</v>
      </c>
      <c r="B79" s="305">
        <f>[1]MercLab!J312</f>
        <v>13019.47869537027</v>
      </c>
      <c r="C79" s="305">
        <f t="shared" si="2"/>
        <v>13566.763670810344</v>
      </c>
      <c r="D79" s="305">
        <f>[1]MercLab!K312</f>
        <v>15453.112460996826</v>
      </c>
      <c r="E79" s="305">
        <f>[1]MercLab!L312</f>
        <v>9285.2045039272471</v>
      </c>
      <c r="F79" s="305" t="str">
        <f>[1]MercLab!M312</f>
        <v>.</v>
      </c>
      <c r="G79" s="305">
        <f>[1]MercLab!N312</f>
        <v>15961.974047506952</v>
      </c>
      <c r="H79" s="109"/>
    </row>
    <row r="80" spans="1:8">
      <c r="A80" s="97" t="s">
        <v>64</v>
      </c>
      <c r="B80" s="304">
        <f>[1]MercLab!J313</f>
        <v>12185.147645968877</v>
      </c>
      <c r="C80" s="304">
        <f t="shared" si="2"/>
        <v>11908.49266869532</v>
      </c>
      <c r="D80" s="304">
        <f>[1]MercLab!K313</f>
        <v>10527.269914084189</v>
      </c>
      <c r="E80" s="304">
        <f>[1]MercLab!L313</f>
        <v>11864.166750877128</v>
      </c>
      <c r="F80" s="304" t="str">
        <f>[1]MercLab!M313</f>
        <v>.</v>
      </c>
      <c r="G80" s="304">
        <f>[1]MercLab!N313</f>
        <v>13334.041341124646</v>
      </c>
      <c r="H80" s="109"/>
    </row>
    <row r="81" spans="1:8">
      <c r="A81" s="97" t="s">
        <v>65</v>
      </c>
      <c r="B81" s="304">
        <f>[1]MercLab!J314</f>
        <v>8179.8268237479142</v>
      </c>
      <c r="C81" s="304">
        <f t="shared" si="2"/>
        <v>10075.473014505786</v>
      </c>
      <c r="D81" s="304">
        <f>[1]MercLab!K314</f>
        <v>10165.737446570869</v>
      </c>
      <c r="E81" s="304">
        <f>[1]MercLab!L314</f>
        <v>7225.9291021770878</v>
      </c>
      <c r="F81" s="304" t="str">
        <f>[1]MercLab!M314</f>
        <v>.</v>
      </c>
      <c r="G81" s="304">
        <f>[1]MercLab!N314</f>
        <v>12834.7524947694</v>
      </c>
      <c r="H81" s="109"/>
    </row>
    <row r="82" spans="1:8">
      <c r="A82" s="97" t="s">
        <v>66</v>
      </c>
      <c r="B82" s="127">
        <f>[1]MercLab!J315</f>
        <v>6429.5847400727962</v>
      </c>
      <c r="C82" s="127">
        <f t="shared" si="2"/>
        <v>11068.170313730314</v>
      </c>
      <c r="D82" s="127">
        <f>[1]MercLab!K315</f>
        <v>20300</v>
      </c>
      <c r="E82" s="127">
        <f>[1]MercLab!L315</f>
        <v>6866.1278390405596</v>
      </c>
      <c r="F82" s="127" t="str">
        <f>[1]MercLab!M315</f>
        <v>.</v>
      </c>
      <c r="G82" s="127">
        <f>[1]MercLab!N315</f>
        <v>6038.3831021503838</v>
      </c>
    </row>
    <row r="83" spans="1:8">
      <c r="A83" s="97" t="s">
        <v>67</v>
      </c>
      <c r="B83" s="127">
        <f>[1]MercLab!J316</f>
        <v>3988.3425021089352</v>
      </c>
      <c r="C83" s="127">
        <f t="shared" si="2"/>
        <v>3626.2742445711028</v>
      </c>
      <c r="D83" s="127" t="str">
        <f>[1]MercLab!K316</f>
        <v>.</v>
      </c>
      <c r="E83" s="127">
        <f>[1]MercLab!L316</f>
        <v>1987.3022804384252</v>
      </c>
      <c r="F83" s="127" t="str">
        <f>[1]MercLab!M316</f>
        <v>.</v>
      </c>
      <c r="G83" s="127">
        <f>[1]MercLab!N316</f>
        <v>5265.2462087037802</v>
      </c>
    </row>
    <row r="84" spans="1:8">
      <c r="A84" s="97" t="s">
        <v>68</v>
      </c>
      <c r="B84" s="127">
        <f>[1]MercLab!J317</f>
        <v>6774.1412368642596</v>
      </c>
      <c r="C84" s="127">
        <f t="shared" si="2"/>
        <v>6834.189573600991</v>
      </c>
      <c r="D84" s="127">
        <f>[1]MercLab!K317</f>
        <v>6970.0089750042316</v>
      </c>
      <c r="E84" s="127">
        <f>[1]MercLab!L317</f>
        <v>6382.9296651744307</v>
      </c>
      <c r="F84" s="127" t="str">
        <f>[1]MercLab!M317</f>
        <v>.</v>
      </c>
      <c r="G84" s="127">
        <f>[1]MercLab!N317</f>
        <v>7149.6300806243135</v>
      </c>
    </row>
    <row r="85" spans="1:8">
      <c r="A85" s="97" t="s">
        <v>80</v>
      </c>
      <c r="B85" s="127">
        <f>[1]MercLab!J318</f>
        <v>4911.3596611126695</v>
      </c>
      <c r="C85" s="127">
        <f t="shared" si="2"/>
        <v>6995.2758587261851</v>
      </c>
      <c r="D85" s="127">
        <f>[1]MercLab!K318</f>
        <v>11274.080901272499</v>
      </c>
      <c r="E85" s="127">
        <f>[1]MercLab!L318</f>
        <v>4700.4854219881609</v>
      </c>
      <c r="F85" s="127" t="str">
        <f>[1]MercLab!M318</f>
        <v>.</v>
      </c>
      <c r="G85" s="127">
        <f>[1]MercLab!N318</f>
        <v>5011.2612529178932</v>
      </c>
    </row>
    <row r="86" spans="1:8">
      <c r="A86" s="97" t="s">
        <v>69</v>
      </c>
      <c r="B86" s="127">
        <f>[1]MercLab!J319</f>
        <v>4077.8367679169573</v>
      </c>
      <c r="C86" s="127">
        <f t="shared" si="2"/>
        <v>4029.1931486430713</v>
      </c>
      <c r="D86" s="127" t="str">
        <f>[1]MercLab!K319</f>
        <v>.</v>
      </c>
      <c r="E86" s="127">
        <f>[1]MercLab!L319</f>
        <v>4502.1148302261599</v>
      </c>
      <c r="F86" s="127" t="str">
        <f>[1]MercLab!M319</f>
        <v>.</v>
      </c>
      <c r="G86" s="127">
        <f>[1]MercLab!N319</f>
        <v>3556.2714670599821</v>
      </c>
    </row>
    <row r="87" spans="1:8">
      <c r="A87" s="97" t="s">
        <v>70</v>
      </c>
      <c r="B87" s="127">
        <f>[1]MercLab!J320</f>
        <v>4915.9543926222996</v>
      </c>
      <c r="C87" s="127">
        <f t="shared" si="2"/>
        <v>5921.438924479432</v>
      </c>
      <c r="D87" s="127">
        <f>[1]MercLab!K320</f>
        <v>10514.252147414702</v>
      </c>
      <c r="E87" s="127">
        <f>[1]MercLab!L320</f>
        <v>5140.0962987092889</v>
      </c>
      <c r="F87" s="127" t="str">
        <f>[1]MercLab!M320</f>
        <v>.</v>
      </c>
      <c r="G87" s="127">
        <f>[1]MercLab!N320</f>
        <v>2109.9683273143037</v>
      </c>
    </row>
    <row r="88" spans="1:8">
      <c r="A88" s="97" t="s">
        <v>79</v>
      </c>
      <c r="B88" s="127">
        <f>[1]MercLab!J321</f>
        <v>5545.49704261024</v>
      </c>
      <c r="C88" s="127">
        <f t="shared" si="2"/>
        <v>5396.0982154136009</v>
      </c>
      <c r="D88" s="127">
        <f>[1]MercLab!K321</f>
        <v>7978.3703830899594</v>
      </c>
      <c r="E88" s="127">
        <f>[1]MercLab!L321</f>
        <v>5382.315801774972</v>
      </c>
      <c r="F88" s="127">
        <f>[1]MercLab!M321</f>
        <v>4902.8505056426056</v>
      </c>
      <c r="G88" s="127">
        <f>[1]MercLab!N321</f>
        <v>3320.8561711468687</v>
      </c>
    </row>
    <row r="89" spans="1:8">
      <c r="A89" s="97" t="s">
        <v>63</v>
      </c>
      <c r="B89" s="127">
        <f>[1]MercLab!J322</f>
        <v>5646.1504639249342</v>
      </c>
      <c r="C89" s="127">
        <f t="shared" si="2"/>
        <v>7030.1988741244859</v>
      </c>
      <c r="D89" s="127">
        <f>[1]MercLab!K322</f>
        <v>6750</v>
      </c>
      <c r="E89" s="127">
        <f>[1]MercLab!L322</f>
        <v>5988.4783717548007</v>
      </c>
      <c r="F89" s="127">
        <f>[1]MercLab!M322</f>
        <v>10800</v>
      </c>
      <c r="G89" s="127">
        <f>[1]MercLab!N322</f>
        <v>4582.3171247431401</v>
      </c>
    </row>
    <row r="90" spans="1:8">
      <c r="A90" s="261"/>
      <c r="B90" s="279"/>
      <c r="C90" s="279"/>
      <c r="D90" s="279"/>
      <c r="E90" s="279"/>
      <c r="F90" s="279"/>
      <c r="G90" s="279"/>
    </row>
    <row r="91" spans="1:8">
      <c r="A91" s="15" t="str">
        <f>A52</f>
        <v>Fuente: Instituto Nacional de Estadística (INE). XLI Encuesta Permanente de Hogares de Propósitos Múltiples, Mayo 2011.</v>
      </c>
      <c r="E91" s="122"/>
      <c r="F91" s="122"/>
      <c r="G91" s="122"/>
    </row>
    <row r="92" spans="1:8">
      <c r="A92" s="15" t="str">
        <f>'C01'!$A$43</f>
        <v>(Promedio de salarios mínimos por rama)</v>
      </c>
      <c r="E92" s="122"/>
      <c r="F92" s="122"/>
      <c r="G92" s="122"/>
    </row>
  </sheetData>
  <mergeCells count="18">
    <mergeCell ref="A1:G1"/>
    <mergeCell ref="A2:G2"/>
    <mergeCell ref="A3:G3"/>
    <mergeCell ref="A5:A7"/>
    <mergeCell ref="B5:G5"/>
    <mergeCell ref="A4:G4"/>
    <mergeCell ref="G6:G7"/>
    <mergeCell ref="B6:B7"/>
    <mergeCell ref="C6:F6"/>
    <mergeCell ref="A56:G56"/>
    <mergeCell ref="A57:G57"/>
    <mergeCell ref="B61:B62"/>
    <mergeCell ref="C61:F61"/>
    <mergeCell ref="A60:A62"/>
    <mergeCell ref="G61:G62"/>
    <mergeCell ref="A58:G58"/>
    <mergeCell ref="A59:G59"/>
    <mergeCell ref="B60:G60"/>
  </mergeCells>
  <phoneticPr fontId="1" type="noConversion"/>
  <printOptions horizontalCentered="1"/>
  <pageMargins left="0.9237007874015748" right="0.39370078740157483" top="0.39370078740157483" bottom="0.39370078740157483" header="0" footer="0.19685039370078741"/>
  <pageSetup paperSize="9" scale="85" firstPageNumber="20" orientation="landscape" useFirstPageNumber="1" r:id="rId1"/>
  <headerFooter alignWithMargins="0">
    <oddFooter>&amp;L&amp;Z&amp;F+&amp;F+&amp;A&amp;C&amp;P&amp;R&amp;D+&amp;T</oddFoot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1:O120"/>
  <sheetViews>
    <sheetView topLeftCell="A37" workbookViewId="0">
      <selection activeCell="E78" sqref="E78"/>
    </sheetView>
  </sheetViews>
  <sheetFormatPr baseColWidth="10" defaultColWidth="11.83203125" defaultRowHeight="11.25"/>
  <cols>
    <col min="1" max="1" width="45.83203125" style="122" customWidth="1"/>
    <col min="2" max="7" width="10.33203125" style="122" customWidth="1"/>
    <col min="8" max="8" width="10.33203125" style="122" hidden="1" customWidth="1"/>
    <col min="9" max="9" width="13.83203125" style="122" hidden="1" customWidth="1"/>
    <col min="10" max="16384" width="11.83203125" style="122"/>
  </cols>
  <sheetData>
    <row r="1" spans="1:15">
      <c r="A1" s="299" t="s">
        <v>90</v>
      </c>
      <c r="B1" s="299"/>
      <c r="C1" s="299"/>
      <c r="D1" s="299"/>
      <c r="E1" s="299"/>
      <c r="F1" s="299"/>
      <c r="G1" s="299"/>
      <c r="H1" s="299"/>
      <c r="I1" s="299"/>
    </row>
    <row r="2" spans="1:15">
      <c r="A2" s="346" t="s">
        <v>89</v>
      </c>
      <c r="B2" s="346"/>
      <c r="C2" s="346"/>
      <c r="D2" s="346"/>
      <c r="E2" s="346"/>
      <c r="F2" s="346"/>
      <c r="G2" s="346"/>
      <c r="H2" s="346"/>
      <c r="I2" s="346"/>
    </row>
    <row r="3" spans="1:15">
      <c r="A3" s="356" t="s">
        <v>36</v>
      </c>
      <c r="B3" s="356"/>
      <c r="C3" s="356"/>
      <c r="D3" s="356"/>
      <c r="E3" s="356"/>
      <c r="F3" s="356"/>
      <c r="G3" s="356"/>
      <c r="H3" s="356"/>
      <c r="I3" s="356"/>
    </row>
    <row r="4" spans="1:15" customFormat="1" ht="23.25">
      <c r="A4" s="351" t="s">
        <v>121</v>
      </c>
      <c r="B4" s="351"/>
      <c r="C4" s="351"/>
      <c r="D4" s="351"/>
      <c r="E4" s="351"/>
      <c r="F4" s="351"/>
      <c r="G4" s="351"/>
      <c r="H4" s="351"/>
      <c r="I4" s="351"/>
      <c r="J4" s="251"/>
      <c r="K4" s="251"/>
      <c r="L4" s="251"/>
      <c r="M4" s="251"/>
      <c r="N4" s="251"/>
      <c r="O4" s="251"/>
    </row>
    <row r="5" spans="1:15" ht="12" customHeight="1">
      <c r="A5" s="353" t="s">
        <v>34</v>
      </c>
      <c r="B5" s="353" t="s">
        <v>30</v>
      </c>
      <c r="C5" s="355" t="s">
        <v>8</v>
      </c>
      <c r="D5" s="355"/>
      <c r="E5" s="355"/>
      <c r="F5" s="355"/>
      <c r="G5" s="353" t="s">
        <v>31</v>
      </c>
      <c r="H5" s="353" t="s">
        <v>39</v>
      </c>
      <c r="I5" s="353" t="s">
        <v>32</v>
      </c>
    </row>
    <row r="6" spans="1:15" ht="20.25" customHeight="1">
      <c r="A6" s="354"/>
      <c r="B6" s="354"/>
      <c r="C6" s="40" t="s">
        <v>0</v>
      </c>
      <c r="D6" s="40" t="s">
        <v>119</v>
      </c>
      <c r="E6" s="40" t="s">
        <v>11</v>
      </c>
      <c r="F6" s="40" t="s">
        <v>120</v>
      </c>
      <c r="G6" s="354"/>
      <c r="H6" s="354"/>
      <c r="I6" s="354"/>
    </row>
    <row r="7" spans="1:15">
      <c r="A7" s="128"/>
      <c r="B7" s="16"/>
      <c r="C7" s="16"/>
      <c r="D7" s="16"/>
      <c r="E7" s="16"/>
      <c r="F7" s="16"/>
      <c r="G7" s="16"/>
      <c r="H7" s="16"/>
      <c r="I7" s="16"/>
    </row>
    <row r="8" spans="1:15">
      <c r="A8" s="33" t="s">
        <v>74</v>
      </c>
      <c r="B8" s="89">
        <f>[1]MercLab!J335</f>
        <v>6.884856184564935</v>
      </c>
      <c r="C8" s="89">
        <f>AVERAGE(D8:F8)</f>
        <v>7.7611711356529547</v>
      </c>
      <c r="D8" s="89">
        <f>[1]MercLab!K335</f>
        <v>11.501029521121163</v>
      </c>
      <c r="E8" s="89">
        <f>[1]MercLab!L335</f>
        <v>7.1345736065071836</v>
      </c>
      <c r="F8" s="89">
        <f>[1]MercLab!M335</f>
        <v>4.6479102793305183</v>
      </c>
      <c r="G8" s="89">
        <f>[1]MercLab!N335</f>
        <v>5.9940830470327251</v>
      </c>
      <c r="H8" s="89">
        <f>[1]MercLab!O335</f>
        <v>6</v>
      </c>
      <c r="I8" s="89" t="str">
        <f>[1]MercLab!P335</f>
        <v>.</v>
      </c>
      <c r="J8" s="17"/>
      <c r="K8" s="17"/>
    </row>
    <row r="9" spans="1:15" ht="12.75" customHeight="1">
      <c r="A9" s="129"/>
      <c r="B9" s="130"/>
      <c r="C9" s="130"/>
      <c r="D9" s="130"/>
      <c r="E9" s="130"/>
      <c r="F9" s="130"/>
      <c r="G9" s="130"/>
      <c r="H9" s="130"/>
      <c r="I9" s="130"/>
    </row>
    <row r="10" spans="1:15" ht="12.75" customHeight="1">
      <c r="A10" s="98" t="s">
        <v>12</v>
      </c>
      <c r="B10" s="308"/>
      <c r="C10" s="308"/>
      <c r="D10" s="308"/>
      <c r="E10" s="308"/>
      <c r="F10" s="308"/>
      <c r="G10" s="308"/>
      <c r="H10" s="105">
        <f>[1]MercLab!O336</f>
        <v>6</v>
      </c>
      <c r="I10" s="105" t="str">
        <f>[1]MercLab!P336</f>
        <v>.</v>
      </c>
    </row>
    <row r="11" spans="1:15">
      <c r="A11" s="131" t="s">
        <v>71</v>
      </c>
      <c r="B11" s="90">
        <f>AVERAGE(B12:B14)</f>
        <v>8.8863357358366439</v>
      </c>
      <c r="C11" s="317">
        <f t="shared" ref="C11:C15" si="0">AVERAGE(D11:F11)</f>
        <v>8.2127957127734987</v>
      </c>
      <c r="D11" s="90">
        <f t="shared" ref="D11:I11" si="1">AVERAGE(D12:D14)</f>
        <v>12.197023872531963</v>
      </c>
      <c r="E11" s="90">
        <f t="shared" si="1"/>
        <v>8.7622918123164961</v>
      </c>
      <c r="F11" s="90">
        <f t="shared" si="1"/>
        <v>3.6790714534720368</v>
      </c>
      <c r="G11" s="90">
        <f t="shared" si="1"/>
        <v>8.2693319771404266</v>
      </c>
      <c r="H11" s="90" t="e">
        <f t="shared" si="1"/>
        <v>#DIV/0!</v>
      </c>
      <c r="I11" s="90" t="e">
        <f t="shared" si="1"/>
        <v>#DIV/0!</v>
      </c>
    </row>
    <row r="12" spans="1:15">
      <c r="A12" s="132" t="s">
        <v>54</v>
      </c>
      <c r="B12" s="90">
        <f>[1]MercLab!J337</f>
        <v>9.6506574548696218</v>
      </c>
      <c r="C12" s="317">
        <f t="shared" si="0"/>
        <v>8.7693827369527657</v>
      </c>
      <c r="D12" s="90">
        <f>[1]MercLab!K337</f>
        <v>12.755539143279176</v>
      </c>
      <c r="E12" s="90">
        <f>[1]MercLab!L337</f>
        <v>9.5526090675791249</v>
      </c>
      <c r="F12" s="90">
        <f>[1]MercLab!M337</f>
        <v>4</v>
      </c>
      <c r="G12" s="90">
        <f>[1]MercLab!N337</f>
        <v>8.4234728894989779</v>
      </c>
      <c r="H12" s="90" t="str">
        <f>[1]MercLab!O337</f>
        <v>.</v>
      </c>
      <c r="I12" s="90" t="str">
        <f>[1]MercLab!P337</f>
        <v>.</v>
      </c>
    </row>
    <row r="13" spans="1:15">
      <c r="A13" s="132" t="s">
        <v>55</v>
      </c>
      <c r="B13" s="90">
        <f>[1]MercLab!J338</f>
        <v>8.9984185556141281</v>
      </c>
      <c r="C13" s="317">
        <f t="shared" si="0"/>
        <v>8.7949099974044351</v>
      </c>
      <c r="D13" s="90">
        <f>[1]MercLab!K338</f>
        <v>12.86750788643533</v>
      </c>
      <c r="E13" s="90">
        <f>[1]MercLab!L338</f>
        <v>8.8505554391113073</v>
      </c>
      <c r="F13" s="90">
        <f>[1]MercLab!M338</f>
        <v>4.666666666666667</v>
      </c>
      <c r="G13" s="90">
        <f>[1]MercLab!N338</f>
        <v>8.8400809716599262</v>
      </c>
      <c r="H13" s="90" t="str">
        <f>[1]MercLab!O338</f>
        <v>.</v>
      </c>
      <c r="I13" s="90" t="str">
        <f>[1]MercLab!P338</f>
        <v>.</v>
      </c>
    </row>
    <row r="14" spans="1:15">
      <c r="A14" s="132" t="s">
        <v>103</v>
      </c>
      <c r="B14" s="90">
        <f>[1]MercLab!J339</f>
        <v>8.0099311970261784</v>
      </c>
      <c r="C14" s="317">
        <f t="shared" si="0"/>
        <v>7.0740944039632945</v>
      </c>
      <c r="D14" s="90">
        <f>[1]MercLab!K339</f>
        <v>10.968024587881382</v>
      </c>
      <c r="E14" s="90">
        <f>[1]MercLab!L339</f>
        <v>7.8837109302590607</v>
      </c>
      <c r="F14" s="90">
        <f>[1]MercLab!M339</f>
        <v>2.3705476937494416</v>
      </c>
      <c r="G14" s="90">
        <f>[1]MercLab!N339</f>
        <v>7.5444420702623747</v>
      </c>
      <c r="H14" s="90" t="str">
        <f>[1]MercLab!O339</f>
        <v>.</v>
      </c>
      <c r="I14" s="90" t="str">
        <f>[1]MercLab!P339</f>
        <v>.</v>
      </c>
    </row>
    <row r="15" spans="1:15">
      <c r="A15" s="131" t="s">
        <v>56</v>
      </c>
      <c r="B15" s="90">
        <f>[1]MercLab!J340</f>
        <v>5.3024124460283639</v>
      </c>
      <c r="C15" s="317">
        <f t="shared" si="0"/>
        <v>6.9342642689521261</v>
      </c>
      <c r="D15" s="90">
        <f>[1]MercLab!K340</f>
        <v>9.6672354948805488</v>
      </c>
      <c r="E15" s="90">
        <f>[1]MercLab!L340</f>
        <v>5.7198269748971766</v>
      </c>
      <c r="F15" s="90">
        <f>[1]MercLab!M340</f>
        <v>5.415730337078652</v>
      </c>
      <c r="G15" s="90">
        <f>[1]MercLab!N340</f>
        <v>4.714623133032303</v>
      </c>
      <c r="H15" s="90">
        <f>[1]MercLab!O340</f>
        <v>6</v>
      </c>
      <c r="I15" s="90" t="str">
        <f>[1]MercLab!P340</f>
        <v>.</v>
      </c>
    </row>
    <row r="16" spans="1:15">
      <c r="A16" s="133"/>
      <c r="B16" s="96"/>
      <c r="C16" s="96"/>
      <c r="D16" s="96"/>
      <c r="E16" s="96"/>
      <c r="F16" s="96"/>
      <c r="G16" s="96"/>
      <c r="H16" s="100"/>
      <c r="I16" s="100"/>
    </row>
    <row r="17" spans="1:9">
      <c r="A17" s="98" t="s">
        <v>13</v>
      </c>
      <c r="B17" s="308"/>
      <c r="C17" s="308"/>
      <c r="D17" s="308"/>
      <c r="E17" s="308"/>
      <c r="F17" s="308"/>
      <c r="G17" s="308"/>
      <c r="H17" s="105"/>
      <c r="I17" s="105"/>
    </row>
    <row r="18" spans="1:9">
      <c r="A18" s="131" t="s">
        <v>40</v>
      </c>
      <c r="B18" s="84" t="str">
        <f>[1]MercLab!J342</f>
        <v>.</v>
      </c>
      <c r="C18" s="317" t="e">
        <f t="shared" ref="C18:C22" si="2">AVERAGE(D18:F18)</f>
        <v>#DIV/0!</v>
      </c>
      <c r="D18" s="84" t="str">
        <f>[1]MercLab!K342</f>
        <v>.</v>
      </c>
      <c r="E18" s="84" t="str">
        <f>[1]MercLab!L342</f>
        <v>.</v>
      </c>
      <c r="F18" s="84" t="str">
        <f>[1]MercLab!M342</f>
        <v>.</v>
      </c>
      <c r="G18" s="84" t="str">
        <f>[1]MercLab!N342</f>
        <v>.</v>
      </c>
      <c r="H18" s="90" t="str">
        <f>[1]MercLab!O342</f>
        <v>.</v>
      </c>
      <c r="I18" s="90" t="str">
        <f>[1]MercLab!P342</f>
        <v>.</v>
      </c>
    </row>
    <row r="19" spans="1:9" ht="12.75" customHeight="1">
      <c r="A19" s="131" t="s">
        <v>41</v>
      </c>
      <c r="B19" s="84">
        <f>[1]MercLab!J343</f>
        <v>4.5338799557797573</v>
      </c>
      <c r="C19" s="317">
        <f t="shared" si="2"/>
        <v>4.4898621302731003</v>
      </c>
      <c r="D19" s="84">
        <f>[1]MercLab!K343</f>
        <v>5.047605429824551</v>
      </c>
      <c r="E19" s="84">
        <f>[1]MercLab!L343</f>
        <v>4.8006316179401365</v>
      </c>
      <c r="F19" s="84">
        <f>[1]MercLab!M343</f>
        <v>3.6213493430546122</v>
      </c>
      <c r="G19" s="84">
        <f>[1]MercLab!N343</f>
        <v>4.2561377277755987</v>
      </c>
      <c r="H19" s="90">
        <f>[1]MercLab!O343</f>
        <v>6</v>
      </c>
      <c r="I19" s="90" t="str">
        <f>[1]MercLab!P343</f>
        <v>.</v>
      </c>
    </row>
    <row r="20" spans="1:9">
      <c r="A20" s="131" t="s">
        <v>42</v>
      </c>
      <c r="B20" s="84">
        <f>[1]MercLab!J344</f>
        <v>10.155450083233953</v>
      </c>
      <c r="C20" s="317">
        <f t="shared" si="2"/>
        <v>10.343768655846466</v>
      </c>
      <c r="D20" s="84">
        <f>[1]MercLab!K344</f>
        <v>11.029843117023852</v>
      </c>
      <c r="E20" s="84">
        <f>[1]MercLab!L344</f>
        <v>10.001462850515544</v>
      </c>
      <c r="F20" s="84">
        <f>[1]MercLab!M344</f>
        <v>10</v>
      </c>
      <c r="G20" s="84">
        <f>[1]MercLab!N344</f>
        <v>10.212289004654986</v>
      </c>
      <c r="H20" s="90" t="str">
        <f>[1]MercLab!O344</f>
        <v>.</v>
      </c>
      <c r="I20" s="90" t="str">
        <f>[1]MercLab!P344</f>
        <v>.</v>
      </c>
    </row>
    <row r="21" spans="1:9" ht="12.75" customHeight="1">
      <c r="A21" s="131" t="s">
        <v>43</v>
      </c>
      <c r="B21" s="84">
        <f>[1]MercLab!J345</f>
        <v>15.294940783410942</v>
      </c>
      <c r="C21" s="317">
        <f t="shared" si="2"/>
        <v>15.25764918929201</v>
      </c>
      <c r="D21" s="84">
        <f>[1]MercLab!K345</f>
        <v>15.781632612938377</v>
      </c>
      <c r="E21" s="84">
        <f>[1]MercLab!L345</f>
        <v>14.733665765645643</v>
      </c>
      <c r="F21" s="84" t="str">
        <f>[1]MercLab!M345</f>
        <v>.</v>
      </c>
      <c r="G21" s="84">
        <f>[1]MercLab!N345</f>
        <v>15.877014496590265</v>
      </c>
      <c r="H21" s="90" t="str">
        <f>[1]MercLab!O345</f>
        <v>.</v>
      </c>
      <c r="I21" s="90" t="str">
        <f>[1]MercLab!P345</f>
        <v>.</v>
      </c>
    </row>
    <row r="22" spans="1:9">
      <c r="A22" s="131" t="s">
        <v>49</v>
      </c>
      <c r="B22" s="84" t="str">
        <f>[1]MercLab!J346</f>
        <v>.</v>
      </c>
      <c r="C22" s="317" t="e">
        <f t="shared" si="2"/>
        <v>#DIV/0!</v>
      </c>
      <c r="D22" s="84" t="str">
        <f>[1]MercLab!K346</f>
        <v>.</v>
      </c>
      <c r="E22" s="84" t="str">
        <f>[1]MercLab!L346</f>
        <v>.</v>
      </c>
      <c r="F22" s="84" t="str">
        <f>[1]MercLab!M346</f>
        <v>.</v>
      </c>
      <c r="G22" s="84" t="str">
        <f>[1]MercLab!N346</f>
        <v>.</v>
      </c>
      <c r="H22" s="90" t="str">
        <f>[1]MercLab!O346</f>
        <v>.</v>
      </c>
      <c r="I22" s="90" t="str">
        <f>[1]MercLab!P346</f>
        <v>.</v>
      </c>
    </row>
    <row r="23" spans="1:9" ht="12.75" customHeight="1">
      <c r="A23" s="131"/>
      <c r="B23" s="96"/>
      <c r="C23" s="96"/>
      <c r="D23" s="96"/>
      <c r="E23" s="96"/>
      <c r="F23" s="96"/>
      <c r="G23" s="96"/>
      <c r="H23" s="100"/>
      <c r="I23" s="100"/>
    </row>
    <row r="24" spans="1:9">
      <c r="A24" s="98" t="s">
        <v>19</v>
      </c>
      <c r="B24" s="308"/>
      <c r="C24" s="308"/>
      <c r="D24" s="308"/>
      <c r="E24" s="308"/>
      <c r="F24" s="308"/>
      <c r="G24" s="308"/>
      <c r="H24" s="105"/>
      <c r="I24" s="105"/>
    </row>
    <row r="25" spans="1:9">
      <c r="A25" s="131" t="s">
        <v>44</v>
      </c>
      <c r="B25" s="84">
        <f>[1]MercLab!J348</f>
        <v>3.9278916663152805</v>
      </c>
      <c r="C25" s="317">
        <f t="shared" ref="C25:C33" si="3">AVERAGE(D25:F25)</f>
        <v>4.129763066008012</v>
      </c>
      <c r="D25" s="84" t="str">
        <f>[1]MercLab!K348</f>
        <v>.</v>
      </c>
      <c r="E25" s="84">
        <f>[1]MercLab!L348</f>
        <v>4.129763066008012</v>
      </c>
      <c r="F25" s="84" t="str">
        <f>[1]MercLab!M348</f>
        <v>.</v>
      </c>
      <c r="G25" s="84">
        <f>[1]MercLab!N348</f>
        <v>3</v>
      </c>
      <c r="H25" s="90" t="str">
        <f>[1]MercLab!O348</f>
        <v>.</v>
      </c>
      <c r="I25" s="90" t="str">
        <f>[1]MercLab!P348</f>
        <v>.</v>
      </c>
    </row>
    <row r="26" spans="1:9">
      <c r="A26" s="131" t="s">
        <v>45</v>
      </c>
      <c r="B26" s="84">
        <f>[1]MercLab!J349</f>
        <v>5.3919417601783124</v>
      </c>
      <c r="C26" s="317">
        <f t="shared" si="3"/>
        <v>5.3779147733622112</v>
      </c>
      <c r="D26" s="84" t="str">
        <f>[1]MercLab!K349</f>
        <v>.</v>
      </c>
      <c r="E26" s="84">
        <f>[1]MercLab!L349</f>
        <v>5.3779147733622112</v>
      </c>
      <c r="F26" s="84" t="str">
        <f>[1]MercLab!M349</f>
        <v>.</v>
      </c>
      <c r="G26" s="84">
        <f>[1]MercLab!N349</f>
        <v>5.4682390853890821</v>
      </c>
      <c r="H26" s="90" t="str">
        <f>[1]MercLab!O349</f>
        <v>.</v>
      </c>
      <c r="I26" s="90" t="str">
        <f>[1]MercLab!P349</f>
        <v>.</v>
      </c>
    </row>
    <row r="27" spans="1:9">
      <c r="A27" s="131" t="s">
        <v>46</v>
      </c>
      <c r="B27" s="84">
        <f>[1]MercLab!J350</f>
        <v>6.4158113818547928</v>
      </c>
      <c r="C27" s="317">
        <f t="shared" si="3"/>
        <v>8.0802851113030858</v>
      </c>
      <c r="D27" s="84">
        <f>[1]MercLab!K350</f>
        <v>7.8129881275662276</v>
      </c>
      <c r="E27" s="84">
        <f>[1]MercLab!L350</f>
        <v>6.4278672063430298</v>
      </c>
      <c r="F27" s="84">
        <f>[1]MercLab!M350</f>
        <v>10</v>
      </c>
      <c r="G27" s="84">
        <f>[1]MercLab!N350</f>
        <v>6.2345029388336082</v>
      </c>
      <c r="H27" s="90" t="str">
        <f>[1]MercLab!O350</f>
        <v>.</v>
      </c>
      <c r="I27" s="90" t="str">
        <f>[1]MercLab!P350</f>
        <v>.</v>
      </c>
    </row>
    <row r="28" spans="1:9">
      <c r="A28" s="131" t="s">
        <v>47</v>
      </c>
      <c r="B28" s="84">
        <f>[1]MercLab!J351</f>
        <v>7.6908049467443194</v>
      </c>
      <c r="C28" s="317">
        <f t="shared" si="3"/>
        <v>9.4766500703887893</v>
      </c>
      <c r="D28" s="84">
        <f>[1]MercLab!K351</f>
        <v>11.180846402975547</v>
      </c>
      <c r="E28" s="84">
        <f>[1]MercLab!L351</f>
        <v>7.7724537378020324</v>
      </c>
      <c r="F28" s="84" t="str">
        <f>[1]MercLab!M351</f>
        <v>.</v>
      </c>
      <c r="G28" s="84">
        <f>[1]MercLab!N351</f>
        <v>6.9891497205938773</v>
      </c>
      <c r="H28" s="90" t="str">
        <f>[1]MercLab!O351</f>
        <v>.</v>
      </c>
      <c r="I28" s="90" t="str">
        <f>[1]MercLab!P351</f>
        <v>.</v>
      </c>
    </row>
    <row r="29" spans="1:9">
      <c r="A29" s="131" t="s">
        <v>48</v>
      </c>
      <c r="B29" s="84">
        <f>[1]MercLab!J352</f>
        <v>7.7359742928700159</v>
      </c>
      <c r="C29" s="317">
        <f t="shared" si="3"/>
        <v>8.6731356795199819</v>
      </c>
      <c r="D29" s="84">
        <f>[1]MercLab!K352</f>
        <v>12.117552893991776</v>
      </c>
      <c r="E29" s="84">
        <f>[1]MercLab!L352</f>
        <v>7.9018541445681727</v>
      </c>
      <c r="F29" s="84">
        <f>[1]MercLab!M352</f>
        <v>6</v>
      </c>
      <c r="G29" s="84">
        <f>[1]MercLab!N352</f>
        <v>6.7631528814405133</v>
      </c>
      <c r="H29" s="90" t="str">
        <f>[1]MercLab!O352</f>
        <v>.</v>
      </c>
      <c r="I29" s="90" t="str">
        <f>[1]MercLab!P352</f>
        <v>.</v>
      </c>
    </row>
    <row r="30" spans="1:9">
      <c r="A30" s="131" t="s">
        <v>50</v>
      </c>
      <c r="B30" s="84">
        <f>[1]MercLab!J353</f>
        <v>7.1348454554762126</v>
      </c>
      <c r="C30" s="317">
        <f t="shared" si="3"/>
        <v>8.3730505840204241</v>
      </c>
      <c r="D30" s="84">
        <f>[1]MercLab!K353</f>
        <v>11.801899462430399</v>
      </c>
      <c r="E30" s="84">
        <f>[1]MercLab!L353</f>
        <v>7.3172522896308729</v>
      </c>
      <c r="F30" s="84">
        <f>[1]MercLab!M353</f>
        <v>6</v>
      </c>
      <c r="G30" s="84">
        <f>[1]MercLab!N353</f>
        <v>6.3865624451646923</v>
      </c>
      <c r="H30" s="90" t="str">
        <f>[1]MercLab!O353</f>
        <v>.</v>
      </c>
      <c r="I30" s="90" t="str">
        <f>[1]MercLab!P353</f>
        <v>.</v>
      </c>
    </row>
    <row r="31" spans="1:9" ht="12.75" customHeight="1">
      <c r="A31" s="131" t="s">
        <v>51</v>
      </c>
      <c r="B31" s="84">
        <f>[1]MercLab!J354</f>
        <v>7.2258240246677365</v>
      </c>
      <c r="C31" s="317">
        <f t="shared" si="3"/>
        <v>7.8945270726815346</v>
      </c>
      <c r="D31" s="84">
        <f>[1]MercLab!K354</f>
        <v>12.325905884694071</v>
      </c>
      <c r="E31" s="84">
        <f>[1]MercLab!L354</f>
        <v>7.3768541570452051</v>
      </c>
      <c r="F31" s="84">
        <f>[1]MercLab!M354</f>
        <v>3.9808211763053309</v>
      </c>
      <c r="G31" s="84">
        <f>[1]MercLab!N354</f>
        <v>6.4363016521241283</v>
      </c>
      <c r="H31" s="90">
        <f>[1]MercLab!O354</f>
        <v>6</v>
      </c>
      <c r="I31" s="90" t="str">
        <f>[1]MercLab!P354</f>
        <v>.</v>
      </c>
    </row>
    <row r="32" spans="1:9">
      <c r="A32" s="131" t="s">
        <v>52</v>
      </c>
      <c r="B32" s="84">
        <f>[1]MercLab!J355</f>
        <v>6.2695379087475489</v>
      </c>
      <c r="C32" s="317">
        <f t="shared" si="3"/>
        <v>7.487808056172649</v>
      </c>
      <c r="D32" s="84">
        <f>[1]MercLab!K355</f>
        <v>11.364838765713692</v>
      </c>
      <c r="E32" s="84">
        <f>[1]MercLab!L355</f>
        <v>5.9682496797839626</v>
      </c>
      <c r="F32" s="84">
        <f>[1]MercLab!M355</f>
        <v>5.1303357230202913</v>
      </c>
      <c r="G32" s="84">
        <f>[1]MercLab!N355</f>
        <v>5.5848372641719966</v>
      </c>
      <c r="H32" s="90" t="str">
        <f>[1]MercLab!O355</f>
        <v>.</v>
      </c>
      <c r="I32" s="90" t="str">
        <f>[1]MercLab!P355</f>
        <v>.</v>
      </c>
    </row>
    <row r="33" spans="1:9" ht="12.75" customHeight="1">
      <c r="A33" s="131" t="s">
        <v>104</v>
      </c>
      <c r="B33" s="84">
        <f>[1]MercLab!J356</f>
        <v>5.0920672921336703</v>
      </c>
      <c r="C33" s="317">
        <f t="shared" si="3"/>
        <v>5.9112363722688857</v>
      </c>
      <c r="D33" s="84">
        <f>[1]MercLab!K356</f>
        <v>9.8121268125295185</v>
      </c>
      <c r="E33" s="84">
        <f>[1]MercLab!L356</f>
        <v>5.2549156376104715</v>
      </c>
      <c r="F33" s="84">
        <f>[1]MercLab!M356</f>
        <v>2.6666666666666665</v>
      </c>
      <c r="G33" s="84">
        <f>[1]MercLab!N356</f>
        <v>4.7022923944504855</v>
      </c>
      <c r="H33" s="90" t="str">
        <f>[1]MercLab!O356</f>
        <v>.</v>
      </c>
      <c r="I33" s="90" t="str">
        <f>[1]MercLab!P356</f>
        <v>.</v>
      </c>
    </row>
    <row r="34" spans="1:9">
      <c r="A34" s="131"/>
      <c r="B34" s="96"/>
      <c r="C34" s="96"/>
      <c r="D34" s="96"/>
      <c r="E34" s="96"/>
      <c r="F34" s="96"/>
      <c r="G34" s="96"/>
      <c r="H34" s="100"/>
      <c r="I34" s="100"/>
    </row>
    <row r="35" spans="1:9">
      <c r="A35" s="34" t="s">
        <v>114</v>
      </c>
      <c r="B35" s="308"/>
      <c r="C35" s="308"/>
      <c r="D35" s="308"/>
      <c r="E35" s="308"/>
      <c r="F35" s="308"/>
      <c r="G35" s="308"/>
      <c r="H35" s="104"/>
      <c r="I35" s="104"/>
    </row>
    <row r="36" spans="1:9">
      <c r="A36" s="35" t="s">
        <v>107</v>
      </c>
      <c r="B36" s="84">
        <f>AVERAGE(B37:B39)</f>
        <v>6.1844234157350293</v>
      </c>
      <c r="C36" s="317">
        <f t="shared" ref="C36:C43" si="4">AVERAGE(D36:F36)</f>
        <v>6.4340082516143626</v>
      </c>
      <c r="D36" s="84">
        <f t="shared" ref="D36:I36" si="5">AVERAGE(D37:D39)</f>
        <v>7.32584877949248</v>
      </c>
      <c r="E36" s="84">
        <f t="shared" si="5"/>
        <v>7.8523943425897533</v>
      </c>
      <c r="F36" s="84">
        <f t="shared" si="5"/>
        <v>4.1237816327608554</v>
      </c>
      <c r="G36" s="84">
        <f t="shared" si="5"/>
        <v>5.0309838734637573</v>
      </c>
      <c r="H36" s="90" t="e">
        <f t="shared" si="5"/>
        <v>#DIV/0!</v>
      </c>
      <c r="I36" s="90" t="e">
        <f t="shared" si="5"/>
        <v>#DIV/0!</v>
      </c>
    </row>
    <row r="37" spans="1:9">
      <c r="A37" s="36" t="s">
        <v>116</v>
      </c>
      <c r="B37" s="84">
        <f>[1]MercLab!J361</f>
        <v>5.521355322950539</v>
      </c>
      <c r="C37" s="317">
        <f t="shared" si="4"/>
        <v>7.1395507969923875</v>
      </c>
      <c r="D37" s="84">
        <f>[1]MercLab!K361</f>
        <v>8.4582528511931976</v>
      </c>
      <c r="E37" s="84">
        <f>[1]MercLab!L361</f>
        <v>5.8208487427915774</v>
      </c>
      <c r="F37" s="84" t="str">
        <f>[1]MercLab!M361</f>
        <v>.</v>
      </c>
      <c r="G37" s="84">
        <f>[1]MercLab!N361</f>
        <v>5.3021551752066287</v>
      </c>
      <c r="H37" s="90" t="str">
        <f>[1]MercLab!O361</f>
        <v>.</v>
      </c>
      <c r="I37" s="90" t="str">
        <f>[1]MercLab!P361</f>
        <v>.</v>
      </c>
    </row>
    <row r="38" spans="1:9">
      <c r="A38" s="36" t="s">
        <v>117</v>
      </c>
      <c r="B38" s="84">
        <f>[1]MercLab!J362</f>
        <v>5.8625193656077004</v>
      </c>
      <c r="C38" s="317">
        <f t="shared" si="4"/>
        <v>5.5178535418434329</v>
      </c>
      <c r="D38" s="84">
        <f>[1]MercLab!K362</f>
        <v>6.1934447077917616</v>
      </c>
      <c r="E38" s="84">
        <f>[1]MercLab!L362</f>
        <v>6.2363342849776826</v>
      </c>
      <c r="F38" s="84">
        <f>[1]MercLab!M362</f>
        <v>4.1237816327608554</v>
      </c>
      <c r="G38" s="84">
        <f>[1]MercLab!N362</f>
        <v>5.4104784387015066</v>
      </c>
      <c r="H38" s="90" t="str">
        <f>[1]MercLab!O362</f>
        <v>.</v>
      </c>
      <c r="I38" s="90" t="str">
        <f>[1]MercLab!P362</f>
        <v>.</v>
      </c>
    </row>
    <row r="39" spans="1:9">
      <c r="A39" s="36" t="s">
        <v>118</v>
      </c>
      <c r="B39" s="84">
        <f>[1]MercLab!J363</f>
        <v>7.1693955586468467</v>
      </c>
      <c r="C39" s="317">
        <f t="shared" si="4"/>
        <v>11.5</v>
      </c>
      <c r="D39" s="84" t="str">
        <f>[1]MercLab!K363</f>
        <v>.</v>
      </c>
      <c r="E39" s="84">
        <f>[1]MercLab!L363</f>
        <v>11.5</v>
      </c>
      <c r="F39" s="84" t="str">
        <f>[1]MercLab!M363</f>
        <v>.</v>
      </c>
      <c r="G39" s="84">
        <f>[1]MercLab!N363</f>
        <v>4.3803180064831357</v>
      </c>
      <c r="H39" s="90" t="str">
        <f>[1]MercLab!O363</f>
        <v>.</v>
      </c>
      <c r="I39" s="90" t="str">
        <f>[1]MercLab!P363</f>
        <v>.</v>
      </c>
    </row>
    <row r="40" spans="1:9">
      <c r="A40" s="35" t="s">
        <v>108</v>
      </c>
      <c r="B40" s="84">
        <f>[1]MercLab!J364</f>
        <v>7.9096655158741207</v>
      </c>
      <c r="C40" s="317">
        <f t="shared" si="4"/>
        <v>8.3039665708192842</v>
      </c>
      <c r="D40" s="84">
        <f>[1]MercLab!K364</f>
        <v>10.858201046060302</v>
      </c>
      <c r="E40" s="84">
        <f>[1]MercLab!L364</f>
        <v>8.1385804611610535</v>
      </c>
      <c r="F40" s="84">
        <f>[1]MercLab!M364</f>
        <v>5.9151182052364968</v>
      </c>
      <c r="G40" s="84">
        <f>[1]MercLab!N364</f>
        <v>7.4891765815461406</v>
      </c>
      <c r="H40" s="90" t="str">
        <f>[1]MercLab!O364</f>
        <v>.</v>
      </c>
      <c r="I40" s="90" t="str">
        <f>[1]MercLab!P364</f>
        <v>.</v>
      </c>
    </row>
    <row r="41" spans="1:9">
      <c r="A41" s="35" t="s">
        <v>109</v>
      </c>
      <c r="B41" s="84">
        <f>[1]MercLab!J365</f>
        <v>9.2132900547689385</v>
      </c>
      <c r="C41" s="317">
        <f t="shared" si="4"/>
        <v>12.354969582580415</v>
      </c>
      <c r="D41" s="84">
        <f>[1]MercLab!K365</f>
        <v>13.772242161662991</v>
      </c>
      <c r="E41" s="84">
        <f>[1]MercLab!L365</f>
        <v>10.937697003497838</v>
      </c>
      <c r="F41" s="84" t="str">
        <f>[1]MercLab!M365</f>
        <v>.</v>
      </c>
      <c r="G41" s="84">
        <f>[1]MercLab!N365</f>
        <v>8.1852623577091155</v>
      </c>
      <c r="H41" s="90" t="str">
        <f>[1]MercLab!O365</f>
        <v>.</v>
      </c>
      <c r="I41" s="90" t="str">
        <f>[1]MercLab!P365</f>
        <v>.</v>
      </c>
    </row>
    <row r="42" spans="1:9">
      <c r="A42" s="35" t="s">
        <v>110</v>
      </c>
      <c r="B42" s="84">
        <f>[1]MercLab!J366</f>
        <v>10.084839487211122</v>
      </c>
      <c r="C42" s="317">
        <f t="shared" si="4"/>
        <v>15.608252877095325</v>
      </c>
      <c r="D42" s="84">
        <f>[1]MercLab!K366</f>
        <v>16.545454545454547</v>
      </c>
      <c r="E42" s="84">
        <f>[1]MercLab!L366</f>
        <v>14.671051208736101</v>
      </c>
      <c r="F42" s="84" t="str">
        <f>[1]MercLab!M366</f>
        <v>.</v>
      </c>
      <c r="G42" s="84">
        <f>[1]MercLab!N366</f>
        <v>7.8700256140640503</v>
      </c>
      <c r="H42" s="90" t="str">
        <f>[1]MercLab!O366</f>
        <v>.</v>
      </c>
      <c r="I42" s="90" t="str">
        <f>[1]MercLab!P366</f>
        <v>.</v>
      </c>
    </row>
    <row r="43" spans="1:9">
      <c r="A43" s="35" t="s">
        <v>111</v>
      </c>
      <c r="B43" s="84">
        <f>[1]MercLab!J367</f>
        <v>8.8084619850460157</v>
      </c>
      <c r="C43" s="317">
        <f t="shared" si="4"/>
        <v>14.697141834421322</v>
      </c>
      <c r="D43" s="84">
        <f>[1]MercLab!K367</f>
        <v>17</v>
      </c>
      <c r="E43" s="84">
        <f>[1]MercLab!L367</f>
        <v>12.394283668842643</v>
      </c>
      <c r="F43" s="84" t="str">
        <f>[1]MercLab!M367</f>
        <v>.</v>
      </c>
      <c r="G43" s="84">
        <f>[1]MercLab!N367</f>
        <v>8.0833110991570063</v>
      </c>
      <c r="H43" s="90" t="str">
        <f>[1]MercLab!O367</f>
        <v>.</v>
      </c>
      <c r="I43" s="90" t="str">
        <f>[1]MercLab!P367</f>
        <v>.</v>
      </c>
    </row>
    <row r="44" spans="1:9">
      <c r="A44" s="133"/>
      <c r="B44" s="96"/>
      <c r="C44" s="96"/>
      <c r="D44" s="96"/>
      <c r="E44" s="96"/>
      <c r="F44" s="96"/>
      <c r="G44" s="96"/>
      <c r="H44" s="100"/>
      <c r="I44" s="100"/>
    </row>
    <row r="45" spans="1:9">
      <c r="A45" s="98" t="s">
        <v>15</v>
      </c>
      <c r="B45" s="308"/>
      <c r="C45" s="308"/>
      <c r="D45" s="308"/>
      <c r="E45" s="308"/>
      <c r="F45" s="308"/>
      <c r="G45" s="308"/>
      <c r="H45" s="105"/>
      <c r="I45" s="105"/>
    </row>
    <row r="46" spans="1:9">
      <c r="A46" s="131" t="s">
        <v>41</v>
      </c>
      <c r="B46" s="84">
        <f>[1]MercLab!J369</f>
        <v>4.8630764426961601</v>
      </c>
      <c r="C46" s="317">
        <f t="shared" ref="C46:C49" si="6">AVERAGE(D46:F46)</f>
        <v>5.1867883138864048</v>
      </c>
      <c r="D46" s="84" t="str">
        <f>[1]MercLab!K369</f>
        <v>.</v>
      </c>
      <c r="E46" s="84">
        <f>[1]MercLab!L369</f>
        <v>5.1867883138864048</v>
      </c>
      <c r="F46" s="84" t="str">
        <f>[1]MercLab!M369</f>
        <v>.</v>
      </c>
      <c r="G46" s="84">
        <f>[1]MercLab!N369</f>
        <v>4.6319638978785243</v>
      </c>
      <c r="H46" s="90" t="str">
        <f>[1]MercLab!O369</f>
        <v>.</v>
      </c>
      <c r="I46" s="90" t="str">
        <f>[1]MercLab!P369</f>
        <v>.</v>
      </c>
    </row>
    <row r="47" spans="1:9">
      <c r="A47" s="131" t="s">
        <v>42</v>
      </c>
      <c r="B47" s="84">
        <f>[1]MercLab!J370</f>
        <v>7.8512436642988757</v>
      </c>
      <c r="C47" s="317">
        <f t="shared" si="6"/>
        <v>8.0228572939657568</v>
      </c>
      <c r="D47" s="84" t="str">
        <f>[1]MercLab!K370</f>
        <v>.</v>
      </c>
      <c r="E47" s="84">
        <f>[1]MercLab!L370</f>
        <v>8.0228572939657568</v>
      </c>
      <c r="F47" s="84" t="str">
        <f>[1]MercLab!M370</f>
        <v>.</v>
      </c>
      <c r="G47" s="84">
        <f>[1]MercLab!N370</f>
        <v>7.2820023702117034</v>
      </c>
      <c r="H47" s="90">
        <f>[1]MercLab!O370</f>
        <v>6</v>
      </c>
      <c r="I47" s="90" t="str">
        <f>[1]MercLab!P370</f>
        <v>.</v>
      </c>
    </row>
    <row r="48" spans="1:9">
      <c r="A48" s="131" t="s">
        <v>53</v>
      </c>
      <c r="B48" s="90">
        <f>[1]MercLab!J371</f>
        <v>8.3401847799893929</v>
      </c>
      <c r="C48" s="317">
        <f t="shared" si="6"/>
        <v>8.0833038740954724</v>
      </c>
      <c r="D48" s="90">
        <f>[1]MercLab!K371</f>
        <v>11.501029521121163</v>
      </c>
      <c r="E48" s="90">
        <f>[1]MercLab!L371</f>
        <v>8.1009718218347349</v>
      </c>
      <c r="F48" s="90">
        <f>[1]MercLab!M371</f>
        <v>4.6479102793305183</v>
      </c>
      <c r="G48" s="90">
        <f>[1]MercLab!N371</f>
        <v>7.6843696414855183</v>
      </c>
      <c r="H48" s="90" t="str">
        <f>[1]MercLab!O371</f>
        <v>.</v>
      </c>
      <c r="I48" s="90" t="str">
        <f>[1]MercLab!P371</f>
        <v>.</v>
      </c>
    </row>
    <row r="49" spans="1:15">
      <c r="A49" s="131" t="s">
        <v>49</v>
      </c>
      <c r="B49" s="90">
        <f>[1]MercLab!J372</f>
        <v>6</v>
      </c>
      <c r="C49" s="317">
        <f t="shared" si="6"/>
        <v>6</v>
      </c>
      <c r="D49" s="90" t="str">
        <f>[1]MercLab!K372</f>
        <v>.</v>
      </c>
      <c r="E49" s="90">
        <f>[1]MercLab!L372</f>
        <v>6</v>
      </c>
      <c r="F49" s="90" t="str">
        <f>[1]MercLab!M372</f>
        <v>.</v>
      </c>
      <c r="G49" s="90" t="str">
        <f>[1]MercLab!N372</f>
        <v>.</v>
      </c>
      <c r="H49" s="90" t="str">
        <f>[1]MercLab!O372</f>
        <v>.</v>
      </c>
      <c r="I49" s="90" t="str">
        <f>[1]MercLab!P372</f>
        <v>.</v>
      </c>
    </row>
    <row r="50" spans="1:15">
      <c r="A50" s="280"/>
      <c r="B50" s="281"/>
      <c r="C50" s="281"/>
      <c r="D50" s="281"/>
      <c r="E50" s="281"/>
      <c r="F50" s="281"/>
      <c r="G50" s="281"/>
      <c r="H50" s="281"/>
      <c r="I50" s="281"/>
    </row>
    <row r="51" spans="1:15">
      <c r="A51" s="37" t="str">
        <f>'C01'!A42</f>
        <v>Fuente: Instituto Nacional de Estadística (INE). XLI Encuesta Permanente de Hogares de Propósitos Múltiples, Mayo 2011.</v>
      </c>
      <c r="B51" s="134"/>
      <c r="C51" s="134"/>
      <c r="D51" s="134"/>
      <c r="E51" s="134"/>
      <c r="F51" s="134"/>
      <c r="G51" s="134"/>
      <c r="H51" s="134"/>
      <c r="I51" s="134"/>
    </row>
    <row r="52" spans="1:15">
      <c r="A52" s="37" t="str">
        <f>'C01'!A43</f>
        <v>(Promedio de salarios mínimos por rama)</v>
      </c>
      <c r="B52" s="134"/>
      <c r="C52" s="134"/>
      <c r="D52" s="134"/>
      <c r="E52" s="134"/>
      <c r="F52" s="134"/>
      <c r="G52" s="134"/>
      <c r="H52" s="134"/>
      <c r="I52" s="134"/>
    </row>
    <row r="53" spans="1:15">
      <c r="A53" s="37" t="s">
        <v>115</v>
      </c>
      <c r="B53" s="134"/>
      <c r="C53" s="134"/>
      <c r="D53" s="134"/>
      <c r="E53" s="134"/>
      <c r="F53" s="134"/>
      <c r="G53" s="134"/>
      <c r="H53" s="134"/>
      <c r="I53" s="134"/>
    </row>
    <row r="54" spans="1:15">
      <c r="A54" s="134"/>
      <c r="B54" s="134"/>
      <c r="C54" s="134"/>
      <c r="D54" s="38"/>
      <c r="E54" s="134"/>
      <c r="F54" s="134"/>
      <c r="G54" s="134"/>
      <c r="H54" s="134"/>
      <c r="I54" s="134"/>
    </row>
    <row r="55" spans="1:15">
      <c r="A55" s="300" t="s">
        <v>90</v>
      </c>
      <c r="B55" s="300"/>
      <c r="C55" s="300"/>
      <c r="D55" s="300"/>
      <c r="E55" s="300"/>
      <c r="F55" s="300"/>
      <c r="G55" s="300"/>
      <c r="H55" s="300"/>
      <c r="I55" s="300"/>
    </row>
    <row r="56" spans="1:15">
      <c r="A56" s="356" t="s">
        <v>89</v>
      </c>
      <c r="B56" s="356"/>
      <c r="C56" s="356"/>
      <c r="D56" s="356"/>
      <c r="E56" s="356"/>
      <c r="F56" s="356"/>
      <c r="G56" s="356"/>
      <c r="H56" s="356"/>
      <c r="I56" s="356"/>
    </row>
    <row r="57" spans="1:15">
      <c r="A57" s="356" t="s">
        <v>36</v>
      </c>
      <c r="B57" s="356"/>
      <c r="C57" s="356"/>
      <c r="D57" s="356"/>
      <c r="E57" s="356"/>
      <c r="F57" s="356"/>
      <c r="G57" s="356"/>
      <c r="H57" s="356"/>
      <c r="I57" s="356"/>
    </row>
    <row r="58" spans="1:15" customFormat="1" ht="23.25">
      <c r="A58" s="351" t="s">
        <v>121</v>
      </c>
      <c r="B58" s="351"/>
      <c r="C58" s="351"/>
      <c r="D58" s="351"/>
      <c r="E58" s="351"/>
      <c r="F58" s="351"/>
      <c r="G58" s="351"/>
      <c r="H58" s="351"/>
      <c r="I58" s="351"/>
      <c r="J58" s="251"/>
      <c r="K58" s="251"/>
      <c r="L58" s="251"/>
      <c r="M58" s="251"/>
      <c r="N58" s="251"/>
      <c r="O58" s="251"/>
    </row>
    <row r="59" spans="1:15">
      <c r="A59" s="353" t="s">
        <v>34</v>
      </c>
      <c r="B59" s="353" t="s">
        <v>30</v>
      </c>
      <c r="C59" s="355" t="s">
        <v>8</v>
      </c>
      <c r="D59" s="355"/>
      <c r="E59" s="355"/>
      <c r="F59" s="355"/>
      <c r="G59" s="353" t="s">
        <v>31</v>
      </c>
      <c r="H59" s="353" t="s">
        <v>39</v>
      </c>
      <c r="I59" s="353" t="s">
        <v>32</v>
      </c>
    </row>
    <row r="60" spans="1:15" ht="24" customHeight="1">
      <c r="A60" s="354"/>
      <c r="B60" s="354"/>
      <c r="C60" s="40" t="s">
        <v>0</v>
      </c>
      <c r="D60" s="40" t="s">
        <v>119</v>
      </c>
      <c r="E60" s="40" t="s">
        <v>11</v>
      </c>
      <c r="F60" s="40" t="s">
        <v>120</v>
      </c>
      <c r="G60" s="354"/>
      <c r="H60" s="354"/>
      <c r="I60" s="354" t="s">
        <v>33</v>
      </c>
    </row>
    <row r="61" spans="1:15">
      <c r="A61" s="39"/>
      <c r="B61" s="39"/>
      <c r="C61" s="41"/>
      <c r="D61" s="39"/>
      <c r="E61" s="39"/>
      <c r="F61" s="39"/>
      <c r="G61" s="39"/>
      <c r="H61" s="39"/>
      <c r="I61" s="39"/>
    </row>
    <row r="62" spans="1:15">
      <c r="A62" s="99" t="s">
        <v>74</v>
      </c>
      <c r="B62" s="81">
        <f>B8</f>
        <v>6.884856184564935</v>
      </c>
      <c r="C62" s="81">
        <f t="shared" ref="C62:I62" si="7">C8</f>
        <v>7.7611711356529547</v>
      </c>
      <c r="D62" s="81">
        <f t="shared" si="7"/>
        <v>11.501029521121163</v>
      </c>
      <c r="E62" s="81">
        <f t="shared" si="7"/>
        <v>7.1345736065071836</v>
      </c>
      <c r="F62" s="81">
        <f t="shared" si="7"/>
        <v>4.6479102793305183</v>
      </c>
      <c r="G62" s="81">
        <f t="shared" si="7"/>
        <v>5.9940830470327251</v>
      </c>
      <c r="H62" s="81">
        <f t="shared" si="7"/>
        <v>6</v>
      </c>
      <c r="I62" s="81" t="str">
        <f t="shared" si="7"/>
        <v>.</v>
      </c>
      <c r="J62" s="306"/>
    </row>
    <row r="63" spans="1:15">
      <c r="A63" s="42"/>
      <c r="B63" s="307"/>
      <c r="C63" s="307"/>
      <c r="D63" s="307"/>
      <c r="E63" s="307"/>
      <c r="F63" s="307"/>
      <c r="G63" s="307"/>
      <c r="H63" s="307"/>
      <c r="I63" s="307"/>
      <c r="J63" s="306"/>
    </row>
    <row r="64" spans="1:15">
      <c r="A64" s="43" t="s">
        <v>16</v>
      </c>
      <c r="B64" s="81"/>
      <c r="C64" s="81"/>
      <c r="D64" s="81"/>
      <c r="E64" s="81"/>
      <c r="F64" s="81"/>
      <c r="G64" s="81"/>
      <c r="H64" s="81"/>
      <c r="I64" s="81"/>
      <c r="J64" s="306"/>
    </row>
    <row r="65" spans="1:10">
      <c r="A65" s="44" t="s">
        <v>57</v>
      </c>
      <c r="B65" s="84">
        <f>[1]MercLab!J375</f>
        <v>4.8548367851308116</v>
      </c>
      <c r="C65" s="317">
        <f t="shared" ref="C65:C74" si="8">AVERAGE(D65:F65)</f>
        <v>5.1742001179952313</v>
      </c>
      <c r="D65" s="84" t="str">
        <f>[1]MercLab!K375</f>
        <v>.</v>
      </c>
      <c r="E65" s="84">
        <f>[1]MercLab!L375</f>
        <v>5.1742001179952313</v>
      </c>
      <c r="F65" s="84" t="str">
        <f>[1]MercLab!M375</f>
        <v>.</v>
      </c>
      <c r="G65" s="84">
        <f>[1]MercLab!N375</f>
        <v>4.6281550403855549</v>
      </c>
      <c r="H65" s="84" t="str">
        <f>[1]MercLab!O375</f>
        <v>.</v>
      </c>
      <c r="I65" s="84" t="str">
        <f>[1]MercLab!P375</f>
        <v>.</v>
      </c>
      <c r="J65" s="306"/>
    </row>
    <row r="66" spans="1:10">
      <c r="A66" s="44" t="s">
        <v>76</v>
      </c>
      <c r="B66" s="84">
        <f>[1]MercLab!J376</f>
        <v>5.9952448371510574</v>
      </c>
      <c r="C66" s="317">
        <f t="shared" si="8"/>
        <v>6.3614955798076025</v>
      </c>
      <c r="D66" s="84" t="str">
        <f>[1]MercLab!K376</f>
        <v>.</v>
      </c>
      <c r="E66" s="84">
        <f>[1]MercLab!L376</f>
        <v>6.3614955798076025</v>
      </c>
      <c r="F66" s="84" t="str">
        <f>[1]MercLab!M376</f>
        <v>.</v>
      </c>
      <c r="G66" s="84">
        <f>[1]MercLab!N376</f>
        <v>5.419354838709677</v>
      </c>
      <c r="H66" s="84" t="str">
        <f>[1]MercLab!O376</f>
        <v>.</v>
      </c>
      <c r="I66" s="84" t="str">
        <f>[1]MercLab!P376</f>
        <v>.</v>
      </c>
      <c r="J66" s="306"/>
    </row>
    <row r="67" spans="1:10">
      <c r="A67" s="44" t="s">
        <v>58</v>
      </c>
      <c r="B67" s="84">
        <f>[1]MercLab!J377</f>
        <v>7.8512436642988757</v>
      </c>
      <c r="C67" s="317">
        <f t="shared" si="8"/>
        <v>8.0228572939657568</v>
      </c>
      <c r="D67" s="84" t="str">
        <f>[1]MercLab!K377</f>
        <v>.</v>
      </c>
      <c r="E67" s="84">
        <f>[1]MercLab!L377</f>
        <v>8.0228572939657568</v>
      </c>
      <c r="F67" s="84" t="str">
        <f>[1]MercLab!M377</f>
        <v>.</v>
      </c>
      <c r="G67" s="84">
        <f>[1]MercLab!N377</f>
        <v>7.2820023702117034</v>
      </c>
      <c r="H67" s="84">
        <f>[1]MercLab!O377</f>
        <v>6</v>
      </c>
      <c r="I67" s="84" t="str">
        <f>[1]MercLab!P377</f>
        <v>.</v>
      </c>
      <c r="J67" s="306"/>
    </row>
    <row r="68" spans="1:10">
      <c r="A68" s="44" t="s">
        <v>59</v>
      </c>
      <c r="B68" s="84">
        <f>[1]MercLab!J378</f>
        <v>10.780154774939513</v>
      </c>
      <c r="C68" s="317">
        <f t="shared" si="8"/>
        <v>10.680860284620337</v>
      </c>
      <c r="D68" s="84">
        <f>[1]MercLab!K378</f>
        <v>11.744312735511821</v>
      </c>
      <c r="E68" s="84">
        <f>[1]MercLab!L378</f>
        <v>9.6174078337288513</v>
      </c>
      <c r="F68" s="84" t="str">
        <f>[1]MercLab!M378</f>
        <v>.</v>
      </c>
      <c r="G68" s="84">
        <f>[1]MercLab!N378</f>
        <v>7</v>
      </c>
      <c r="H68" s="84" t="str">
        <f>[1]MercLab!O378</f>
        <v>.</v>
      </c>
      <c r="I68" s="84" t="str">
        <f>[1]MercLab!P378</f>
        <v>.</v>
      </c>
      <c r="J68" s="306"/>
    </row>
    <row r="69" spans="1:10">
      <c r="A69" s="44" t="s">
        <v>77</v>
      </c>
      <c r="B69" s="84">
        <f>[1]MercLab!J379</f>
        <v>6.3458909994999386</v>
      </c>
      <c r="C69" s="317">
        <f t="shared" si="8"/>
        <v>8.5036309697862524</v>
      </c>
      <c r="D69" s="84">
        <f>[1]MercLab!K379</f>
        <v>10.784167760518704</v>
      </c>
      <c r="E69" s="84">
        <f>[1]MercLab!L379</f>
        <v>6.2230941790538008</v>
      </c>
      <c r="F69" s="84" t="str">
        <f>[1]MercLab!M379</f>
        <v>.</v>
      </c>
      <c r="G69" s="84">
        <f>[1]MercLab!N379</f>
        <v>6.5364234514681492</v>
      </c>
      <c r="H69" s="84" t="str">
        <f>[1]MercLab!O379</f>
        <v>.</v>
      </c>
      <c r="I69" s="84" t="str">
        <f>[1]MercLab!P379</f>
        <v>.</v>
      </c>
      <c r="J69" s="306"/>
    </row>
    <row r="70" spans="1:10">
      <c r="A70" s="44" t="s">
        <v>93</v>
      </c>
      <c r="B70" s="84">
        <f>[1]MercLab!J380</f>
        <v>8.1694440826683703</v>
      </c>
      <c r="C70" s="317">
        <f t="shared" si="8"/>
        <v>10.384902850556443</v>
      </c>
      <c r="D70" s="84">
        <f>[1]MercLab!K380</f>
        <v>12</v>
      </c>
      <c r="E70" s="84">
        <f>[1]MercLab!L380</f>
        <v>8.7698057011128867</v>
      </c>
      <c r="F70" s="84" t="str">
        <f>[1]MercLab!M380</f>
        <v>.</v>
      </c>
      <c r="G70" s="84">
        <f>[1]MercLab!N380</f>
        <v>7.4728964228766825</v>
      </c>
      <c r="H70" s="84" t="str">
        <f>[1]MercLab!O380</f>
        <v>.</v>
      </c>
      <c r="I70" s="84" t="str">
        <f>[1]MercLab!P380</f>
        <v>.</v>
      </c>
      <c r="J70" s="306"/>
    </row>
    <row r="71" spans="1:10">
      <c r="A71" s="44" t="s">
        <v>61</v>
      </c>
      <c r="B71" s="84">
        <f>[1]MercLab!J381</f>
        <v>7.9271770470591951</v>
      </c>
      <c r="C71" s="317">
        <f t="shared" si="8"/>
        <v>9.6924484081635747</v>
      </c>
      <c r="D71" s="84">
        <f>[1]MercLab!K381</f>
        <v>11.349834256367682</v>
      </c>
      <c r="E71" s="84">
        <f>[1]MercLab!L381</f>
        <v>8.0350625599594689</v>
      </c>
      <c r="F71" s="84" t="str">
        <f>[1]MercLab!M381</f>
        <v>.</v>
      </c>
      <c r="G71" s="84">
        <f>[1]MercLab!N381</f>
        <v>7.5049660129524858</v>
      </c>
      <c r="H71" s="84" t="str">
        <f>[1]MercLab!O381</f>
        <v>.</v>
      </c>
      <c r="I71" s="84" t="str">
        <f>[1]MercLab!P381</f>
        <v>.</v>
      </c>
      <c r="J71" s="306"/>
    </row>
    <row r="72" spans="1:10">
      <c r="A72" s="44" t="s">
        <v>60</v>
      </c>
      <c r="B72" s="84">
        <f>[1]MercLab!J382</f>
        <v>9.8824687264200577</v>
      </c>
      <c r="C72" s="317">
        <f t="shared" si="8"/>
        <v>11.010950699519658</v>
      </c>
      <c r="D72" s="84">
        <f>[1]MercLab!K382</f>
        <v>13.094955586057827</v>
      </c>
      <c r="E72" s="84">
        <f>[1]MercLab!L382</f>
        <v>8.9269458129814883</v>
      </c>
      <c r="F72" s="84" t="str">
        <f>[1]MercLab!M382</f>
        <v>.</v>
      </c>
      <c r="G72" s="84">
        <f>[1]MercLab!N382</f>
        <v>12.307566753574028</v>
      </c>
      <c r="H72" s="84" t="str">
        <f>[1]MercLab!O382</f>
        <v>.</v>
      </c>
      <c r="I72" s="84" t="str">
        <f>[1]MercLab!P382</f>
        <v>.</v>
      </c>
      <c r="J72" s="306"/>
    </row>
    <row r="73" spans="1:10">
      <c r="A73" s="44" t="s">
        <v>62</v>
      </c>
      <c r="B73" s="84">
        <f>[1]MercLab!J383</f>
        <v>10.184467221092987</v>
      </c>
      <c r="C73" s="317">
        <f t="shared" si="8"/>
        <v>8.4300751352867014</v>
      </c>
      <c r="D73" s="84">
        <f>[1]MercLab!K383</f>
        <v>11.438961598855599</v>
      </c>
      <c r="E73" s="84">
        <f>[1]MercLab!L383</f>
        <v>9.2033535276739862</v>
      </c>
      <c r="F73" s="84">
        <f>[1]MercLab!M383</f>
        <v>4.6479102793305183</v>
      </c>
      <c r="G73" s="84">
        <f>[1]MercLab!N383</f>
        <v>9.0275335492164483</v>
      </c>
      <c r="H73" s="84" t="str">
        <f>[1]MercLab!O383</f>
        <v>.</v>
      </c>
      <c r="I73" s="84" t="str">
        <f>[1]MercLab!P383</f>
        <v>.</v>
      </c>
      <c r="J73" s="306"/>
    </row>
    <row r="74" spans="1:10">
      <c r="A74" s="44" t="s">
        <v>63</v>
      </c>
      <c r="B74" s="84">
        <f>[1]MercLab!J384</f>
        <v>6</v>
      </c>
      <c r="C74" s="317">
        <f t="shared" si="8"/>
        <v>6</v>
      </c>
      <c r="D74" s="84" t="str">
        <f>[1]MercLab!K384</f>
        <v>.</v>
      </c>
      <c r="E74" s="84">
        <f>[1]MercLab!L384</f>
        <v>6</v>
      </c>
      <c r="F74" s="84" t="str">
        <f>[1]MercLab!M384</f>
        <v>.</v>
      </c>
      <c r="G74" s="84" t="str">
        <f>[1]MercLab!N384</f>
        <v>.</v>
      </c>
      <c r="H74" s="84" t="str">
        <f>[1]MercLab!O384</f>
        <v>.</v>
      </c>
      <c r="I74" s="84" t="str">
        <f>[1]MercLab!P384</f>
        <v>.</v>
      </c>
      <c r="J74" s="306"/>
    </row>
    <row r="75" spans="1:10">
      <c r="A75" s="10"/>
      <c r="B75" s="96"/>
      <c r="C75" s="96"/>
      <c r="D75" s="96"/>
      <c r="E75" s="96"/>
      <c r="F75" s="96"/>
      <c r="G75" s="96"/>
      <c r="H75" s="96"/>
      <c r="I75" s="96"/>
      <c r="J75" s="306"/>
    </row>
    <row r="76" spans="1:10">
      <c r="A76" s="43" t="s">
        <v>17</v>
      </c>
      <c r="B76" s="308"/>
      <c r="C76" s="308"/>
      <c r="D76" s="308"/>
      <c r="E76" s="308"/>
      <c r="F76" s="308"/>
      <c r="G76" s="308"/>
      <c r="H76" s="308"/>
      <c r="I76" s="308"/>
      <c r="J76" s="306"/>
    </row>
    <row r="77" spans="1:10">
      <c r="A77" s="44" t="s">
        <v>78</v>
      </c>
      <c r="B77" s="84">
        <f>[1]MercLab!J387</f>
        <v>12.841987117727188</v>
      </c>
      <c r="C77" s="317">
        <f t="shared" ref="C77:C87" si="9">AVERAGE(D77:F77)</f>
        <v>12.987655132344884</v>
      </c>
      <c r="D77" s="84">
        <f>[1]MercLab!K387</f>
        <v>14.04005038050547</v>
      </c>
      <c r="E77" s="84">
        <f>[1]MercLab!L387</f>
        <v>11.935259884184299</v>
      </c>
      <c r="F77" s="84" t="str">
        <f>[1]MercLab!M387</f>
        <v>.</v>
      </c>
      <c r="G77" s="84">
        <f>[1]MercLab!N387</f>
        <v>12.409690551278029</v>
      </c>
      <c r="H77" s="84" t="str">
        <f>[1]MercLab!O387</f>
        <v>.</v>
      </c>
      <c r="I77" s="84" t="str">
        <f>[1]MercLab!P387</f>
        <v>.</v>
      </c>
      <c r="J77" s="306"/>
    </row>
    <row r="78" spans="1:10">
      <c r="A78" s="44" t="s">
        <v>64</v>
      </c>
      <c r="B78" s="84">
        <f>[1]MercLab!J388</f>
        <v>11.201047296396386</v>
      </c>
      <c r="C78" s="317">
        <f t="shared" si="9"/>
        <v>11.296681879702907</v>
      </c>
      <c r="D78" s="84">
        <f>[1]MercLab!K388</f>
        <v>11.027524882396195</v>
      </c>
      <c r="E78" s="84">
        <f>[1]MercLab!L388</f>
        <v>11.56583887700962</v>
      </c>
      <c r="F78" s="84" t="str">
        <f>[1]MercLab!M388</f>
        <v>.</v>
      </c>
      <c r="G78" s="84">
        <f>[1]MercLab!N388</f>
        <v>10.770836572502304</v>
      </c>
      <c r="H78" s="84" t="str">
        <f>[1]MercLab!O388</f>
        <v>.</v>
      </c>
      <c r="I78" s="84" t="str">
        <f>[1]MercLab!P388</f>
        <v>.</v>
      </c>
      <c r="J78" s="306"/>
    </row>
    <row r="79" spans="1:10">
      <c r="A79" s="44" t="s">
        <v>65</v>
      </c>
      <c r="B79" s="84">
        <f>[1]MercLab!J389</f>
        <v>10.485924834507914</v>
      </c>
      <c r="C79" s="317">
        <f t="shared" si="9"/>
        <v>11.694705396780726</v>
      </c>
      <c r="D79" s="84">
        <f>[1]MercLab!K389</f>
        <v>13.311089243918881</v>
      </c>
      <c r="E79" s="84">
        <f>[1]MercLab!L389</f>
        <v>10.07832154964257</v>
      </c>
      <c r="F79" s="84" t="str">
        <f>[1]MercLab!M389</f>
        <v>.</v>
      </c>
      <c r="G79" s="84">
        <f>[1]MercLab!N389</f>
        <v>9.7500791374116886</v>
      </c>
      <c r="H79" s="84" t="str">
        <f>[1]MercLab!O389</f>
        <v>.</v>
      </c>
      <c r="I79" s="84" t="str">
        <f>[1]MercLab!P389</f>
        <v>.</v>
      </c>
      <c r="J79" s="306"/>
    </row>
    <row r="80" spans="1:10">
      <c r="A80" s="44" t="s">
        <v>66</v>
      </c>
      <c r="B80" s="84">
        <f>[1]MercLab!J390</f>
        <v>7.8815733596372981</v>
      </c>
      <c r="C80" s="317">
        <f t="shared" si="9"/>
        <v>11.01389635152907</v>
      </c>
      <c r="D80" s="84">
        <f>[1]MercLab!K390</f>
        <v>13</v>
      </c>
      <c r="E80" s="84">
        <f>[1]MercLab!L390</f>
        <v>9.0277927030581395</v>
      </c>
      <c r="F80" s="84" t="str">
        <f>[1]MercLab!M390</f>
        <v>.</v>
      </c>
      <c r="G80" s="84">
        <f>[1]MercLab!N390</f>
        <v>6.9163837202198568</v>
      </c>
      <c r="H80" s="84" t="str">
        <f>[1]MercLab!O390</f>
        <v>.</v>
      </c>
      <c r="I80" s="84" t="str">
        <f>[1]MercLab!P390</f>
        <v>.</v>
      </c>
      <c r="J80" s="306"/>
    </row>
    <row r="81" spans="1:10">
      <c r="A81" s="44" t="s">
        <v>67</v>
      </c>
      <c r="B81" s="84">
        <f>[1]MercLab!J391</f>
        <v>4.8092437884863424</v>
      </c>
      <c r="C81" s="317">
        <f t="shared" si="9"/>
        <v>5.0883278891941446</v>
      </c>
      <c r="D81" s="84" t="str">
        <f>[1]MercLab!K391</f>
        <v>.</v>
      </c>
      <c r="E81" s="84">
        <f>[1]MercLab!L391</f>
        <v>5.0883278891941446</v>
      </c>
      <c r="F81" s="84" t="str">
        <f>[1]MercLab!M391</f>
        <v>.</v>
      </c>
      <c r="G81" s="84">
        <f>[1]MercLab!N391</f>
        <v>4.6226538924960767</v>
      </c>
      <c r="H81" s="84" t="str">
        <f>[1]MercLab!O391</f>
        <v>.</v>
      </c>
      <c r="I81" s="84" t="str">
        <f>[1]MercLab!P391</f>
        <v>.</v>
      </c>
      <c r="J81" s="306"/>
    </row>
    <row r="82" spans="1:10">
      <c r="A82" s="44" t="s">
        <v>68</v>
      </c>
      <c r="B82" s="84">
        <f>[1]MercLab!J392</f>
        <v>7.2266437282318083</v>
      </c>
      <c r="C82" s="317">
        <f t="shared" si="9"/>
        <v>7.5356772093940085</v>
      </c>
      <c r="D82" s="84">
        <f>[1]MercLab!K392</f>
        <v>7.8969550526314691</v>
      </c>
      <c r="E82" s="84">
        <f>[1]MercLab!L392</f>
        <v>7.1743993661565479</v>
      </c>
      <c r="F82" s="84" t="str">
        <f>[1]MercLab!M392</f>
        <v>.</v>
      </c>
      <c r="G82" s="84">
        <f>[1]MercLab!N392</f>
        <v>7.2035601066852744</v>
      </c>
      <c r="H82" s="84" t="str">
        <f>[1]MercLab!O392</f>
        <v>.</v>
      </c>
      <c r="I82" s="84" t="str">
        <f>[1]MercLab!P392</f>
        <v>.</v>
      </c>
      <c r="J82" s="306"/>
    </row>
    <row r="83" spans="1:10">
      <c r="A83" s="44" t="s">
        <v>80</v>
      </c>
      <c r="B83" s="90">
        <f>[1]MercLab!J393</f>
        <v>6.9973214546167961</v>
      </c>
      <c r="C83" s="317">
        <f t="shared" si="9"/>
        <v>8.1296195060729204</v>
      </c>
      <c r="D83" s="90">
        <f>[1]MercLab!K393</f>
        <v>9.3088028267388498</v>
      </c>
      <c r="E83" s="90">
        <f>[1]MercLab!L393</f>
        <v>6.9504361854069892</v>
      </c>
      <c r="F83" s="90" t="str">
        <f>[1]MercLab!M393</f>
        <v>.</v>
      </c>
      <c r="G83" s="90">
        <f>[1]MercLab!N393</f>
        <v>6.9686998186804647</v>
      </c>
      <c r="H83" s="90" t="str">
        <f>[1]MercLab!O393</f>
        <v>.</v>
      </c>
      <c r="I83" s="90" t="str">
        <f>[1]MercLab!P393</f>
        <v>.</v>
      </c>
    </row>
    <row r="84" spans="1:10">
      <c r="A84" s="44" t="s">
        <v>69</v>
      </c>
      <c r="B84" s="90">
        <f>[1]MercLab!J394</f>
        <v>6.5096752592573708</v>
      </c>
      <c r="C84" s="317">
        <f t="shared" si="9"/>
        <v>6.9934535138319145</v>
      </c>
      <c r="D84" s="90" t="str">
        <f>[1]MercLab!K394</f>
        <v>.</v>
      </c>
      <c r="E84" s="90">
        <f>[1]MercLab!L394</f>
        <v>6.9934535138319145</v>
      </c>
      <c r="F84" s="90" t="str">
        <f>[1]MercLab!M394</f>
        <v>.</v>
      </c>
      <c r="G84" s="90">
        <f>[1]MercLab!N394</f>
        <v>5.7425013058299577</v>
      </c>
      <c r="H84" s="90">
        <f>[1]MercLab!O394</f>
        <v>6</v>
      </c>
      <c r="I84" s="90" t="str">
        <f>[1]MercLab!P394</f>
        <v>.</v>
      </c>
    </row>
    <row r="85" spans="1:10">
      <c r="A85" s="44" t="s">
        <v>70</v>
      </c>
      <c r="B85" s="90">
        <f>[1]MercLab!J395</f>
        <v>7.3114810986130383</v>
      </c>
      <c r="C85" s="317">
        <f t="shared" si="9"/>
        <v>8.3500239396221509</v>
      </c>
      <c r="D85" s="90">
        <f>[1]MercLab!K395</f>
        <v>9.2207606300432801</v>
      </c>
      <c r="E85" s="90">
        <f>[1]MercLab!L395</f>
        <v>7.4792872492010236</v>
      </c>
      <c r="F85" s="90" t="str">
        <f>[1]MercLab!M395</f>
        <v>.</v>
      </c>
      <c r="G85" s="90">
        <f>[1]MercLab!N395</f>
        <v>5.5002609053975746</v>
      </c>
      <c r="H85" s="90" t="str">
        <f>[1]MercLab!O395</f>
        <v>.</v>
      </c>
      <c r="I85" s="90" t="str">
        <f>[1]MercLab!P395</f>
        <v>.</v>
      </c>
    </row>
    <row r="86" spans="1:10">
      <c r="A86" s="44" t="s">
        <v>79</v>
      </c>
      <c r="B86" s="90">
        <f>[1]MercLab!J396</f>
        <v>6.3344950328475349</v>
      </c>
      <c r="C86" s="317">
        <f t="shared" si="9"/>
        <v>6.0169019642205326</v>
      </c>
      <c r="D86" s="90">
        <f>[1]MercLab!K396</f>
        <v>7.2038940399518889</v>
      </c>
      <c r="E86" s="90">
        <f>[1]MercLab!L396</f>
        <v>6.2773845066510168</v>
      </c>
      <c r="F86" s="90">
        <f>[1]MercLab!M396</f>
        <v>4.5694273460586929</v>
      </c>
      <c r="G86" s="90">
        <f>[1]MercLab!N396</f>
        <v>5.8796970288360715</v>
      </c>
      <c r="H86" s="90" t="str">
        <f>[1]MercLab!O396</f>
        <v>.</v>
      </c>
      <c r="I86" s="90" t="str">
        <f>[1]MercLab!P396</f>
        <v>.</v>
      </c>
    </row>
    <row r="87" spans="1:10">
      <c r="A87" s="44" t="s">
        <v>63</v>
      </c>
      <c r="B87" s="90">
        <f>[1]MercLab!J397</f>
        <v>7.6459383154708238</v>
      </c>
      <c r="C87" s="317">
        <f t="shared" si="9"/>
        <v>10.433156705284363</v>
      </c>
      <c r="D87" s="90">
        <f>[1]MercLab!K397</f>
        <v>17.5</v>
      </c>
      <c r="E87" s="90">
        <f>[1]MercLab!L397</f>
        <v>7.7994701158530857</v>
      </c>
      <c r="F87" s="90">
        <f>[1]MercLab!M397</f>
        <v>6</v>
      </c>
      <c r="G87" s="90">
        <f>[1]MercLab!N397</f>
        <v>6.4675927700245941</v>
      </c>
      <c r="H87" s="90" t="str">
        <f>[1]MercLab!O397</f>
        <v>.</v>
      </c>
      <c r="I87" s="90" t="str">
        <f>[1]MercLab!P397</f>
        <v>.</v>
      </c>
    </row>
    <row r="88" spans="1:10">
      <c r="A88" s="261"/>
      <c r="B88" s="282"/>
      <c r="C88" s="282"/>
      <c r="D88" s="282"/>
      <c r="E88" s="282"/>
      <c r="F88" s="282"/>
      <c r="G88" s="282"/>
      <c r="H88" s="282"/>
      <c r="I88" s="282"/>
    </row>
    <row r="89" spans="1:10">
      <c r="A89" s="37" t="str">
        <f>'C01'!A42</f>
        <v>Fuente: Instituto Nacional de Estadística (INE). XLI Encuesta Permanente de Hogares de Propósitos Múltiples, Mayo 2011.</v>
      </c>
      <c r="B89" s="134"/>
      <c r="C89" s="134"/>
      <c r="D89" s="134"/>
      <c r="E89" s="134"/>
      <c r="F89" s="134"/>
      <c r="G89" s="134"/>
      <c r="H89" s="134"/>
      <c r="I89" s="134"/>
    </row>
    <row r="90" spans="1:10">
      <c r="A90" s="37" t="str">
        <f>'C01'!A43</f>
        <v>(Promedio de salarios mínimos por rama)</v>
      </c>
      <c r="B90" s="134"/>
      <c r="C90" s="134"/>
      <c r="D90" s="134"/>
      <c r="E90" s="134"/>
      <c r="F90" s="134"/>
      <c r="G90" s="134"/>
      <c r="H90" s="134"/>
      <c r="I90" s="134"/>
    </row>
    <row r="91" spans="1:10">
      <c r="A91" s="37" t="str">
        <f>A53</f>
        <v>1/ No. de salarios mínimos (personas que declaran ingresos) y trabajan 36 Hrs. o mas</v>
      </c>
      <c r="B91" s="134"/>
      <c r="C91" s="134"/>
      <c r="D91" s="134"/>
      <c r="E91" s="134"/>
      <c r="F91" s="134"/>
      <c r="G91" s="134"/>
      <c r="H91" s="134"/>
      <c r="I91" s="134"/>
    </row>
    <row r="92" spans="1:10">
      <c r="A92" s="134"/>
      <c r="B92" s="134"/>
      <c r="C92" s="134"/>
      <c r="D92" s="134"/>
      <c r="E92" s="134"/>
      <c r="F92" s="134"/>
      <c r="G92" s="134"/>
      <c r="H92" s="134"/>
      <c r="I92" s="134"/>
    </row>
    <row r="93" spans="1:10">
      <c r="A93" s="134"/>
      <c r="B93" s="134"/>
      <c r="C93" s="134"/>
      <c r="D93" s="134"/>
      <c r="E93" s="134"/>
      <c r="F93" s="134"/>
      <c r="G93" s="134"/>
      <c r="H93" s="134"/>
      <c r="I93" s="134"/>
    </row>
    <row r="94" spans="1:10">
      <c r="A94" s="134"/>
      <c r="B94" s="134"/>
      <c r="C94" s="134"/>
      <c r="D94" s="134"/>
      <c r="E94" s="134"/>
      <c r="F94" s="134"/>
      <c r="G94" s="134"/>
      <c r="H94" s="134"/>
      <c r="I94" s="134"/>
    </row>
    <row r="95" spans="1:10">
      <c r="A95" s="134"/>
      <c r="B95" s="134"/>
      <c r="C95" s="134"/>
      <c r="D95" s="134"/>
      <c r="E95" s="134"/>
      <c r="F95" s="134"/>
      <c r="G95" s="134"/>
      <c r="H95" s="134"/>
      <c r="I95" s="134"/>
    </row>
    <row r="96" spans="1:10">
      <c r="A96" s="134"/>
      <c r="B96" s="134"/>
      <c r="C96" s="134"/>
      <c r="D96" s="134"/>
      <c r="E96" s="134"/>
      <c r="F96" s="134"/>
      <c r="G96" s="134"/>
      <c r="H96" s="134"/>
      <c r="I96" s="134"/>
    </row>
    <row r="97" spans="1:9">
      <c r="A97" s="134"/>
      <c r="B97" s="134"/>
      <c r="C97" s="134"/>
      <c r="D97" s="134"/>
      <c r="E97" s="134"/>
      <c r="F97" s="134"/>
      <c r="G97" s="134"/>
      <c r="H97" s="134"/>
      <c r="I97" s="134"/>
    </row>
    <row r="98" spans="1:9">
      <c r="A98" s="134"/>
      <c r="B98" s="134"/>
      <c r="C98" s="134"/>
      <c r="D98" s="134"/>
      <c r="E98" s="134"/>
      <c r="F98" s="134"/>
      <c r="G98" s="134"/>
      <c r="H98" s="134"/>
      <c r="I98" s="134"/>
    </row>
    <row r="99" spans="1:9">
      <c r="A99" s="134"/>
      <c r="B99" s="134"/>
      <c r="C99" s="134"/>
      <c r="D99" s="134"/>
      <c r="E99" s="134"/>
      <c r="F99" s="134"/>
      <c r="G99" s="134"/>
      <c r="H99" s="134"/>
      <c r="I99" s="134"/>
    </row>
    <row r="100" spans="1:9">
      <c r="A100" s="134"/>
      <c r="B100" s="134"/>
      <c r="C100" s="134"/>
      <c r="D100" s="134"/>
      <c r="E100" s="134"/>
      <c r="F100" s="134"/>
      <c r="G100" s="134"/>
      <c r="H100" s="134"/>
      <c r="I100" s="134"/>
    </row>
    <row r="101" spans="1:9">
      <c r="A101" s="134"/>
      <c r="B101" s="134"/>
      <c r="C101" s="134"/>
      <c r="D101" s="134"/>
      <c r="E101" s="134"/>
      <c r="F101" s="134"/>
      <c r="G101" s="134"/>
      <c r="H101" s="134"/>
      <c r="I101" s="134"/>
    </row>
    <row r="102" spans="1:9">
      <c r="A102" s="134"/>
      <c r="B102" s="134"/>
      <c r="C102" s="134"/>
      <c r="D102" s="134"/>
      <c r="E102" s="134"/>
      <c r="F102" s="134"/>
      <c r="G102" s="134"/>
      <c r="H102" s="134"/>
      <c r="I102" s="134"/>
    </row>
    <row r="103" spans="1:9">
      <c r="A103" s="134"/>
      <c r="B103" s="134"/>
      <c r="C103" s="134"/>
      <c r="D103" s="134"/>
      <c r="E103" s="134"/>
      <c r="F103" s="134"/>
      <c r="G103" s="134"/>
      <c r="H103" s="134"/>
      <c r="I103" s="134"/>
    </row>
    <row r="104" spans="1:9">
      <c r="A104" s="134"/>
      <c r="B104" s="134"/>
      <c r="C104" s="134"/>
      <c r="D104" s="134"/>
      <c r="E104" s="134"/>
      <c r="F104" s="134"/>
      <c r="G104" s="134"/>
      <c r="H104" s="134"/>
      <c r="I104" s="134"/>
    </row>
    <row r="105" spans="1:9">
      <c r="A105" s="134"/>
      <c r="B105" s="134"/>
      <c r="C105" s="134"/>
      <c r="D105" s="134"/>
      <c r="E105" s="134"/>
      <c r="F105" s="134"/>
      <c r="G105" s="134"/>
      <c r="H105" s="134"/>
      <c r="I105" s="134"/>
    </row>
    <row r="106" spans="1:9">
      <c r="A106" s="134"/>
      <c r="B106" s="134"/>
      <c r="C106" s="134"/>
      <c r="D106" s="134"/>
      <c r="E106" s="134"/>
      <c r="F106" s="134"/>
      <c r="G106" s="134"/>
      <c r="H106" s="134"/>
      <c r="I106" s="134"/>
    </row>
    <row r="107" spans="1:9">
      <c r="A107" s="134"/>
      <c r="B107" s="134"/>
      <c r="C107" s="134"/>
      <c r="D107" s="134"/>
      <c r="E107" s="134"/>
      <c r="F107" s="134"/>
      <c r="G107" s="134"/>
      <c r="H107" s="134"/>
      <c r="I107" s="134"/>
    </row>
    <row r="108" spans="1:9">
      <c r="A108" s="134"/>
      <c r="B108" s="134"/>
      <c r="C108" s="134"/>
      <c r="D108" s="134"/>
      <c r="E108" s="134"/>
      <c r="F108" s="134"/>
      <c r="G108" s="134"/>
      <c r="H108" s="134"/>
      <c r="I108" s="134"/>
    </row>
    <row r="109" spans="1:9">
      <c r="A109" s="134"/>
      <c r="B109" s="134"/>
      <c r="C109" s="134"/>
      <c r="D109" s="134"/>
      <c r="E109" s="134"/>
      <c r="F109" s="134"/>
      <c r="G109" s="134"/>
      <c r="H109" s="134"/>
      <c r="I109" s="134"/>
    </row>
    <row r="110" spans="1:9">
      <c r="A110" s="134"/>
      <c r="B110" s="134"/>
      <c r="C110" s="134"/>
      <c r="D110" s="134"/>
      <c r="E110" s="134"/>
      <c r="F110" s="134"/>
      <c r="G110" s="134"/>
      <c r="H110" s="134"/>
      <c r="I110" s="134"/>
    </row>
    <row r="111" spans="1:9">
      <c r="A111" s="134"/>
      <c r="B111" s="134"/>
      <c r="C111" s="134"/>
      <c r="D111" s="134"/>
      <c r="E111" s="134"/>
      <c r="F111" s="134"/>
      <c r="G111" s="134"/>
      <c r="H111" s="134"/>
      <c r="I111" s="134"/>
    </row>
    <row r="112" spans="1:9">
      <c r="A112" s="134"/>
      <c r="B112" s="134"/>
      <c r="C112" s="134"/>
      <c r="D112" s="134"/>
      <c r="E112" s="134"/>
      <c r="F112" s="134"/>
      <c r="G112" s="134"/>
      <c r="H112" s="134"/>
      <c r="I112" s="134"/>
    </row>
    <row r="113" spans="1:9">
      <c r="A113" s="134"/>
      <c r="B113" s="134"/>
      <c r="C113" s="134"/>
      <c r="D113" s="134"/>
      <c r="E113" s="134"/>
      <c r="F113" s="134"/>
      <c r="G113" s="134"/>
      <c r="H113" s="134"/>
      <c r="I113" s="134"/>
    </row>
    <row r="114" spans="1:9">
      <c r="A114" s="134"/>
      <c r="B114" s="134"/>
      <c r="C114" s="134"/>
      <c r="D114" s="134"/>
      <c r="E114" s="134"/>
      <c r="F114" s="134"/>
      <c r="G114" s="134"/>
      <c r="H114" s="134"/>
      <c r="I114" s="134"/>
    </row>
    <row r="115" spans="1:9">
      <c r="A115" s="134"/>
      <c r="B115" s="134"/>
      <c r="C115" s="134"/>
      <c r="D115" s="134"/>
      <c r="E115" s="134"/>
      <c r="F115" s="134"/>
      <c r="G115" s="134"/>
      <c r="H115" s="134"/>
      <c r="I115" s="134"/>
    </row>
    <row r="116" spans="1:9">
      <c r="A116" s="134"/>
      <c r="B116" s="134"/>
      <c r="C116" s="134"/>
      <c r="D116" s="134"/>
      <c r="E116" s="134"/>
      <c r="F116" s="134"/>
      <c r="G116" s="134"/>
      <c r="H116" s="134"/>
      <c r="I116" s="134"/>
    </row>
    <row r="117" spans="1:9">
      <c r="A117" s="134"/>
      <c r="B117" s="134"/>
      <c r="C117" s="134"/>
      <c r="D117" s="134"/>
      <c r="E117" s="134"/>
      <c r="F117" s="134"/>
      <c r="G117" s="134"/>
      <c r="H117" s="134"/>
      <c r="I117" s="134"/>
    </row>
    <row r="118" spans="1:9">
      <c r="A118" s="134"/>
      <c r="B118" s="134"/>
      <c r="C118" s="134"/>
      <c r="D118" s="134"/>
      <c r="E118" s="134"/>
      <c r="F118" s="134"/>
      <c r="G118" s="134"/>
      <c r="H118" s="134"/>
      <c r="I118" s="134"/>
    </row>
    <row r="119" spans="1:9">
      <c r="A119" s="134"/>
      <c r="B119" s="134"/>
      <c r="C119" s="134"/>
      <c r="D119" s="134"/>
      <c r="E119" s="134"/>
      <c r="F119" s="134"/>
      <c r="G119" s="134"/>
      <c r="H119" s="134"/>
      <c r="I119" s="134"/>
    </row>
    <row r="120" spans="1:9">
      <c r="A120" s="134"/>
      <c r="B120" s="134"/>
      <c r="C120" s="134"/>
      <c r="D120" s="134"/>
      <c r="E120" s="134"/>
      <c r="F120" s="134"/>
      <c r="G120" s="134"/>
      <c r="H120" s="134"/>
      <c r="I120" s="134"/>
    </row>
  </sheetData>
  <mergeCells count="18">
    <mergeCell ref="A4:I4"/>
    <mergeCell ref="A2:I2"/>
    <mergeCell ref="A56:I56"/>
    <mergeCell ref="A5:A6"/>
    <mergeCell ref="H5:H6"/>
    <mergeCell ref="I5:I6"/>
    <mergeCell ref="A3:I3"/>
    <mergeCell ref="A59:A60"/>
    <mergeCell ref="B59:B60"/>
    <mergeCell ref="C59:F59"/>
    <mergeCell ref="G59:G60"/>
    <mergeCell ref="B5:B6"/>
    <mergeCell ref="C5:F5"/>
    <mergeCell ref="G5:G6"/>
    <mergeCell ref="A57:I57"/>
    <mergeCell ref="H59:H60"/>
    <mergeCell ref="I59:I60"/>
    <mergeCell ref="A58:I58"/>
  </mergeCells>
  <phoneticPr fontId="1" type="noConversion"/>
  <printOptions horizontalCentered="1"/>
  <pageMargins left="1.577992125984252" right="0.59055118110236227" top="0.27559055118110237" bottom="0.39370078740157483" header="0" footer="0.19685039370078741"/>
  <pageSetup paperSize="9" scale="86" firstPageNumber="22" orientation="landscape" useFirstPageNumber="1" r:id="rId1"/>
  <headerFooter alignWithMargins="0">
    <oddFooter>&amp;L&amp;Z&amp;F+&amp;F+&amp;A&amp;C&amp;P&amp;R&amp;D+&amp;T</oddFooter>
  </headerFooter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"/>
  <dimension ref="A1:AE58"/>
  <sheetViews>
    <sheetView topLeftCell="Q28" workbookViewId="0">
      <selection activeCell="AF23" sqref="AF23"/>
    </sheetView>
  </sheetViews>
  <sheetFormatPr baseColWidth="10" defaultRowHeight="11.25"/>
  <cols>
    <col min="1" max="1" width="28.6640625" customWidth="1"/>
    <col min="2" max="2" width="11.6640625" customWidth="1"/>
    <col min="3" max="3" width="7" style="20" customWidth="1"/>
    <col min="4" max="4" width="6.5" bestFit="1" customWidth="1"/>
    <col min="5" max="5" width="11.6640625" customWidth="1"/>
    <col min="6" max="6" width="7.33203125" style="20" customWidth="1"/>
    <col min="7" max="7" width="6.5" bestFit="1" customWidth="1"/>
    <col min="8" max="8" width="11" bestFit="1" customWidth="1"/>
    <col min="9" max="9" width="6.83203125" style="20" customWidth="1"/>
    <col min="10" max="10" width="6.5" bestFit="1" customWidth="1"/>
    <col min="11" max="11" width="11" bestFit="1" customWidth="1"/>
    <col min="12" max="12" width="8.83203125" style="20" bestFit="1" customWidth="1"/>
    <col min="13" max="13" width="6.5" bestFit="1" customWidth="1"/>
    <col min="14" max="14" width="9.83203125" bestFit="1" customWidth="1"/>
    <col min="15" max="15" width="7.33203125" style="20" customWidth="1"/>
    <col min="16" max="16" width="6.1640625" customWidth="1"/>
    <col min="17" max="17" width="7.1640625" bestFit="1" customWidth="1"/>
    <col min="18" max="18" width="6.6640625" bestFit="1" customWidth="1"/>
    <col min="19" max="19" width="45" customWidth="1"/>
    <col min="20" max="20" width="13" style="25" customWidth="1"/>
    <col min="21" max="21" width="13" style="45" bestFit="1" customWidth="1"/>
    <col min="22" max="22" width="10.5" style="25" bestFit="1" customWidth="1"/>
    <col min="23" max="23" width="13" style="25" customWidth="1"/>
    <col min="24" max="24" width="8.83203125" style="45" customWidth="1"/>
    <col min="25" max="25" width="6.1640625" style="25" customWidth="1"/>
    <col min="26" max="26" width="10.6640625" style="25" customWidth="1"/>
    <col min="27" max="27" width="8.5" style="45" customWidth="1"/>
    <col min="28" max="28" width="5.6640625" style="25" customWidth="1"/>
    <col min="29" max="29" width="10.5" style="25" bestFit="1" customWidth="1"/>
    <col min="30" max="30" width="6.5" style="25" customWidth="1"/>
  </cols>
  <sheetData>
    <row r="1" spans="1:31">
      <c r="A1" s="319" t="s">
        <v>101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 t="s">
        <v>101</v>
      </c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</row>
    <row r="2" spans="1:31">
      <c r="A2" s="319" t="s">
        <v>81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 t="s">
        <v>81</v>
      </c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</row>
    <row r="3" spans="1:31" ht="23.25">
      <c r="A3" s="331" t="s">
        <v>122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 t="s">
        <v>122</v>
      </c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</row>
    <row r="4" spans="1:31" ht="13.5" customHeight="1">
      <c r="A4" s="357" t="s">
        <v>34</v>
      </c>
      <c r="B4" s="360" t="s">
        <v>23</v>
      </c>
      <c r="C4" s="321"/>
      <c r="D4" s="321"/>
      <c r="E4" s="366" t="s">
        <v>22</v>
      </c>
      <c r="F4" s="321"/>
      <c r="G4" s="321"/>
      <c r="H4" s="367" t="s">
        <v>35</v>
      </c>
      <c r="I4" s="367"/>
      <c r="J4" s="367"/>
      <c r="K4" s="367"/>
      <c r="L4" s="367"/>
      <c r="M4" s="367"/>
      <c r="N4" s="367"/>
      <c r="O4" s="367"/>
      <c r="P4" s="367"/>
      <c r="Q4" s="357" t="s">
        <v>24</v>
      </c>
      <c r="R4" s="357" t="s">
        <v>25</v>
      </c>
      <c r="S4" s="357" t="s">
        <v>34</v>
      </c>
      <c r="T4" s="362" t="s">
        <v>35</v>
      </c>
      <c r="U4" s="362"/>
      <c r="V4" s="362"/>
      <c r="W4" s="362"/>
      <c r="X4" s="362"/>
      <c r="Y4" s="362"/>
      <c r="Z4" s="362"/>
      <c r="AA4" s="362"/>
      <c r="AB4" s="362"/>
      <c r="AC4" s="363" t="s">
        <v>24</v>
      </c>
      <c r="AD4" s="363" t="s">
        <v>25</v>
      </c>
    </row>
    <row r="5" spans="1:31" ht="15.75" customHeight="1">
      <c r="A5" s="358"/>
      <c r="B5" s="322"/>
      <c r="C5" s="322"/>
      <c r="D5" s="322"/>
      <c r="E5" s="322"/>
      <c r="F5" s="322"/>
      <c r="G5" s="322"/>
      <c r="H5" s="360" t="s">
        <v>0</v>
      </c>
      <c r="I5" s="360"/>
      <c r="J5" s="360"/>
      <c r="K5" s="360" t="s">
        <v>26</v>
      </c>
      <c r="L5" s="360"/>
      <c r="M5" s="360"/>
      <c r="N5" s="360" t="s">
        <v>27</v>
      </c>
      <c r="O5" s="360"/>
      <c r="P5" s="360"/>
      <c r="Q5" s="358"/>
      <c r="R5" s="358"/>
      <c r="S5" s="358"/>
      <c r="T5" s="361" t="s">
        <v>0</v>
      </c>
      <c r="U5" s="361"/>
      <c r="V5" s="361"/>
      <c r="W5" s="361" t="s">
        <v>26</v>
      </c>
      <c r="X5" s="361"/>
      <c r="Y5" s="361"/>
      <c r="Z5" s="361" t="s">
        <v>27</v>
      </c>
      <c r="AA5" s="361"/>
      <c r="AB5" s="361"/>
      <c r="AC5" s="364"/>
      <c r="AD5" s="364"/>
    </row>
    <row r="6" spans="1:31">
      <c r="A6" s="359"/>
      <c r="B6" s="135" t="s">
        <v>6</v>
      </c>
      <c r="C6" s="136" t="s">
        <v>96</v>
      </c>
      <c r="D6" s="135" t="s">
        <v>28</v>
      </c>
      <c r="E6" s="135" t="s">
        <v>6</v>
      </c>
      <c r="F6" s="136" t="s">
        <v>96</v>
      </c>
      <c r="G6" s="135" t="s">
        <v>28</v>
      </c>
      <c r="H6" s="135" t="s">
        <v>6</v>
      </c>
      <c r="I6" s="136" t="s">
        <v>96</v>
      </c>
      <c r="J6" s="135" t="s">
        <v>28</v>
      </c>
      <c r="K6" s="135" t="s">
        <v>6</v>
      </c>
      <c r="L6" s="136" t="s">
        <v>96</v>
      </c>
      <c r="M6" s="135" t="s">
        <v>28</v>
      </c>
      <c r="N6" s="135" t="s">
        <v>6</v>
      </c>
      <c r="O6" s="136" t="s">
        <v>96</v>
      </c>
      <c r="P6" s="135" t="s">
        <v>28</v>
      </c>
      <c r="Q6" s="359"/>
      <c r="R6" s="359"/>
      <c r="S6" s="359"/>
      <c r="T6" s="137" t="s">
        <v>6</v>
      </c>
      <c r="U6" s="138" t="s">
        <v>96</v>
      </c>
      <c r="V6" s="137" t="s">
        <v>28</v>
      </c>
      <c r="W6" s="137" t="s">
        <v>6</v>
      </c>
      <c r="X6" s="138" t="s">
        <v>96</v>
      </c>
      <c r="Y6" s="137" t="s">
        <v>28</v>
      </c>
      <c r="Z6" s="137" t="s">
        <v>6</v>
      </c>
      <c r="AA6" s="138" t="s">
        <v>96</v>
      </c>
      <c r="AB6" s="137" t="s">
        <v>28</v>
      </c>
      <c r="AC6" s="365"/>
      <c r="AD6" s="365"/>
    </row>
    <row r="7" spans="1:31">
      <c r="A7" s="139"/>
      <c r="B7" s="139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</row>
    <row r="8" spans="1:31" ht="12" customHeight="1">
      <c r="A8" s="142" t="s">
        <v>74</v>
      </c>
      <c r="B8" s="143">
        <f>[1]MercLab!Y48</f>
        <v>4213558.7053072238</v>
      </c>
      <c r="C8" s="144">
        <f>SUM(C11,C15)</f>
        <v>100.00000000001347</v>
      </c>
      <c r="D8" s="144">
        <f>[1]MercLab!Z48</f>
        <v>6.5410626388086719</v>
      </c>
      <c r="E8" s="143">
        <f>[1]MercLab!AA48</f>
        <v>3394623.8384337542</v>
      </c>
      <c r="F8" s="144">
        <f>SUM(F11,F15)</f>
        <v>100.00000000001634</v>
      </c>
      <c r="G8" s="144">
        <f>[1]MercLab!AB48</f>
        <v>7.0894277768796359</v>
      </c>
      <c r="H8" s="143">
        <f>[1]MercLab!AC48</f>
        <v>1186107.4168749917</v>
      </c>
      <c r="I8" s="144">
        <f>SUM(I11,I15)</f>
        <v>99.999999999993889</v>
      </c>
      <c r="J8" s="144">
        <f>[1]MercLab!AD48</f>
        <v>8.3183897033645824</v>
      </c>
      <c r="K8" s="143">
        <f>[1]MercLab!AE48</f>
        <v>1113790.1647299146</v>
      </c>
      <c r="L8" s="144">
        <f>SUM(L11,L15)</f>
        <v>99.99999999999153</v>
      </c>
      <c r="M8" s="144">
        <f>[1]MercLab!AF48</f>
        <v>8.1957776927697079</v>
      </c>
      <c r="N8" s="143">
        <f>[1]MercLab!AG48</f>
        <v>72317.252145103063</v>
      </c>
      <c r="O8" s="144">
        <f>SUM(O11,O15)</f>
        <v>99.999999999999588</v>
      </c>
      <c r="P8" s="144">
        <f>[1]MercLab!AH48</f>
        <v>10.061796072354932</v>
      </c>
      <c r="Q8" s="144">
        <f>IF(ISNUMBER(N8/H8*100),N8/H8*100,0)</f>
        <v>6.097023854351705</v>
      </c>
      <c r="R8" s="144">
        <f>[1]MercLab!AI48</f>
        <v>7.1063652333535092</v>
      </c>
      <c r="S8" s="59" t="s">
        <v>75</v>
      </c>
      <c r="T8" s="145">
        <f>H8</f>
        <v>1186107.4168749917</v>
      </c>
      <c r="U8" s="146">
        <f t="shared" ref="U8:AD8" si="0">I8</f>
        <v>99.999999999993889</v>
      </c>
      <c r="V8" s="146">
        <f t="shared" si="0"/>
        <v>8.3183897033645824</v>
      </c>
      <c r="W8" s="145">
        <f t="shared" si="0"/>
        <v>1113790.1647299146</v>
      </c>
      <c r="X8" s="146">
        <f t="shared" si="0"/>
        <v>99.99999999999153</v>
      </c>
      <c r="Y8" s="146">
        <f t="shared" si="0"/>
        <v>8.1957776927697079</v>
      </c>
      <c r="Z8" s="145">
        <f t="shared" si="0"/>
        <v>72317.252145103063</v>
      </c>
      <c r="AA8" s="146">
        <f t="shared" si="0"/>
        <v>99.999999999999588</v>
      </c>
      <c r="AB8" s="146">
        <f t="shared" si="0"/>
        <v>10.061796072354932</v>
      </c>
      <c r="AC8" s="146">
        <f t="shared" si="0"/>
        <v>6.097023854351705</v>
      </c>
      <c r="AD8" s="146">
        <f t="shared" si="0"/>
        <v>7.1063652333535092</v>
      </c>
      <c r="AE8" s="145"/>
    </row>
    <row r="9" spans="1:31" ht="12" customHeight="1">
      <c r="A9" s="146"/>
      <c r="B9" s="147"/>
      <c r="C9" s="144"/>
      <c r="D9" s="144"/>
      <c r="E9" s="147"/>
      <c r="F9" s="144"/>
      <c r="G9" s="144"/>
      <c r="H9" s="147"/>
      <c r="I9" s="144"/>
      <c r="J9" s="144"/>
      <c r="K9" s="147"/>
      <c r="L9" s="144"/>
      <c r="M9" s="144"/>
      <c r="N9" s="147"/>
      <c r="O9" s="144"/>
      <c r="P9" s="144"/>
      <c r="Q9" s="144"/>
      <c r="R9" s="144"/>
      <c r="T9" s="148"/>
      <c r="U9" s="149"/>
      <c r="V9" s="149"/>
      <c r="W9" s="148"/>
      <c r="X9" s="149"/>
      <c r="Y9" s="149"/>
      <c r="Z9" s="148"/>
      <c r="AA9" s="149"/>
      <c r="AB9" s="149"/>
      <c r="AC9" s="149"/>
      <c r="AD9" s="149"/>
      <c r="AE9" s="25"/>
    </row>
    <row r="10" spans="1:31">
      <c r="A10" s="142" t="s">
        <v>38</v>
      </c>
      <c r="B10" s="176"/>
      <c r="C10" s="144"/>
      <c r="D10" s="144"/>
      <c r="E10" s="176"/>
      <c r="F10" s="144"/>
      <c r="G10" s="144"/>
      <c r="H10" s="176"/>
      <c r="I10" s="144"/>
      <c r="J10" s="144"/>
      <c r="K10" s="176"/>
      <c r="L10" s="144"/>
      <c r="M10" s="144"/>
      <c r="N10" s="176"/>
      <c r="O10" s="144"/>
      <c r="P10" s="144"/>
      <c r="Q10" s="144"/>
      <c r="R10" s="144"/>
      <c r="S10" s="57" t="s">
        <v>21</v>
      </c>
      <c r="T10" s="145"/>
      <c r="U10" s="146"/>
      <c r="V10" s="146"/>
      <c r="W10" s="145"/>
      <c r="X10" s="146"/>
      <c r="Y10" s="146"/>
      <c r="Z10" s="145"/>
      <c r="AA10" s="146"/>
      <c r="AB10" s="146"/>
      <c r="AC10" s="144"/>
      <c r="AD10" s="146"/>
      <c r="AE10" s="9"/>
    </row>
    <row r="11" spans="1:31">
      <c r="A11" s="150" t="s">
        <v>71</v>
      </c>
      <c r="B11" s="151">
        <f>SUM(B12:B14)</f>
        <v>1997855.7666612719</v>
      </c>
      <c r="C11" s="152">
        <f>IF(ISNUMBER(B11/B$8*100),B11/B$8*100,0)</f>
        <v>47.414926583195708</v>
      </c>
      <c r="D11" s="152">
        <f>AVERAGE(D12:D14)</f>
        <v>8.0731251244992546</v>
      </c>
      <c r="E11" s="151">
        <f>SUM(E12:E14)</f>
        <v>1678929.9769149511</v>
      </c>
      <c r="F11" s="152">
        <f>IF(ISNUMBER(E11/E$8*100),E11/E$8*100,0)</f>
        <v>49.458498402862595</v>
      </c>
      <c r="G11" s="152">
        <f>AVERAGE(G12:G14)</f>
        <v>8.5652595682447963</v>
      </c>
      <c r="H11" s="151">
        <f>SUM(H12:H14)</f>
        <v>715336.29443388444</v>
      </c>
      <c r="I11" s="152">
        <f>IF(ISNUMBER(H11/H$8*100),H11/H$8*100,0)</f>
        <v>60.309570976173767</v>
      </c>
      <c r="J11" s="152">
        <f>AVERAGE(J12:J14)</f>
        <v>9.6265714433975766</v>
      </c>
      <c r="K11" s="151">
        <f>SUM(K12:K14)</f>
        <v>660935.63369925204</v>
      </c>
      <c r="L11" s="152">
        <f>IF(ISNUMBER(K11/K$8*100),K11/K$8*100,0)</f>
        <v>59.341126778536754</v>
      </c>
      <c r="M11" s="152">
        <f>AVERAGE(M12:M14)</f>
        <v>9.5465281330550571</v>
      </c>
      <c r="N11" s="151">
        <f>SUM(N12:N14)</f>
        <v>54400.660734635741</v>
      </c>
      <c r="O11" s="152">
        <f>IF(ISNUMBER(N11/N$8*100),N11/N$8*100,0)</f>
        <v>75.225010797536868</v>
      </c>
      <c r="P11" s="152">
        <f>AVERAGE(P12:P14)</f>
        <v>10.432209535747097</v>
      </c>
      <c r="Q11" s="153">
        <f t="shared" ref="Q11:Q15" si="1">IF(ISNUMBER(N11/H11*100),N11/H11*100,0)</f>
        <v>7.6049071126313121</v>
      </c>
      <c r="R11" s="152">
        <f>AVERAGE(R12:R14)</f>
        <v>7.2878108946904119</v>
      </c>
      <c r="S11" s="154" t="s">
        <v>57</v>
      </c>
      <c r="T11" s="155">
        <f>[1]MercLab!AC79</f>
        <v>108693.29034567894</v>
      </c>
      <c r="U11" s="156">
        <f>IF(ISNUMBER(T11/T$8*100),T11/T$8*100,0)</f>
        <v>9.1638656667412555</v>
      </c>
      <c r="V11" s="156">
        <f>[1]MercLab!AD79</f>
        <v>5.1073098136849326</v>
      </c>
      <c r="W11" s="155">
        <f>[1]MercLab!AE79</f>
        <v>106628.09926197655</v>
      </c>
      <c r="X11" s="156">
        <f>IF(ISNUMBER(W11/W$8*100),W11/W$8*100,0)</f>
        <v>9.5734459360963218</v>
      </c>
      <c r="Y11" s="156">
        <f>[1]MercLab!AF79</f>
        <v>5.1090747704582489</v>
      </c>
      <c r="Z11" s="155">
        <f>[1]MercLab!AG79</f>
        <v>2065.1910837023916</v>
      </c>
      <c r="AA11" s="156">
        <f>IF(ISNUMBER(Z11/Z$8*100),Z11/Z$8*100,0)</f>
        <v>2.8557377699565083</v>
      </c>
      <c r="AB11" s="156">
        <f>[1]MercLab!AH79</f>
        <v>5.0394920660627562</v>
      </c>
      <c r="AC11" s="156">
        <f t="shared" ref="AC11:AC35" si="2">IF(ISNUMBER(Z11/T11*100),Z11/T11*100,0)</f>
        <v>1.9000170821349072</v>
      </c>
      <c r="AD11" s="156">
        <f>[1]MercLab!AI79</f>
        <v>3.019607984740559</v>
      </c>
      <c r="AE11" s="9"/>
    </row>
    <row r="12" spans="1:31">
      <c r="A12" s="157" t="s">
        <v>54</v>
      </c>
      <c r="B12" s="151">
        <f>[1]MercLab!Y49</f>
        <v>539436.77343137551</v>
      </c>
      <c r="C12" s="152">
        <f>IF(ISNUMBER(B12/B$8*100),B12/B$8*100,0)</f>
        <v>12.802403174113211</v>
      </c>
      <c r="D12" s="152">
        <f>[1]MercLab!Z49</f>
        <v>8.8632453277959176</v>
      </c>
      <c r="E12" s="151">
        <f>[1]MercLab!AA49</f>
        <v>464025.76072777691</v>
      </c>
      <c r="F12" s="152">
        <f>IF(ISNUMBER(E12/E$8*100),E12/E$8*100,0)</f>
        <v>13.669430924101263</v>
      </c>
      <c r="G12" s="152">
        <f>[1]MercLab!AB49</f>
        <v>9.32824227155829</v>
      </c>
      <c r="H12" s="151">
        <f>[1]MercLab!AC49</f>
        <v>213057.72840791391</v>
      </c>
      <c r="I12" s="152">
        <f>IF(ISNUMBER(H12/H$8*100),H12/H$8*100,0)</f>
        <v>17.962768411755818</v>
      </c>
      <c r="J12" s="152">
        <f>[1]MercLab!AD49</f>
        <v>10.264884295663881</v>
      </c>
      <c r="K12" s="151">
        <f>[1]MercLab!AE49</f>
        <v>190552.75207603004</v>
      </c>
      <c r="L12" s="152">
        <f>IF(ISNUMBER(K12/K$8*100),K12/K$8*100,0)</f>
        <v>17.108496565171016</v>
      </c>
      <c r="M12" s="152">
        <f>[1]MercLab!AF49</f>
        <v>10.128360469519123</v>
      </c>
      <c r="N12" s="151">
        <f>[1]MercLab!AG49</f>
        <v>22504.976331883394</v>
      </c>
      <c r="O12" s="152">
        <f>IF(ISNUMBER(N12/N$8*100),N12/N$8*100,0)</f>
        <v>31.119789074296722</v>
      </c>
      <c r="P12" s="152">
        <f>[1]MercLab!AH49</f>
        <v>11.369765066394281</v>
      </c>
      <c r="Q12" s="153">
        <f t="shared" si="1"/>
        <v>10.562853786179511</v>
      </c>
      <c r="R12" s="152">
        <f>[1]MercLab!AI49</f>
        <v>8.1195956180078603</v>
      </c>
      <c r="S12" s="154" t="s">
        <v>76</v>
      </c>
      <c r="T12" s="155">
        <f>[1]MercLab!AC80</f>
        <v>434.47651802972797</v>
      </c>
      <c r="U12" s="156">
        <f t="shared" ref="U12:U21" si="3">IF(ISNUMBER(T12/T$8*100),T12/T$8*100,0)</f>
        <v>3.6630452845024163E-2</v>
      </c>
      <c r="V12" s="156">
        <f>[1]MercLab!AD80</f>
        <v>6</v>
      </c>
      <c r="W12" s="155">
        <f>[1]MercLab!AE80</f>
        <v>434.47651802972797</v>
      </c>
      <c r="X12" s="156">
        <f t="shared" ref="X12:X21" si="4">IF(ISNUMBER(W12/W$8*100),W12/W$8*100,0)</f>
        <v>3.9008830548892939E-2</v>
      </c>
      <c r="Y12" s="156">
        <f>[1]MercLab!AF80</f>
        <v>6</v>
      </c>
      <c r="Z12" s="155">
        <f>[1]MercLab!AG80</f>
        <v>0</v>
      </c>
      <c r="AA12" s="156">
        <f t="shared" ref="AA12:AA21" si="5">IF(ISNUMBER(Z12/Z$8*100),Z12/Z$8*100,0)</f>
        <v>0</v>
      </c>
      <c r="AB12" s="156" t="str">
        <f>[1]MercLab!AH80</f>
        <v>.</v>
      </c>
      <c r="AC12" s="156">
        <f t="shared" si="2"/>
        <v>0</v>
      </c>
      <c r="AD12" s="156" t="str">
        <f>[1]MercLab!AI80</f>
        <v>.</v>
      </c>
      <c r="AE12" s="9"/>
    </row>
    <row r="13" spans="1:31">
      <c r="A13" s="157" t="s">
        <v>55</v>
      </c>
      <c r="B13" s="151">
        <f>[1]MercLab!Y50</f>
        <v>321354.63299331325</v>
      </c>
      <c r="C13" s="152">
        <f>IF(ISNUMBER(B13/B$8*100),B13/B$8*100,0)</f>
        <v>7.6266798558792663</v>
      </c>
      <c r="D13" s="152">
        <f>[1]MercLab!Z50</f>
        <v>7.9426932402862249</v>
      </c>
      <c r="E13" s="151">
        <f>[1]MercLab!AA50</f>
        <v>267684.04556207807</v>
      </c>
      <c r="F13" s="152">
        <f>IF(ISNUMBER(E13/E$8*100),E13/E$8*100,0)</f>
        <v>7.8855289511424882</v>
      </c>
      <c r="G13" s="152">
        <f>[1]MercLab!AB50</f>
        <v>8.4609210777756605</v>
      </c>
      <c r="H13" s="151">
        <f>[1]MercLab!AC50</f>
        <v>111179.33853337044</v>
      </c>
      <c r="I13" s="152">
        <f>IF(ISNUMBER(H13/H$8*100),H13/H$8*100,0)</f>
        <v>9.3734628880655624</v>
      </c>
      <c r="J13" s="152">
        <f>[1]MercLab!AD50</f>
        <v>9.6392215568862181</v>
      </c>
      <c r="K13" s="151">
        <f>[1]MercLab!AE50</f>
        <v>105891.90974192526</v>
      </c>
      <c r="L13" s="152">
        <f>IF(ISNUMBER(K13/K$8*100),K13/K$8*100,0)</f>
        <v>9.5073482506108515</v>
      </c>
      <c r="M13" s="152">
        <f>[1]MercLab!AF50</f>
        <v>9.640989287964711</v>
      </c>
      <c r="N13" s="151">
        <f>[1]MercLab!AG50</f>
        <v>5287.4287914452279</v>
      </c>
      <c r="O13" s="152">
        <f>IF(ISNUMBER(N13/N$8*100),N13/N$8*100,0)</f>
        <v>7.3114348714966555</v>
      </c>
      <c r="P13" s="152">
        <f>[1]MercLab!AH50</f>
        <v>9.6054216867469879</v>
      </c>
      <c r="Q13" s="153">
        <f t="shared" si="1"/>
        <v>4.7557656496204181</v>
      </c>
      <c r="R13" s="152">
        <f>[1]MercLab!AI50</f>
        <v>6.1588577946910261</v>
      </c>
      <c r="S13" s="154" t="s">
        <v>58</v>
      </c>
      <c r="T13" s="155">
        <f>[1]MercLab!AC81</f>
        <v>229935.46654972708</v>
      </c>
      <c r="U13" s="156">
        <f t="shared" si="3"/>
        <v>19.385720321649487</v>
      </c>
      <c r="V13" s="156">
        <f>[1]MercLab!AD81</f>
        <v>7.1870068758317247</v>
      </c>
      <c r="W13" s="155">
        <f>[1]MercLab!AE81</f>
        <v>221451.71047504887</v>
      </c>
      <c r="X13" s="156">
        <f t="shared" si="4"/>
        <v>19.882713772099898</v>
      </c>
      <c r="Y13" s="156">
        <f>[1]MercLab!AF81</f>
        <v>7.1251313011601001</v>
      </c>
      <c r="Z13" s="155">
        <f>[1]MercLab!AG81</f>
        <v>8483.7560746778017</v>
      </c>
      <c r="AA13" s="156">
        <f t="shared" si="5"/>
        <v>11.731303144172738</v>
      </c>
      <c r="AB13" s="156">
        <f>[1]MercLab!AH81</f>
        <v>8.6241819866510365</v>
      </c>
      <c r="AC13" s="156">
        <f t="shared" si="2"/>
        <v>3.6896248334282342</v>
      </c>
      <c r="AD13" s="156">
        <f>[1]MercLab!AI81</f>
        <v>5.6369093845821228</v>
      </c>
      <c r="AE13" s="9"/>
    </row>
    <row r="14" spans="1:31">
      <c r="A14" s="157" t="s">
        <v>103</v>
      </c>
      <c r="B14" s="151">
        <f>[1]MercLab!Y51</f>
        <v>1137064.360236583</v>
      </c>
      <c r="C14" s="152">
        <f>IF(ISNUMBER(B14/B$8*100),B14/B$8*100,0)</f>
        <v>26.985843553203232</v>
      </c>
      <c r="D14" s="152">
        <f>[1]MercLab!Z51</f>
        <v>7.4134368054156194</v>
      </c>
      <c r="E14" s="151">
        <f>[1]MercLab!AA51</f>
        <v>947220.17062509607</v>
      </c>
      <c r="F14" s="152">
        <f>IF(ISNUMBER(E14/E$8*100),E14/E$8*100,0)</f>
        <v>27.903538527618839</v>
      </c>
      <c r="G14" s="152">
        <f>[1]MercLab!AB51</f>
        <v>7.9066153554004366</v>
      </c>
      <c r="H14" s="151">
        <f>[1]MercLab!AC51</f>
        <v>391099.2274926001</v>
      </c>
      <c r="I14" s="152">
        <f>IF(ISNUMBER(H14/H$8*100),H14/H$8*100,0)</f>
        <v>32.973339676352396</v>
      </c>
      <c r="J14" s="152">
        <f>[1]MercLab!AD51</f>
        <v>8.9756084776426306</v>
      </c>
      <c r="K14" s="151">
        <f>[1]MercLab!AE51</f>
        <v>364490.97188129666</v>
      </c>
      <c r="L14" s="152">
        <f>IF(ISNUMBER(K14/K$8*100),K14/K$8*100,0)</f>
        <v>32.725281962754885</v>
      </c>
      <c r="M14" s="152">
        <f>[1]MercLab!AF51</f>
        <v>8.8702346416813391</v>
      </c>
      <c r="N14" s="151">
        <f>[1]MercLab!AG51</f>
        <v>26608.255611307119</v>
      </c>
      <c r="O14" s="152">
        <f>IF(ISNUMBER(N14/N$8*100),N14/N$8*100,0)</f>
        <v>36.793786851743491</v>
      </c>
      <c r="P14" s="152">
        <f>[1]MercLab!AH51</f>
        <v>10.321441854100023</v>
      </c>
      <c r="Q14" s="153">
        <f t="shared" si="1"/>
        <v>6.8034538912022189</v>
      </c>
      <c r="R14" s="152">
        <f>[1]MercLab!AI51</f>
        <v>7.5849792713723456</v>
      </c>
      <c r="S14" s="154" t="s">
        <v>59</v>
      </c>
      <c r="T14" s="155">
        <f>[1]MercLab!AC82</f>
        <v>3244.2955001761807</v>
      </c>
      <c r="U14" s="156">
        <f t="shared" si="3"/>
        <v>0.27352459431742254</v>
      </c>
      <c r="V14" s="156">
        <f>[1]MercLab!AD82</f>
        <v>11.611284125805955</v>
      </c>
      <c r="W14" s="155">
        <f>[1]MercLab!AE82</f>
        <v>3053.1836161480401</v>
      </c>
      <c r="X14" s="156">
        <f t="shared" si="4"/>
        <v>0.27412556806769911</v>
      </c>
      <c r="Y14" s="156">
        <f>[1]MercLab!AF82</f>
        <v>11.519574691336786</v>
      </c>
      <c r="Z14" s="155">
        <f>[1]MercLab!AG82</f>
        <v>191.11188402814079</v>
      </c>
      <c r="AA14" s="156">
        <f t="shared" si="5"/>
        <v>0.26426873029505987</v>
      </c>
      <c r="AB14" s="156">
        <f>[1]MercLab!AH82</f>
        <v>13</v>
      </c>
      <c r="AC14" s="156">
        <f t="shared" si="2"/>
        <v>5.8907052091205161</v>
      </c>
      <c r="AD14" s="156">
        <f>[1]MercLab!AI82</f>
        <v>5</v>
      </c>
      <c r="AE14" s="9"/>
    </row>
    <row r="15" spans="1:31">
      <c r="A15" s="150" t="s">
        <v>56</v>
      </c>
      <c r="B15" s="151">
        <f>[1]MercLab!Y52</f>
        <v>2215702.9386465196</v>
      </c>
      <c r="C15" s="152">
        <f>IF(ISNUMBER(B15/B$8*100),B15/B$8*100,0)</f>
        <v>52.585073416817764</v>
      </c>
      <c r="D15" s="152">
        <f>[1]MercLab!Z52</f>
        <v>5.1504857555468062</v>
      </c>
      <c r="E15" s="151">
        <f>[1]MercLab!AA52</f>
        <v>1715693.8615193574</v>
      </c>
      <c r="F15" s="152">
        <f>IF(ISNUMBER(E15/E$8*100),E15/E$8*100,0)</f>
        <v>50.54150159715374</v>
      </c>
      <c r="G15" s="152">
        <f>[1]MercLab!AB52</f>
        <v>5.6826213790668705</v>
      </c>
      <c r="H15" s="151">
        <f>[1]MercLab!AC52</f>
        <v>470771.12244103488</v>
      </c>
      <c r="I15" s="152">
        <f>IF(ISNUMBER(H15/H$8*100),H15/H$8*100,0)</f>
        <v>39.690429023820123</v>
      </c>
      <c r="J15" s="152">
        <f>[1]MercLab!AD52</f>
        <v>6.3912753912753892</v>
      </c>
      <c r="K15" s="151">
        <f>[1]MercLab!AE52</f>
        <v>452854.53103056835</v>
      </c>
      <c r="L15" s="152">
        <f>IF(ISNUMBER(K15/K$8*100),K15/K$8*100,0)</f>
        <v>40.658873221454783</v>
      </c>
      <c r="M15" s="152">
        <f>[1]MercLab!AF52</f>
        <v>6.3202028623037387</v>
      </c>
      <c r="N15" s="151">
        <f>[1]MercLab!AG52</f>
        <v>17916.591410467026</v>
      </c>
      <c r="O15" s="152">
        <f>IF(ISNUMBER(N15/N$8*100),N15/N$8*100,0)</f>
        <v>24.774989202462724</v>
      </c>
      <c r="P15" s="152">
        <f>[1]MercLab!AH52</f>
        <v>8.0386473429951639</v>
      </c>
      <c r="Q15" s="153">
        <f t="shared" si="1"/>
        <v>3.805796608246955</v>
      </c>
      <c r="R15" s="152">
        <f>[1]MercLab!AI52</f>
        <v>5.6069732789335953</v>
      </c>
      <c r="S15" s="154" t="s">
        <v>77</v>
      </c>
      <c r="T15" s="155">
        <f>[1]MercLab!AC83</f>
        <v>4708.1526304849413</v>
      </c>
      <c r="U15" s="156">
        <f t="shared" si="3"/>
        <v>0.39694150491777519</v>
      </c>
      <c r="V15" s="156">
        <f>[1]MercLab!AD83</f>
        <v>11.876416795460178</v>
      </c>
      <c r="W15" s="155">
        <f>[1]MercLab!AE83</f>
        <v>3354.3951256765463</v>
      </c>
      <c r="X15" s="156">
        <f t="shared" si="4"/>
        <v>0.30116939724368647</v>
      </c>
      <c r="Y15" s="156">
        <f>[1]MercLab!AF83</f>
        <v>11.162588362708348</v>
      </c>
      <c r="Z15" s="155">
        <f>[1]MercLab!AG83</f>
        <v>1353.7575048083936</v>
      </c>
      <c r="AA15" s="156">
        <f t="shared" si="5"/>
        <v>1.8719703316327718</v>
      </c>
      <c r="AB15" s="156">
        <f>[1]MercLab!AH83</f>
        <v>13.645169771445319</v>
      </c>
      <c r="AC15" s="156">
        <f t="shared" si="2"/>
        <v>28.753475323695195</v>
      </c>
      <c r="AD15" s="156">
        <f>[1]MercLab!AI83</f>
        <v>3.4078846867532055</v>
      </c>
      <c r="AE15" s="9"/>
    </row>
    <row r="16" spans="1:31">
      <c r="A16" s="54"/>
      <c r="B16" s="183"/>
      <c r="C16" s="152"/>
      <c r="D16" s="152"/>
      <c r="E16" s="183"/>
      <c r="F16" s="152"/>
      <c r="G16" s="152"/>
      <c r="H16" s="183"/>
      <c r="I16" s="152"/>
      <c r="J16" s="152"/>
      <c r="K16" s="183"/>
      <c r="L16" s="152"/>
      <c r="M16" s="152"/>
      <c r="N16" s="183"/>
      <c r="O16" s="152"/>
      <c r="P16" s="152"/>
      <c r="Q16" s="152"/>
      <c r="R16" s="152"/>
      <c r="S16" s="154" t="s">
        <v>91</v>
      </c>
      <c r="T16" s="155">
        <f>[1]MercLab!AC84</f>
        <v>422778.20242314372</v>
      </c>
      <c r="U16" s="156">
        <f t="shared" si="3"/>
        <v>35.644174921106817</v>
      </c>
      <c r="V16" s="156">
        <f>[1]MercLab!AD84</f>
        <v>7.6159720169314484</v>
      </c>
      <c r="W16" s="155">
        <f>[1]MercLab!AE84</f>
        <v>404560.30783892015</v>
      </c>
      <c r="X16" s="156">
        <f t="shared" si="4"/>
        <v>36.322847934020217</v>
      </c>
      <c r="Y16" s="156">
        <f>[1]MercLab!AF84</f>
        <v>7.4899067721572319</v>
      </c>
      <c r="Z16" s="155">
        <f>[1]MercLab!AG84</f>
        <v>18217.894584223592</v>
      </c>
      <c r="AA16" s="156">
        <f t="shared" si="5"/>
        <v>25.191629996767251</v>
      </c>
      <c r="AB16" s="156">
        <f>[1]MercLab!AH84</f>
        <v>10.177426855184107</v>
      </c>
      <c r="AC16" s="156">
        <f t="shared" si="2"/>
        <v>4.3090903172888622</v>
      </c>
      <c r="AD16" s="156">
        <f>[1]MercLab!AI84</f>
        <v>6.8262573153383679</v>
      </c>
      <c r="AE16" s="9"/>
    </row>
    <row r="17" spans="1:31">
      <c r="A17" s="142" t="s">
        <v>73</v>
      </c>
      <c r="B17" s="176"/>
      <c r="C17" s="144"/>
      <c r="D17" s="144"/>
      <c r="E17" s="176"/>
      <c r="F17" s="144"/>
      <c r="G17" s="144"/>
      <c r="H17" s="176"/>
      <c r="I17" s="144"/>
      <c r="J17" s="144"/>
      <c r="K17" s="176"/>
      <c r="L17" s="144"/>
      <c r="M17" s="144"/>
      <c r="N17" s="176"/>
      <c r="O17" s="144"/>
      <c r="P17" s="144"/>
      <c r="Q17" s="144"/>
      <c r="R17" s="144"/>
      <c r="S17" s="154" t="s">
        <v>61</v>
      </c>
      <c r="T17" s="155">
        <f>[1]MercLab!AC85</f>
        <v>10737.603721430742</v>
      </c>
      <c r="U17" s="156">
        <f t="shared" si="3"/>
        <v>0.90528088507538762</v>
      </c>
      <c r="V17" s="156">
        <f>[1]MercLab!AD85</f>
        <v>11.604599265775844</v>
      </c>
      <c r="W17" s="155">
        <f>[1]MercLab!AE85</f>
        <v>10737.603721430742</v>
      </c>
      <c r="X17" s="156">
        <f t="shared" si="4"/>
        <v>0.96405984371701892</v>
      </c>
      <c r="Y17" s="156">
        <f>[1]MercLab!AF85</f>
        <v>11.604599265775844</v>
      </c>
      <c r="Z17" s="155">
        <f>[1]MercLab!AG85</f>
        <v>0</v>
      </c>
      <c r="AA17" s="156">
        <f t="shared" si="5"/>
        <v>0</v>
      </c>
      <c r="AB17" s="156" t="str">
        <f>[1]MercLab!AH85</f>
        <v>.</v>
      </c>
      <c r="AC17" s="156">
        <f t="shared" si="2"/>
        <v>0</v>
      </c>
      <c r="AD17" s="156">
        <f>[1]MercLab!AI85</f>
        <v>6</v>
      </c>
      <c r="AE17" s="9"/>
    </row>
    <row r="18" spans="1:31">
      <c r="A18" s="150" t="s">
        <v>40</v>
      </c>
      <c r="B18" s="151">
        <f>[1]MercLab!Y54</f>
        <v>913937.06054827163</v>
      </c>
      <c r="C18" s="152">
        <f>IF(ISNUMBER(B18/B$8*100),B18/B$8*100,0)</f>
        <v>21.690383935961645</v>
      </c>
      <c r="D18" s="152" t="str">
        <f>[1]MercLab!Z54</f>
        <v>.</v>
      </c>
      <c r="E18" s="151">
        <f>[1]MercLab!AA54</f>
        <v>400282.27425679413</v>
      </c>
      <c r="F18" s="152">
        <f>IF(ISNUMBER(E18/E$8*100),E18/E$8*100,0)</f>
        <v>11.791653311475017</v>
      </c>
      <c r="G18" s="152" t="str">
        <f>[1]MercLab!AB54</f>
        <v>.</v>
      </c>
      <c r="H18" s="151">
        <f>[1]MercLab!AC54</f>
        <v>110374.02676069355</v>
      </c>
      <c r="I18" s="152">
        <f>IF(ISNUMBER(H18/H$8*100),H18/H$8*100,0)</f>
        <v>9.3055675388569199</v>
      </c>
      <c r="J18" s="152" t="str">
        <f>[1]MercLab!AD54</f>
        <v>.</v>
      </c>
      <c r="K18" s="151">
        <f>[1]MercLab!AE54</f>
        <v>108476.48102560724</v>
      </c>
      <c r="L18" s="152">
        <f>IF(ISNUMBER(K18/K$8*100),K18/K$8*100,0)</f>
        <v>9.7394001545984139</v>
      </c>
      <c r="M18" s="152" t="str">
        <f>[1]MercLab!AF54</f>
        <v>.</v>
      </c>
      <c r="N18" s="151">
        <f>[1]MercLab!AG54</f>
        <v>1897.5457350862985</v>
      </c>
      <c r="O18" s="152">
        <f>IF(ISNUMBER(N18/N$8*100),N18/N$8*100,0)</f>
        <v>2.6239184686925223</v>
      </c>
      <c r="P18" s="152" t="str">
        <f>[1]MercLab!AH54</f>
        <v>.</v>
      </c>
      <c r="Q18" s="153">
        <f t="shared" ref="Q18:Q22" si="6">IF(ISNUMBER(N18/H18*100),N18/H18*100,0)</f>
        <v>1.7191958930704279</v>
      </c>
      <c r="R18" s="152">
        <f>[1]MercLab!AI54</f>
        <v>2.5576487496567766</v>
      </c>
      <c r="S18" s="154" t="s">
        <v>60</v>
      </c>
      <c r="T18" s="155">
        <f>[1]MercLab!AC86</f>
        <v>40487.037104258139</v>
      </c>
      <c r="U18" s="156">
        <f t="shared" si="3"/>
        <v>3.4134376472350492</v>
      </c>
      <c r="V18" s="156">
        <f>[1]MercLab!AD86</f>
        <v>12.643624977557417</v>
      </c>
      <c r="W18" s="155">
        <f>[1]MercLab!AE86</f>
        <v>36674.985016784689</v>
      </c>
      <c r="X18" s="156">
        <f t="shared" si="4"/>
        <v>3.2928092003468254</v>
      </c>
      <c r="Y18" s="156">
        <f>[1]MercLab!AF86</f>
        <v>12.927215853059998</v>
      </c>
      <c r="Z18" s="155">
        <f>[1]MercLab!AG86</f>
        <v>3812.0520874733916</v>
      </c>
      <c r="AA18" s="156">
        <f t="shared" si="5"/>
        <v>5.2712900095050461</v>
      </c>
      <c r="AB18" s="156">
        <f>[1]MercLab!AH86</f>
        <v>9.9740409006686068</v>
      </c>
      <c r="AC18" s="156">
        <f t="shared" si="2"/>
        <v>9.4154879193974583</v>
      </c>
      <c r="AD18" s="156">
        <f>[1]MercLab!AI86</f>
        <v>7.5917826736215392</v>
      </c>
    </row>
    <row r="19" spans="1:31">
      <c r="A19" s="150" t="s">
        <v>41</v>
      </c>
      <c r="B19" s="151">
        <f>[1]MercLab!Y55</f>
        <v>2034460.2837895351</v>
      </c>
      <c r="C19" s="152">
        <f>IF(ISNUMBER(B19/B$8*100),B19/B$8*100,0)</f>
        <v>48.283658210980022</v>
      </c>
      <c r="D19" s="152">
        <f>[1]MercLab!Z55</f>
        <v>4.02074485071212</v>
      </c>
      <c r="E19" s="151">
        <f>[1]MercLab!AA55</f>
        <v>1729180.2032073736</v>
      </c>
      <c r="F19" s="152">
        <f>IF(ISNUMBER(E19/E$8*100),E19/E$8*100,0)</f>
        <v>50.93878690268081</v>
      </c>
      <c r="G19" s="152">
        <f>[1]MercLab!AB55</f>
        <v>4.5230747806782237</v>
      </c>
      <c r="H19" s="151">
        <f>[1]MercLab!AC55</f>
        <v>527775.03980929905</v>
      </c>
      <c r="I19" s="152">
        <f>IF(ISNUMBER(H19/H$8*100),H19/H$8*100,0)</f>
        <v>44.496394871201048</v>
      </c>
      <c r="J19" s="152">
        <f>[1]MercLab!AD55</f>
        <v>4.7418793031304425</v>
      </c>
      <c r="K19" s="151">
        <f>[1]MercLab!AE55</f>
        <v>508416.65846866142</v>
      </c>
      <c r="L19" s="152">
        <f>IF(ISNUMBER(K19/K$8*100),K19/K$8*100,0)</f>
        <v>45.647436525168857</v>
      </c>
      <c r="M19" s="152">
        <f>[1]MercLab!AF55</f>
        <v>4.7365343985122843</v>
      </c>
      <c r="N19" s="151">
        <f>[1]MercLab!AG55</f>
        <v>19358.381340637188</v>
      </c>
      <c r="O19" s="152">
        <f>IF(ISNUMBER(N19/N$8*100),N19/N$8*100,0)</f>
        <v>26.768690411238243</v>
      </c>
      <c r="P19" s="152">
        <f>[1]MercLab!AH55</f>
        <v>4.8822546009398238</v>
      </c>
      <c r="Q19" s="153">
        <f t="shared" si="6"/>
        <v>3.6679228611553802</v>
      </c>
      <c r="R19" s="152">
        <f>[1]MercLab!AI55</f>
        <v>5.3556138315098316</v>
      </c>
      <c r="S19" s="154" t="s">
        <v>62</v>
      </c>
      <c r="T19" s="155">
        <f>[1]MercLab!AC87</f>
        <v>343224.39937393705</v>
      </c>
      <c r="U19" s="156">
        <f t="shared" si="3"/>
        <v>28.937041830344672</v>
      </c>
      <c r="V19" s="156">
        <f>[1]MercLab!AD87</f>
        <v>9.8157493051653173</v>
      </c>
      <c r="W19" s="155">
        <f>[1]MercLab!AE87</f>
        <v>324834.4409826785</v>
      </c>
      <c r="X19" s="156">
        <f t="shared" si="4"/>
        <v>29.164779082193487</v>
      </c>
      <c r="Y19" s="156">
        <f>[1]MercLab!AF87</f>
        <v>9.8289663922522212</v>
      </c>
      <c r="Z19" s="155">
        <f>[1]MercLab!AG87</f>
        <v>18389.958391258577</v>
      </c>
      <c r="AA19" s="156">
        <f t="shared" si="5"/>
        <v>25.429559124231528</v>
      </c>
      <c r="AB19" s="156">
        <f>[1]MercLab!AH87</f>
        <v>9.575546843629791</v>
      </c>
      <c r="AC19" s="156">
        <f t="shared" si="2"/>
        <v>5.3579985644386063</v>
      </c>
      <c r="AD19" s="156">
        <f>[1]MercLab!AI87</f>
        <v>7.0091449602268732</v>
      </c>
    </row>
    <row r="20" spans="1:31">
      <c r="A20" s="150" t="s">
        <v>42</v>
      </c>
      <c r="B20" s="151">
        <f>[1]MercLab!Y56</f>
        <v>1017898.1121290899</v>
      </c>
      <c r="C20" s="152">
        <f>IF(ISNUMBER(B20/B$8*100),B20/B$8*100,0)</f>
        <v>24.157681981432646</v>
      </c>
      <c r="D20" s="152">
        <f>[1]MercLab!Z56</f>
        <v>9.6394649062996365</v>
      </c>
      <c r="E20" s="151">
        <f>[1]MercLab!AA56</f>
        <v>1017898.1121290899</v>
      </c>
      <c r="F20" s="152">
        <f>IF(ISNUMBER(E20/E$8*100),E20/E$8*100,0)</f>
        <v>29.985593708631292</v>
      </c>
      <c r="G20" s="152">
        <f>[1]MercLab!AB56</f>
        <v>9.6394649062996365</v>
      </c>
      <c r="H20" s="151">
        <f>[1]MercLab!AC56</f>
        <v>393879.58925014827</v>
      </c>
      <c r="I20" s="152">
        <f>IF(ISNUMBER(H20/H$8*100),H20/H$8*100,0)</f>
        <v>33.207750297008779</v>
      </c>
      <c r="J20" s="152">
        <f>[1]MercLab!AD56</f>
        <v>10.460096410405946</v>
      </c>
      <c r="K20" s="151">
        <f>[1]MercLab!AE56</f>
        <v>354673.25180717523</v>
      </c>
      <c r="L20" s="152">
        <f>IF(ISNUMBER(K20/K$8*100),K20/K$8*100,0)</f>
        <v>31.843812509619411</v>
      </c>
      <c r="M20" s="152">
        <f>[1]MercLab!AF56</f>
        <v>10.384318981005896</v>
      </c>
      <c r="N20" s="151">
        <f>[1]MercLab!AG56</f>
        <v>39206.337442976583</v>
      </c>
      <c r="O20" s="152">
        <f>IF(ISNUMBER(N20/N$8*100),N20/N$8*100,0)</f>
        <v>54.214362797289205</v>
      </c>
      <c r="P20" s="152">
        <f>[1]MercLab!AH56</f>
        <v>11.145603628161085</v>
      </c>
      <c r="Q20" s="153">
        <f t="shared" si="6"/>
        <v>9.9538890851429986</v>
      </c>
      <c r="R20" s="152">
        <f>[1]MercLab!AI56</f>
        <v>7.7123175081131272</v>
      </c>
      <c r="S20" s="154" t="s">
        <v>63</v>
      </c>
      <c r="T20" s="155">
        <f>[1]MercLab!AC88</f>
        <v>2060.9621731364723</v>
      </c>
      <c r="U20" s="156">
        <f t="shared" si="3"/>
        <v>0.17375847615610052</v>
      </c>
      <c r="V20" s="156">
        <f>[1]MercLab!AD88</f>
        <v>9.6516381636241935</v>
      </c>
      <c r="W20" s="155">
        <f>[1]MercLab!AE88</f>
        <v>2060.9621731364723</v>
      </c>
      <c r="X20" s="156">
        <f t="shared" si="4"/>
        <v>0.18504043565838449</v>
      </c>
      <c r="Y20" s="156">
        <f>[1]MercLab!AF88</f>
        <v>9.6516381636241935</v>
      </c>
      <c r="Z20" s="155">
        <f>[1]MercLab!AG88</f>
        <v>0</v>
      </c>
      <c r="AA20" s="156">
        <f t="shared" si="5"/>
        <v>0</v>
      </c>
      <c r="AB20" s="156" t="str">
        <f>[1]MercLab!AH88</f>
        <v>.</v>
      </c>
      <c r="AC20" s="156">
        <f t="shared" si="2"/>
        <v>0</v>
      </c>
      <c r="AD20" s="156" t="str">
        <f>[1]MercLab!AI88</f>
        <v>.</v>
      </c>
    </row>
    <row r="21" spans="1:31">
      <c r="A21" s="150" t="s">
        <v>43</v>
      </c>
      <c r="B21" s="151">
        <f>[1]MercLab!Y57</f>
        <v>240022.20236073749</v>
      </c>
      <c r="C21" s="152">
        <f>IF(ISNUMBER(B21/B$8*100),B21/B$8*100,0)</f>
        <v>5.6964247836019339</v>
      </c>
      <c r="D21" s="152">
        <f>[1]MercLab!Z57</f>
        <v>14.763754557742189</v>
      </c>
      <c r="E21" s="151">
        <f>[1]MercLab!AA57</f>
        <v>240022.20236073749</v>
      </c>
      <c r="F21" s="152">
        <f>IF(ISNUMBER(E21/E$8*100),E21/E$8*100,0)</f>
        <v>7.070656832230382</v>
      </c>
      <c r="G21" s="152">
        <f>[1]MercLab!AB57</f>
        <v>14.763754557742189</v>
      </c>
      <c r="H21" s="151">
        <f>[1]MercLab!AC57</f>
        <v>150054.95149923622</v>
      </c>
      <c r="I21" s="152">
        <f>IF(ISNUMBER(H21/H$8*100),H21/H$8*100,0)</f>
        <v>12.651042339367741</v>
      </c>
      <c r="J21" s="152">
        <f>[1]MercLab!AD57</f>
        <v>15.275963248036613</v>
      </c>
      <c r="K21" s="151">
        <f>[1]MercLab!AE57</f>
        <v>138199.96387283326</v>
      </c>
      <c r="L21" s="152">
        <f>IF(ISNUMBER(K21/K$8*100),K21/K$8*100,0)</f>
        <v>12.408079030429011</v>
      </c>
      <c r="M21" s="152">
        <f>[1]MercLab!AF57</f>
        <v>15.305185203089396</v>
      </c>
      <c r="N21" s="151">
        <f>[1]MercLab!AG57</f>
        <v>11854.987626402766</v>
      </c>
      <c r="O21" s="152">
        <f>IF(ISNUMBER(N21/N$8*100),N21/N$8*100,0)</f>
        <v>16.393028322779717</v>
      </c>
      <c r="P21" s="152">
        <f>[1]MercLab!AH57</f>
        <v>14.935307208582607</v>
      </c>
      <c r="Q21" s="153">
        <f t="shared" si="6"/>
        <v>7.9004308141495132</v>
      </c>
      <c r="R21" s="152">
        <f>[1]MercLab!AI57</f>
        <v>8.627739331303907</v>
      </c>
      <c r="S21" s="154" t="s">
        <v>105</v>
      </c>
      <c r="T21" s="155">
        <f>[1]MercLab!AC89</f>
        <v>19803.530534930494</v>
      </c>
      <c r="U21" s="156">
        <f t="shared" si="3"/>
        <v>1.6696236996060925</v>
      </c>
      <c r="V21" s="156">
        <f>[1]MercLab!AD89</f>
        <v>11.243567207853394</v>
      </c>
      <c r="W21" s="155">
        <f>[1]MercLab!AE89</f>
        <v>0</v>
      </c>
      <c r="X21" s="156">
        <f t="shared" si="4"/>
        <v>0</v>
      </c>
      <c r="Y21" s="156" t="str">
        <f>[1]MercLab!AF89</f>
        <v>.</v>
      </c>
      <c r="Z21" s="155">
        <f>[1]MercLab!AG89</f>
        <v>19803.530534930494</v>
      </c>
      <c r="AA21" s="156">
        <f t="shared" si="5"/>
        <v>27.384240893438712</v>
      </c>
      <c r="AB21" s="156">
        <f>[1]MercLab!AH89</f>
        <v>11.243567207853394</v>
      </c>
      <c r="AC21" s="156">
        <f t="shared" si="2"/>
        <v>100</v>
      </c>
      <c r="AD21" s="156">
        <f>[1]MercLab!AI89</f>
        <v>8.4405717196516878</v>
      </c>
    </row>
    <row r="22" spans="1:31">
      <c r="A22" s="150" t="s">
        <v>49</v>
      </c>
      <c r="B22" s="151">
        <f>[1]MercLab!Y58</f>
        <v>7241.0464803296791</v>
      </c>
      <c r="C22" s="152">
        <f>IF(ISNUMBER(B22/B$8*100),B22/B$8*100,0)</f>
        <v>0.17185108804130717</v>
      </c>
      <c r="D22" s="152" t="str">
        <f>[1]MercLab!Z58</f>
        <v>.</v>
      </c>
      <c r="E22" s="151">
        <f>[1]MercLab!AA58</f>
        <v>7241.0464803296791</v>
      </c>
      <c r="F22" s="152">
        <f>IF(ISNUMBER(E22/E$8*100),E22/E$8*100,0)</f>
        <v>0.21330924499931123</v>
      </c>
      <c r="G22" s="152" t="str">
        <f>[1]MercLab!AB58</f>
        <v>.</v>
      </c>
      <c r="H22" s="151">
        <f>[1]MercLab!AC58</f>
        <v>4023.8095555522823</v>
      </c>
      <c r="I22" s="152">
        <f>IF(ISNUMBER(H22/H$8*100),H22/H$8*100,0)</f>
        <v>0.33924495356025303</v>
      </c>
      <c r="J22" s="152" t="str">
        <f>[1]MercLab!AD58</f>
        <v>.</v>
      </c>
      <c r="K22" s="151">
        <f>[1]MercLab!AE58</f>
        <v>4023.8095555522823</v>
      </c>
      <c r="L22" s="152">
        <f>IF(ISNUMBER(K22/K$8*100),K22/K$8*100,0)</f>
        <v>0.36127178017665695</v>
      </c>
      <c r="M22" s="152" t="str">
        <f>[1]MercLab!AF58</f>
        <v>.</v>
      </c>
      <c r="N22" s="151">
        <f>[1]MercLab!AG58</f>
        <v>0</v>
      </c>
      <c r="O22" s="152">
        <f>IF(ISNUMBER(N22/N$8*100),N22/N$8*100,0)</f>
        <v>0</v>
      </c>
      <c r="P22" s="152" t="str">
        <f>[1]MercLab!AH58</f>
        <v>.</v>
      </c>
      <c r="Q22" s="153">
        <f t="shared" si="6"/>
        <v>0</v>
      </c>
      <c r="R22" s="152" t="str">
        <f>[1]MercLab!AI58</f>
        <v>.</v>
      </c>
      <c r="S22" s="154"/>
      <c r="T22" s="148"/>
      <c r="U22" s="149"/>
      <c r="V22" s="149"/>
      <c r="W22" s="148"/>
      <c r="X22" s="149"/>
      <c r="Y22" s="149"/>
      <c r="Z22" s="148"/>
      <c r="AA22" s="149"/>
      <c r="AB22" s="149"/>
      <c r="AC22" s="149"/>
      <c r="AD22" s="149"/>
    </row>
    <row r="23" spans="1:31">
      <c r="A23" s="150"/>
      <c r="B23" s="158"/>
      <c r="C23" s="152"/>
      <c r="D23" s="152"/>
      <c r="E23" s="158"/>
      <c r="F23" s="152"/>
      <c r="G23" s="152"/>
      <c r="H23" s="158"/>
      <c r="I23" s="152"/>
      <c r="J23" s="152"/>
      <c r="K23" s="158"/>
      <c r="L23" s="152"/>
      <c r="M23" s="152"/>
      <c r="N23" s="158"/>
      <c r="O23" s="152"/>
      <c r="P23" s="152"/>
      <c r="Q23" s="152"/>
      <c r="R23" s="152"/>
      <c r="S23" s="49" t="s">
        <v>18</v>
      </c>
      <c r="T23" s="176"/>
      <c r="U23" s="146"/>
      <c r="V23" s="146"/>
      <c r="W23" s="176"/>
      <c r="X23" s="146"/>
      <c r="Y23" s="146"/>
      <c r="Z23" s="176"/>
      <c r="AA23" s="146"/>
      <c r="AB23" s="146"/>
      <c r="AC23" s="146"/>
      <c r="AD23" s="146"/>
    </row>
    <row r="24" spans="1:31">
      <c r="A24" s="142" t="s">
        <v>19</v>
      </c>
      <c r="B24" s="176"/>
      <c r="C24" s="144"/>
      <c r="D24" s="144"/>
      <c r="E24" s="176"/>
      <c r="F24" s="144"/>
      <c r="G24" s="144"/>
      <c r="H24" s="176"/>
      <c r="I24" s="144"/>
      <c r="J24" s="144"/>
      <c r="K24" s="176"/>
      <c r="L24" s="144"/>
      <c r="M24" s="144"/>
      <c r="N24" s="176"/>
      <c r="O24" s="144"/>
      <c r="P24" s="144"/>
      <c r="Q24" s="144"/>
      <c r="R24" s="144"/>
      <c r="S24" s="154" t="s">
        <v>78</v>
      </c>
      <c r="T24" s="159">
        <f>[1]MercLab!AC91</f>
        <v>153834.2423375567</v>
      </c>
      <c r="U24" s="156">
        <f t="shared" ref="U24:U35" si="7">IF(ISNUMBER(T24/T$8*100),T24/T$8*100,0)</f>
        <v>12.969672067548487</v>
      </c>
      <c r="V24" s="156">
        <f>[1]MercLab!AD91</f>
        <v>13.144631387405623</v>
      </c>
      <c r="W24" s="159">
        <f>[1]MercLab!AE91</f>
        <v>145460.93817838479</v>
      </c>
      <c r="X24" s="156">
        <f t="shared" ref="X24:X35" si="8">IF(ISNUMBER(W24/W$8*100),W24/W$8*100,0)</f>
        <v>13.059994852231249</v>
      </c>
      <c r="Y24" s="156">
        <f>[1]MercLab!AF91</f>
        <v>13.179378654531101</v>
      </c>
      <c r="Z24" s="159">
        <f>[1]MercLab!AG91</f>
        <v>8373.3041591723013</v>
      </c>
      <c r="AA24" s="156">
        <f t="shared" ref="AA24:AA35" si="9">IF(ISNUMBER(Z24/Z$8*100),Z24/Z$8*100,0)</f>
        <v>11.578570687906449</v>
      </c>
      <c r="AB24" s="156">
        <f>[1]MercLab!AH91</f>
        <v>12.547237433865476</v>
      </c>
      <c r="AC24" s="156">
        <f t="shared" si="2"/>
        <v>5.4430691320329423</v>
      </c>
      <c r="AD24" s="156">
        <f>[1]MercLab!AI91</f>
        <v>7.8053387729815649</v>
      </c>
    </row>
    <row r="25" spans="1:31" ht="12" customHeight="1">
      <c r="A25" s="150" t="s">
        <v>44</v>
      </c>
      <c r="B25" s="151">
        <f>[1]MercLab!Y60</f>
        <v>221223.92815755965</v>
      </c>
      <c r="C25" s="152">
        <f t="shared" ref="C25:C33" si="10">IF(ISNUMBER(B25/B$8*100),B25/B$8*100,0)</f>
        <v>5.2502870763118876</v>
      </c>
      <c r="D25" s="152">
        <f>[1]MercLab!Z60</f>
        <v>3.6692541808311847</v>
      </c>
      <c r="E25" s="151">
        <f>[1]MercLab!AA60</f>
        <v>221223.92815755965</v>
      </c>
      <c r="F25" s="152">
        <f t="shared" ref="F25:F33" si="11">IF(ISNUMBER(E25/E$8*100),E25/E$8*100,0)</f>
        <v>6.5168907863331977</v>
      </c>
      <c r="G25" s="152">
        <f>[1]MercLab!AB60</f>
        <v>3.6692541808311847</v>
      </c>
      <c r="H25" s="151">
        <f>[1]MercLab!AC60</f>
        <v>4753.1332052399548</v>
      </c>
      <c r="I25" s="152">
        <f t="shared" ref="I25:I33" si="12">IF(ISNUMBER(H25/H$8*100),H25/H$8*100,0)</f>
        <v>0.40073379001059772</v>
      </c>
      <c r="J25" s="152">
        <f>[1]MercLab!AD60</f>
        <v>4.168490489208736</v>
      </c>
      <c r="K25" s="151">
        <f>[1]MercLab!AE60</f>
        <v>4753.1332052399548</v>
      </c>
      <c r="L25" s="152">
        <f t="shared" ref="L25:L33" si="13">IF(ISNUMBER(K25/K$8*100),K25/K$8*100,0)</f>
        <v>0.42675302366245554</v>
      </c>
      <c r="M25" s="152">
        <f>[1]MercLab!AF60</f>
        <v>4.168490489208736</v>
      </c>
      <c r="N25" s="151">
        <f>[1]MercLab!AG60</f>
        <v>0</v>
      </c>
      <c r="O25" s="152">
        <f t="shared" ref="O25:O33" si="14">IF(ISNUMBER(N25/N$8*100),N25/N$8*100,0)</f>
        <v>0</v>
      </c>
      <c r="P25" s="152" t="str">
        <f>[1]MercLab!AH60</f>
        <v>.</v>
      </c>
      <c r="Q25" s="153">
        <f t="shared" ref="Q25:Q33" si="15">IF(ISNUMBER(N25/H25*100),N25/H25*100,0)</f>
        <v>0</v>
      </c>
      <c r="R25" s="152" t="str">
        <f>[1]MercLab!AI60</f>
        <v>.</v>
      </c>
      <c r="S25" s="154" t="s">
        <v>64</v>
      </c>
      <c r="T25" s="159">
        <f>[1]MercLab!AC92</f>
        <v>41457.059886982279</v>
      </c>
      <c r="U25" s="156">
        <f t="shared" si="7"/>
        <v>3.4952196822281225</v>
      </c>
      <c r="V25" s="156">
        <f>[1]MercLab!AD92</f>
        <v>13.133474319922264</v>
      </c>
      <c r="W25" s="159">
        <f>[1]MercLab!AE92</f>
        <v>38409.934067333168</v>
      </c>
      <c r="X25" s="156">
        <f t="shared" si="8"/>
        <v>3.4485790307411515</v>
      </c>
      <c r="Y25" s="156">
        <f>[1]MercLab!AF92</f>
        <v>13.114833390587325</v>
      </c>
      <c r="Z25" s="159">
        <f>[1]MercLab!AG92</f>
        <v>3047.1258196490489</v>
      </c>
      <c r="AA25" s="156">
        <f t="shared" si="9"/>
        <v>4.2135531000750062</v>
      </c>
      <c r="AB25" s="156">
        <f>[1]MercLab!AH92</f>
        <v>13.36316946912571</v>
      </c>
      <c r="AC25" s="156">
        <f t="shared" si="2"/>
        <v>7.3500769903990735</v>
      </c>
      <c r="AD25" s="156">
        <f>[1]MercLab!AI92</f>
        <v>9.2819086895877891</v>
      </c>
    </row>
    <row r="26" spans="1:31">
      <c r="A26" s="150" t="s">
        <v>45</v>
      </c>
      <c r="B26" s="151">
        <f>[1]MercLab!Y61</f>
        <v>304923.74132351595</v>
      </c>
      <c r="C26" s="152">
        <f t="shared" si="10"/>
        <v>7.2367270198335349</v>
      </c>
      <c r="D26" s="152">
        <f>[1]MercLab!Z61</f>
        <v>5.6038880557479809</v>
      </c>
      <c r="E26" s="151">
        <f>[1]MercLab!AA61</f>
        <v>304923.74132351595</v>
      </c>
      <c r="F26" s="152">
        <f t="shared" si="11"/>
        <v>8.9825487546273983</v>
      </c>
      <c r="G26" s="152">
        <f>[1]MercLab!AB61</f>
        <v>5.6038880557479809</v>
      </c>
      <c r="H26" s="151">
        <f>[1]MercLab!AC61</f>
        <v>21406.215995251019</v>
      </c>
      <c r="I26" s="152">
        <f t="shared" si="12"/>
        <v>1.8047451428682113</v>
      </c>
      <c r="J26" s="152">
        <f>[1]MercLab!AD61</f>
        <v>6.0982352670739504</v>
      </c>
      <c r="K26" s="151">
        <f>[1]MercLab!AE61</f>
        <v>21406.215995251019</v>
      </c>
      <c r="L26" s="152">
        <f t="shared" si="13"/>
        <v>1.9219253925124988</v>
      </c>
      <c r="M26" s="152">
        <f>[1]MercLab!AF61</f>
        <v>6.0982352670739504</v>
      </c>
      <c r="N26" s="151">
        <f>[1]MercLab!AG61</f>
        <v>0</v>
      </c>
      <c r="O26" s="152">
        <f t="shared" si="14"/>
        <v>0</v>
      </c>
      <c r="P26" s="152" t="str">
        <f>[1]MercLab!AH61</f>
        <v>.</v>
      </c>
      <c r="Q26" s="153">
        <f t="shared" si="15"/>
        <v>0</v>
      </c>
      <c r="R26" s="152">
        <f>[1]MercLab!AI61</f>
        <v>2.5763377108114804</v>
      </c>
      <c r="S26" s="154" t="s">
        <v>102</v>
      </c>
      <c r="T26" s="159">
        <f>[1]MercLab!AC93</f>
        <v>70525.269341424151</v>
      </c>
      <c r="U26" s="156">
        <f t="shared" si="7"/>
        <v>5.9459428663919294</v>
      </c>
      <c r="V26" s="156">
        <f>[1]MercLab!AD93</f>
        <v>12.116891098501359</v>
      </c>
      <c r="W26" s="159">
        <f>[1]MercLab!AE93</f>
        <v>64275.64548418366</v>
      </c>
      <c r="X26" s="156">
        <f t="shared" si="8"/>
        <v>5.7708936134994513</v>
      </c>
      <c r="Y26" s="156">
        <f>[1]MercLab!AF93</f>
        <v>12.111710511479782</v>
      </c>
      <c r="Z26" s="159">
        <f>[1]MercLab!AG93</f>
        <v>6249.6238572404982</v>
      </c>
      <c r="AA26" s="156">
        <f t="shared" si="9"/>
        <v>8.6419542665984572</v>
      </c>
      <c r="AB26" s="156">
        <f>[1]MercLab!AH93</f>
        <v>12.169592286316881</v>
      </c>
      <c r="AC26" s="156">
        <f t="shared" si="2"/>
        <v>8.8615384465744693</v>
      </c>
      <c r="AD26" s="156">
        <f>[1]MercLab!AI93</f>
        <v>6.3439809646849534</v>
      </c>
    </row>
    <row r="27" spans="1:31">
      <c r="A27" s="150" t="s">
        <v>46</v>
      </c>
      <c r="B27" s="151">
        <f>[1]MercLab!Y62</f>
        <v>412383.41470988479</v>
      </c>
      <c r="C27" s="152">
        <f t="shared" si="10"/>
        <v>9.7870575338244077</v>
      </c>
      <c r="D27" s="152">
        <f>[1]MercLab!Z62</f>
        <v>7.8418198934544341</v>
      </c>
      <c r="E27" s="151">
        <f>[1]MercLab!AA62</f>
        <v>412383.41470988479</v>
      </c>
      <c r="F27" s="152">
        <f t="shared" si="11"/>
        <v>12.148132881201777</v>
      </c>
      <c r="G27" s="152">
        <f>[1]MercLab!AB62</f>
        <v>7.8418198934544341</v>
      </c>
      <c r="H27" s="151">
        <f>[1]MercLab!AC62</f>
        <v>76761.169943816014</v>
      </c>
      <c r="I27" s="152">
        <f t="shared" si="12"/>
        <v>6.4716878801800934</v>
      </c>
      <c r="J27" s="152">
        <f>[1]MercLab!AD62</f>
        <v>7.8809136923531415</v>
      </c>
      <c r="K27" s="151">
        <f>[1]MercLab!AE62</f>
        <v>69587.354893411699</v>
      </c>
      <c r="L27" s="152">
        <f t="shared" si="13"/>
        <v>6.2477975741764684</v>
      </c>
      <c r="M27" s="152">
        <f>[1]MercLab!AF62</f>
        <v>7.6315590841588925</v>
      </c>
      <c r="N27" s="151">
        <f>[1]MercLab!AG62</f>
        <v>7173.8150504042078</v>
      </c>
      <c r="O27" s="152">
        <f t="shared" si="14"/>
        <v>9.9199220623179887</v>
      </c>
      <c r="P27" s="152">
        <f>[1]MercLab!AH62</f>
        <v>10.412504937245815</v>
      </c>
      <c r="Q27" s="153">
        <f t="shared" si="15"/>
        <v>9.3456301612585566</v>
      </c>
      <c r="R27" s="152">
        <f>[1]MercLab!AI62</f>
        <v>4.6495986727441583</v>
      </c>
      <c r="S27" s="154" t="s">
        <v>66</v>
      </c>
      <c r="T27" s="159">
        <f>[1]MercLab!AC94</f>
        <v>313547.75575347955</v>
      </c>
      <c r="U27" s="156">
        <f t="shared" si="7"/>
        <v>26.435021929091057</v>
      </c>
      <c r="V27" s="156">
        <f>[1]MercLab!AD94</f>
        <v>7.3363986573406068</v>
      </c>
      <c r="W27" s="159">
        <f>[1]MercLab!AE94</f>
        <v>301710.51601230819</v>
      </c>
      <c r="X27" s="156">
        <f t="shared" si="8"/>
        <v>27.08863173392006</v>
      </c>
      <c r="Y27" s="156">
        <f>[1]MercLab!AF94</f>
        <v>7.2131993509961649</v>
      </c>
      <c r="Z27" s="159">
        <f>[1]MercLab!AG94</f>
        <v>11837.239741171245</v>
      </c>
      <c r="AA27" s="156">
        <f t="shared" si="9"/>
        <v>16.36848661979035</v>
      </c>
      <c r="AB27" s="156">
        <f>[1]MercLab!AH94</f>
        <v>10.186636717156009</v>
      </c>
      <c r="AC27" s="156">
        <f t="shared" si="2"/>
        <v>3.7752589594288248</v>
      </c>
      <c r="AD27" s="156">
        <f>[1]MercLab!AI94</f>
        <v>8.0830701035169419</v>
      </c>
    </row>
    <row r="28" spans="1:31">
      <c r="A28" s="150" t="s">
        <v>47</v>
      </c>
      <c r="B28" s="151">
        <f>[1]MercLab!Y63</f>
        <v>519075.67740059173</v>
      </c>
      <c r="C28" s="152">
        <f t="shared" si="10"/>
        <v>12.31917516057829</v>
      </c>
      <c r="D28" s="152">
        <f>[1]MercLab!Z63</f>
        <v>9.0097059630617444</v>
      </c>
      <c r="E28" s="151">
        <f>[1]MercLab!AA63</f>
        <v>519075.67740059173</v>
      </c>
      <c r="F28" s="152">
        <f t="shared" si="11"/>
        <v>15.291110358786856</v>
      </c>
      <c r="G28" s="152">
        <f>[1]MercLab!AB63</f>
        <v>9.0097059630617444</v>
      </c>
      <c r="H28" s="151">
        <f>[1]MercLab!AC63</f>
        <v>204780.68400030231</v>
      </c>
      <c r="I28" s="152">
        <f t="shared" si="12"/>
        <v>17.264935796441858</v>
      </c>
      <c r="J28" s="152">
        <f>[1]MercLab!AD63</f>
        <v>9.6231490834317519</v>
      </c>
      <c r="K28" s="151">
        <f>[1]MercLab!AE63</f>
        <v>173217.92273497631</v>
      </c>
      <c r="L28" s="152">
        <f t="shared" si="13"/>
        <v>15.552114592157517</v>
      </c>
      <c r="M28" s="152">
        <f>[1]MercLab!AF63</f>
        <v>9.48903503112086</v>
      </c>
      <c r="N28" s="151">
        <f>[1]MercLab!AG63</f>
        <v>31562.761265327601</v>
      </c>
      <c r="O28" s="152">
        <f t="shared" si="14"/>
        <v>43.644856972714585</v>
      </c>
      <c r="P28" s="152">
        <f>[1]MercLab!AH63</f>
        <v>10.349852593753294</v>
      </c>
      <c r="Q28" s="153">
        <f t="shared" si="15"/>
        <v>15.412958218891879</v>
      </c>
      <c r="R28" s="152">
        <f>[1]MercLab!AI63</f>
        <v>7.3826735130419063</v>
      </c>
      <c r="S28" s="154" t="s">
        <v>67</v>
      </c>
      <c r="T28" s="159">
        <f>[1]MercLab!AC95</f>
        <v>104496.89113168535</v>
      </c>
      <c r="U28" s="156">
        <f t="shared" si="7"/>
        <v>8.8100697833085597</v>
      </c>
      <c r="V28" s="156">
        <f>[1]MercLab!AD95</f>
        <v>5.058652500267498</v>
      </c>
      <c r="W28" s="159">
        <f>[1]MercLab!AE95</f>
        <v>102727.34818962676</v>
      </c>
      <c r="X28" s="156">
        <f t="shared" si="8"/>
        <v>9.223222779538311</v>
      </c>
      <c r="Y28" s="156">
        <f>[1]MercLab!AF95</f>
        <v>5.0329461356266503</v>
      </c>
      <c r="Z28" s="159">
        <f>[1]MercLab!AG95</f>
        <v>1769.5429420585679</v>
      </c>
      <c r="AA28" s="156">
        <f t="shared" si="9"/>
        <v>2.4469167308901847</v>
      </c>
      <c r="AB28" s="156">
        <f>[1]MercLab!AH95</f>
        <v>6.1508939277252814</v>
      </c>
      <c r="AC28" s="156">
        <f t="shared" si="2"/>
        <v>1.6933929066163484</v>
      </c>
      <c r="AD28" s="156">
        <f>[1]MercLab!AI95</f>
        <v>4.4346187627893592</v>
      </c>
    </row>
    <row r="29" spans="1:31">
      <c r="A29" s="150" t="s">
        <v>48</v>
      </c>
      <c r="B29" s="151">
        <f>[1]MercLab!Y64</f>
        <v>304264.72550762788</v>
      </c>
      <c r="C29" s="152">
        <f t="shared" si="10"/>
        <v>7.2210866582774464</v>
      </c>
      <c r="D29" s="152">
        <f>[1]MercLab!Z64</f>
        <v>8.3886287183155996</v>
      </c>
      <c r="E29" s="151">
        <f>[1]MercLab!AA64</f>
        <v>304264.72550762788</v>
      </c>
      <c r="F29" s="152">
        <f t="shared" si="11"/>
        <v>8.9631352393970278</v>
      </c>
      <c r="G29" s="152">
        <f>[1]MercLab!AB64</f>
        <v>8.3886287183155996</v>
      </c>
      <c r="H29" s="151">
        <f>[1]MercLab!AC64</f>
        <v>148212.7977312904</v>
      </c>
      <c r="I29" s="152">
        <f t="shared" si="12"/>
        <v>12.495731467709986</v>
      </c>
      <c r="J29" s="152">
        <f>[1]MercLab!AD64</f>
        <v>9.3671449559925772</v>
      </c>
      <c r="K29" s="151">
        <f>[1]MercLab!AE64</f>
        <v>134472.1537697702</v>
      </c>
      <c r="L29" s="152">
        <f t="shared" si="13"/>
        <v>12.073383122608076</v>
      </c>
      <c r="M29" s="152">
        <f>[1]MercLab!AF64</f>
        <v>9.2111669893008123</v>
      </c>
      <c r="N29" s="151">
        <f>[1]MercLab!AG64</f>
        <v>13740.643961521228</v>
      </c>
      <c r="O29" s="152">
        <f t="shared" si="14"/>
        <v>19.000506177904704</v>
      </c>
      <c r="P29" s="152">
        <f>[1]MercLab!AH64</f>
        <v>10.865548967794387</v>
      </c>
      <c r="Q29" s="153">
        <f t="shared" si="15"/>
        <v>9.2708890000396575</v>
      </c>
      <c r="R29" s="152">
        <f>[1]MercLab!AI64</f>
        <v>7.7670922991617575</v>
      </c>
      <c r="S29" s="154" t="s">
        <v>68</v>
      </c>
      <c r="T29" s="159">
        <f>[1]MercLab!AC96</f>
        <v>1779.8579569572089</v>
      </c>
      <c r="U29" s="156">
        <f t="shared" si="7"/>
        <v>0.15005874945513428</v>
      </c>
      <c r="V29" s="156">
        <f>[1]MercLab!AD96</f>
        <v>8.5402276757403559</v>
      </c>
      <c r="W29" s="159">
        <f>[1]MercLab!AE96</f>
        <v>1552.3051123476698</v>
      </c>
      <c r="X29" s="156">
        <f t="shared" si="8"/>
        <v>0.13937141496702762</v>
      </c>
      <c r="Y29" s="156">
        <f>[1]MercLab!AF96</f>
        <v>8.9126003677921037</v>
      </c>
      <c r="Z29" s="159">
        <f>[1]MercLab!AG96</f>
        <v>227.55284460953899</v>
      </c>
      <c r="AA29" s="156">
        <f t="shared" si="9"/>
        <v>0.31465914129723699</v>
      </c>
      <c r="AB29" s="156">
        <f>[1]MercLab!AH96</f>
        <v>6</v>
      </c>
      <c r="AC29" s="156">
        <f t="shared" si="2"/>
        <v>12.784887901872599</v>
      </c>
      <c r="AD29" s="156">
        <f>[1]MercLab!AI96</f>
        <v>12</v>
      </c>
    </row>
    <row r="30" spans="1:31">
      <c r="A30" s="150" t="s">
        <v>50</v>
      </c>
      <c r="B30" s="151">
        <f>[1]MercLab!Y65</f>
        <v>324271.53723542282</v>
      </c>
      <c r="C30" s="152">
        <f t="shared" si="10"/>
        <v>7.6959064751366544</v>
      </c>
      <c r="D30" s="152">
        <f>[1]MercLab!Z65</f>
        <v>7.7054390445095491</v>
      </c>
      <c r="E30" s="151">
        <f>[1]MercLab!AA65</f>
        <v>324271.53723542282</v>
      </c>
      <c r="F30" s="152">
        <f t="shared" si="11"/>
        <v>9.5525028005765282</v>
      </c>
      <c r="G30" s="152">
        <f>[1]MercLab!AB65</f>
        <v>7.7054390445095491</v>
      </c>
      <c r="H30" s="151">
        <f>[1]MercLab!AC65</f>
        <v>170214.19377901396</v>
      </c>
      <c r="I30" s="152">
        <f t="shared" si="12"/>
        <v>14.350655881359645</v>
      </c>
      <c r="J30" s="152">
        <f>[1]MercLab!AD65</f>
        <v>8.8160492955723928</v>
      </c>
      <c r="K30" s="151">
        <f>[1]MercLab!AE65</f>
        <v>161400.22237472449</v>
      </c>
      <c r="L30" s="152">
        <f t="shared" si="13"/>
        <v>14.491079871751497</v>
      </c>
      <c r="M30" s="152">
        <f>[1]MercLab!AF65</f>
        <v>8.7318393753058619</v>
      </c>
      <c r="N30" s="151">
        <f>[1]MercLab!AG65</f>
        <v>8813.9714042900614</v>
      </c>
      <c r="O30" s="152">
        <f t="shared" si="14"/>
        <v>12.187923549148426</v>
      </c>
      <c r="P30" s="152">
        <f>[1]MercLab!AH65</f>
        <v>10.313437712739166</v>
      </c>
      <c r="Q30" s="153">
        <f t="shared" si="15"/>
        <v>5.1781647632353636</v>
      </c>
      <c r="R30" s="152">
        <f>[1]MercLab!AI65</f>
        <v>5.7960516019444723</v>
      </c>
      <c r="S30" s="154" t="s">
        <v>80</v>
      </c>
      <c r="T30" s="159">
        <f>[1]MercLab!AC97</f>
        <v>77851.235049988289</v>
      </c>
      <c r="U30" s="156">
        <f t="shared" si="7"/>
        <v>6.5635906109668412</v>
      </c>
      <c r="V30" s="156">
        <f>[1]MercLab!AD97</f>
        <v>7.2894770453572075</v>
      </c>
      <c r="W30" s="159">
        <f>[1]MercLab!AE97</f>
        <v>73422.226343977527</v>
      </c>
      <c r="X30" s="156">
        <f t="shared" si="8"/>
        <v>6.5921058264849952</v>
      </c>
      <c r="Y30" s="156">
        <f>[1]MercLab!AF97</f>
        <v>7.2810920754000596</v>
      </c>
      <c r="Z30" s="159">
        <f>[1]MercLab!AG97</f>
        <v>4429.0087060107453</v>
      </c>
      <c r="AA30" s="156">
        <f t="shared" si="9"/>
        <v>6.1244150940968165</v>
      </c>
      <c r="AB30" s="156">
        <f>[1]MercLab!AH97</f>
        <v>7.4196199568922703</v>
      </c>
      <c r="AC30" s="156">
        <f t="shared" si="2"/>
        <v>5.6890667221488247</v>
      </c>
      <c r="AD30" s="156">
        <f>[1]MercLab!AI97</f>
        <v>3.4296508280288993</v>
      </c>
    </row>
    <row r="31" spans="1:31">
      <c r="A31" s="150" t="s">
        <v>51</v>
      </c>
      <c r="B31" s="151">
        <f>[1]MercLab!Y66</f>
        <v>401411.42724377743</v>
      </c>
      <c r="C31" s="152">
        <f t="shared" si="10"/>
        <v>9.5266603675932231</v>
      </c>
      <c r="D31" s="152">
        <f>[1]MercLab!Z66</f>
        <v>7.1263467070756734</v>
      </c>
      <c r="E31" s="151">
        <f>[1]MercLab!AA66</f>
        <v>401411.42724377743</v>
      </c>
      <c r="F31" s="152">
        <f t="shared" si="11"/>
        <v>11.824916289664209</v>
      </c>
      <c r="G31" s="152">
        <f>[1]MercLab!AB66</f>
        <v>7.1263467070756734</v>
      </c>
      <c r="H31" s="151">
        <f>[1]MercLab!AC66</f>
        <v>212094.43824589261</v>
      </c>
      <c r="I31" s="152">
        <f t="shared" si="12"/>
        <v>17.88155399994822</v>
      </c>
      <c r="J31" s="152">
        <f>[1]MercLab!AD66</f>
        <v>7.9636385747204335</v>
      </c>
      <c r="K31" s="151">
        <f>[1]MercLab!AE66</f>
        <v>205985.26596910783</v>
      </c>
      <c r="L31" s="152">
        <f t="shared" si="13"/>
        <v>18.494081963729464</v>
      </c>
      <c r="M31" s="152">
        <f>[1]MercLab!AF66</f>
        <v>7.9582012328672054</v>
      </c>
      <c r="N31" s="151">
        <f>[1]MercLab!AG66</f>
        <v>6109.1722767851325</v>
      </c>
      <c r="O31" s="152">
        <f t="shared" si="14"/>
        <v>8.4477383965408492</v>
      </c>
      <c r="P31" s="152">
        <f>[1]MercLab!AH66</f>
        <v>8.1326678905634662</v>
      </c>
      <c r="Q31" s="153">
        <f t="shared" si="15"/>
        <v>2.8804019225164392</v>
      </c>
      <c r="R31" s="152">
        <f>[1]MercLab!AI66</f>
        <v>6.5997936484784887</v>
      </c>
      <c r="S31" s="154" t="s">
        <v>69</v>
      </c>
      <c r="T31" s="159">
        <f>[1]MercLab!AC98</f>
        <v>110229.77075366405</v>
      </c>
      <c r="U31" s="156">
        <f t="shared" si="7"/>
        <v>9.2934054020236836</v>
      </c>
      <c r="V31" s="156">
        <f>[1]MercLab!AD98</f>
        <v>6.1283702335931913</v>
      </c>
      <c r="W31" s="159">
        <f>[1]MercLab!AE98</f>
        <v>109439.55648260492</v>
      </c>
      <c r="X31" s="156">
        <f t="shared" si="8"/>
        <v>9.825868457829591</v>
      </c>
      <c r="Y31" s="156">
        <f>[1]MercLab!AF98</f>
        <v>6.1255149814693697</v>
      </c>
      <c r="Z31" s="159">
        <f>[1]MercLab!AG98</f>
        <v>790.21427105913097</v>
      </c>
      <c r="AA31" s="156">
        <f t="shared" si="9"/>
        <v>1.0927050567042875</v>
      </c>
      <c r="AB31" s="156">
        <f>[1]MercLab!AH98</f>
        <v>6.4603098830277776</v>
      </c>
      <c r="AC31" s="156">
        <f t="shared" si="2"/>
        <v>0.71687917488739239</v>
      </c>
      <c r="AD31" s="156">
        <f>[1]MercLab!AI98</f>
        <v>1.2151986886363761</v>
      </c>
    </row>
    <row r="32" spans="1:31">
      <c r="A32" s="150" t="s">
        <v>52</v>
      </c>
      <c r="B32" s="151">
        <f>[1]MercLab!Y67</f>
        <v>521049.02184894762</v>
      </c>
      <c r="C32" s="152">
        <f t="shared" si="10"/>
        <v>12.366008362305617</v>
      </c>
      <c r="D32" s="152">
        <f>[1]MercLab!Z67</f>
        <v>6.5430246352778259</v>
      </c>
      <c r="E32" s="151">
        <f>[1]MercLab!AA67</f>
        <v>521049.02184894762</v>
      </c>
      <c r="F32" s="152">
        <f t="shared" si="11"/>
        <v>15.349241820246998</v>
      </c>
      <c r="G32" s="152">
        <f>[1]MercLab!AB67</f>
        <v>6.5430246352778259</v>
      </c>
      <c r="H32" s="151">
        <f>[1]MercLab!AC67</f>
        <v>248760.9611628995</v>
      </c>
      <c r="I32" s="152">
        <f t="shared" si="12"/>
        <v>20.972886403349868</v>
      </c>
      <c r="J32" s="152">
        <f>[1]MercLab!AD67</f>
        <v>7.507851853419667</v>
      </c>
      <c r="K32" s="151">
        <f>[1]MercLab!AE67</f>
        <v>244071.62582073428</v>
      </c>
      <c r="L32" s="152">
        <f t="shared" si="13"/>
        <v>21.913609362847957</v>
      </c>
      <c r="M32" s="152">
        <f>[1]MercLab!AF67</f>
        <v>7.5084442757094214</v>
      </c>
      <c r="N32" s="151">
        <f>[1]MercLab!AG67</f>
        <v>4689.3353421650436</v>
      </c>
      <c r="O32" s="152">
        <f t="shared" si="14"/>
        <v>6.4843937000758674</v>
      </c>
      <c r="P32" s="152">
        <f>[1]MercLab!AH67</f>
        <v>7.4803861077443461</v>
      </c>
      <c r="Q32" s="153">
        <f t="shared" si="15"/>
        <v>1.8850768706807908</v>
      </c>
      <c r="R32" s="152">
        <f>[1]MercLab!AI67</f>
        <v>10.321486266426797</v>
      </c>
      <c r="S32" s="154" t="s">
        <v>70</v>
      </c>
      <c r="T32" s="159">
        <f>[1]MercLab!AC99</f>
        <v>17207.241765147988</v>
      </c>
      <c r="U32" s="156">
        <f t="shared" si="7"/>
        <v>1.4507321613824393</v>
      </c>
      <c r="V32" s="156">
        <f>[1]MercLab!AD99</f>
        <v>7.4389287756979865</v>
      </c>
      <c r="W32" s="159">
        <f>[1]MercLab!AE99</f>
        <v>15469.382484290631</v>
      </c>
      <c r="X32" s="156">
        <f t="shared" si="8"/>
        <v>1.3888955904043052</v>
      </c>
      <c r="Y32" s="156">
        <f>[1]MercLab!AF99</f>
        <v>7.6876504092099118</v>
      </c>
      <c r="Z32" s="159">
        <f>[1]MercLab!AG99</f>
        <v>1737.8592808573567</v>
      </c>
      <c r="AA32" s="156">
        <f t="shared" si="9"/>
        <v>2.4031046939814282</v>
      </c>
      <c r="AB32" s="156">
        <f>[1]MercLab!AH99</f>
        <v>5.588182059409057</v>
      </c>
      <c r="AC32" s="156">
        <f t="shared" si="2"/>
        <v>10.099580772888679</v>
      </c>
      <c r="AD32" s="156">
        <f>[1]MercLab!AI99</f>
        <v>5.4078612978094869</v>
      </c>
    </row>
    <row r="33" spans="1:30">
      <c r="A33" s="150" t="s">
        <v>104</v>
      </c>
      <c r="B33" s="151">
        <f>[1]MercLab!Y68</f>
        <v>386020.3650069448</v>
      </c>
      <c r="C33" s="152">
        <f t="shared" si="10"/>
        <v>9.1613857075428804</v>
      </c>
      <c r="D33" s="152">
        <f>[1]MercLab!Z68</f>
        <v>5.2789713971603662</v>
      </c>
      <c r="E33" s="151">
        <f>[1]MercLab!AA68</f>
        <v>386020.3650069448</v>
      </c>
      <c r="F33" s="152">
        <f t="shared" si="11"/>
        <v>11.371521069181284</v>
      </c>
      <c r="G33" s="152">
        <f>[1]MercLab!AB68</f>
        <v>5.2789713971603662</v>
      </c>
      <c r="H33" s="151">
        <f>[1]MercLab!AC68</f>
        <v>99123.822811222286</v>
      </c>
      <c r="I33" s="152">
        <f t="shared" si="12"/>
        <v>8.3570696381261502</v>
      </c>
      <c r="J33" s="152">
        <f>[1]MercLab!AD68</f>
        <v>5.9249003748263291</v>
      </c>
      <c r="K33" s="151">
        <f>[1]MercLab!AE68</f>
        <v>98896.269966612745</v>
      </c>
      <c r="L33" s="152">
        <f t="shared" si="13"/>
        <v>8.8792550965463324</v>
      </c>
      <c r="M33" s="152">
        <f>[1]MercLab!AF68</f>
        <v>5.9246284330109926</v>
      </c>
      <c r="N33" s="151">
        <f>[1]MercLab!AG68</f>
        <v>227.55284460953899</v>
      </c>
      <c r="O33" s="152">
        <f t="shared" si="14"/>
        <v>0.31465914129723699</v>
      </c>
      <c r="P33" s="152">
        <f>[1]MercLab!AH68</f>
        <v>6</v>
      </c>
      <c r="Q33" s="153">
        <f t="shared" si="15"/>
        <v>0.22956423406198237</v>
      </c>
      <c r="R33" s="152">
        <f>[1]MercLab!AI68</f>
        <v>12</v>
      </c>
      <c r="S33" s="154" t="s">
        <v>79</v>
      </c>
      <c r="T33" s="159">
        <f>[1]MercLab!AC100</f>
        <v>273737.1676813807</v>
      </c>
      <c r="U33" s="156">
        <f t="shared" si="7"/>
        <v>23.078615291234698</v>
      </c>
      <c r="V33" s="156">
        <f>[1]MercLab!AD100</f>
        <v>6.5474833145978915</v>
      </c>
      <c r="W33" s="159">
        <f>[1]MercLab!AE100</f>
        <v>259684.9176930369</v>
      </c>
      <c r="X33" s="156">
        <f t="shared" si="8"/>
        <v>23.315425644471233</v>
      </c>
      <c r="Y33" s="156">
        <f>[1]MercLab!AF100</f>
        <v>6.5303199992585448</v>
      </c>
      <c r="Z33" s="159">
        <f>[1]MercLab!AG100</f>
        <v>14052.249988343847</v>
      </c>
      <c r="AA33" s="156">
        <f t="shared" si="9"/>
        <v>19.431393715220675</v>
      </c>
      <c r="AB33" s="156">
        <f>[1]MercLab!AH100</f>
        <v>6.8731098038258605</v>
      </c>
      <c r="AC33" s="156">
        <f t="shared" si="2"/>
        <v>5.1334826422621989</v>
      </c>
      <c r="AD33" s="156">
        <f>[1]MercLab!AI100</f>
        <v>5.7760748789531124</v>
      </c>
    </row>
    <row r="34" spans="1:30">
      <c r="A34" s="150"/>
      <c r="B34" s="158"/>
      <c r="C34" s="160"/>
      <c r="D34" s="160"/>
      <c r="E34" s="158"/>
      <c r="F34" s="160"/>
      <c r="G34" s="160"/>
      <c r="H34" s="158"/>
      <c r="I34" s="160"/>
      <c r="J34" s="160"/>
      <c r="K34" s="158"/>
      <c r="L34" s="160"/>
      <c r="M34" s="160"/>
      <c r="N34" s="158"/>
      <c r="O34" s="160"/>
      <c r="P34" s="160"/>
      <c r="Q34" s="160"/>
      <c r="R34" s="160"/>
      <c r="S34" s="154" t="s">
        <v>63</v>
      </c>
      <c r="T34" s="159">
        <f>[1]MercLab!AC101</f>
        <v>1637.3946817397564</v>
      </c>
      <c r="U34" s="156">
        <f t="shared" si="7"/>
        <v>0.13804775675830105</v>
      </c>
      <c r="V34" s="156">
        <f>[1]MercLab!AD101</f>
        <v>7.095445643376709</v>
      </c>
      <c r="W34" s="159">
        <f>[1]MercLab!AE101</f>
        <v>1637.3946817397564</v>
      </c>
      <c r="X34" s="156">
        <f t="shared" si="8"/>
        <v>0.14701105590538338</v>
      </c>
      <c r="Y34" s="156">
        <f>[1]MercLab!AF101</f>
        <v>7.095445643376709</v>
      </c>
      <c r="Z34" s="159">
        <f>[1]MercLab!AG101</f>
        <v>0</v>
      </c>
      <c r="AA34" s="156">
        <f t="shared" si="9"/>
        <v>0</v>
      </c>
      <c r="AB34" s="156" t="str">
        <f>[1]MercLab!AH101</f>
        <v>.</v>
      </c>
      <c r="AC34" s="156">
        <f t="shared" si="2"/>
        <v>0</v>
      </c>
      <c r="AD34" s="156" t="str">
        <f>[1]MercLab!AI101</f>
        <v>.</v>
      </c>
    </row>
    <row r="35" spans="1:30">
      <c r="A35" s="142" t="s">
        <v>15</v>
      </c>
      <c r="B35" s="176"/>
      <c r="C35" s="144"/>
      <c r="D35" s="144"/>
      <c r="E35" s="176"/>
      <c r="F35" s="144"/>
      <c r="G35" s="144"/>
      <c r="H35" s="176"/>
      <c r="I35" s="144"/>
      <c r="J35" s="144"/>
      <c r="K35" s="176"/>
      <c r="L35" s="144"/>
      <c r="M35" s="144"/>
      <c r="N35" s="176"/>
      <c r="O35" s="144"/>
      <c r="P35" s="144"/>
      <c r="Q35" s="144"/>
      <c r="R35" s="144"/>
      <c r="S35" s="154" t="s">
        <v>105</v>
      </c>
      <c r="T35" s="159">
        <f>[1]MercLab!AC102</f>
        <v>19803.530534930494</v>
      </c>
      <c r="U35" s="156">
        <f t="shared" si="7"/>
        <v>1.6696236996060925</v>
      </c>
      <c r="V35" s="156">
        <f>[1]MercLab!AD102</f>
        <v>11.243567207853394</v>
      </c>
      <c r="W35" s="159">
        <f>[1]MercLab!AE102</f>
        <v>0</v>
      </c>
      <c r="X35" s="156">
        <f t="shared" si="8"/>
        <v>0</v>
      </c>
      <c r="Y35" s="156" t="str">
        <f>[1]MercLab!AF102</f>
        <v>.</v>
      </c>
      <c r="Z35" s="159">
        <f>[1]MercLab!AG102</f>
        <v>19803.530534930494</v>
      </c>
      <c r="AA35" s="156">
        <f t="shared" si="9"/>
        <v>27.384240893438712</v>
      </c>
      <c r="AB35" s="156">
        <f>[1]MercLab!AH102</f>
        <v>11.243567207853394</v>
      </c>
      <c r="AC35" s="156">
        <f t="shared" si="2"/>
        <v>100</v>
      </c>
      <c r="AD35" s="156">
        <f>[1]MercLab!AI102</f>
        <v>8.4405717196516878</v>
      </c>
    </row>
    <row r="36" spans="1:30">
      <c r="A36" s="150" t="s">
        <v>41</v>
      </c>
      <c r="B36" s="163">
        <f>[1]MercLab!Y73</f>
        <v>131550.49256866609</v>
      </c>
      <c r="C36" s="164">
        <f>IF(ISNUMBER(B36/B$8*100),B36/B$8*100,0)</f>
        <v>3.1220757029674355</v>
      </c>
      <c r="D36" s="164">
        <f>[1]MercLab!Z73</f>
        <v>5.1001443086359366</v>
      </c>
      <c r="E36" s="163">
        <f>[1]MercLab!AA73</f>
        <v>131283.47928386033</v>
      </c>
      <c r="F36" s="164">
        <f>IF(ISNUMBER(E36/E$8*100),E36/E$8*100,0)</f>
        <v>3.8673940186678601</v>
      </c>
      <c r="G36" s="164">
        <f>[1]MercLab!AB73</f>
        <v>5.1111101297405934</v>
      </c>
      <c r="H36" s="151">
        <f>[1]MercLab!AC73</f>
        <v>109127.76686370868</v>
      </c>
      <c r="I36" s="152">
        <f>IF(ISNUMBER(H36/H$8*100),H36/H$8*100,0)</f>
        <v>9.2004961195862798</v>
      </c>
      <c r="J36" s="152">
        <f>[1]MercLab!AD73</f>
        <v>5.1102278065576794</v>
      </c>
      <c r="K36" s="151">
        <f>[1]MercLab!AE73</f>
        <v>107062.57578000627</v>
      </c>
      <c r="L36" s="152">
        <f>IF(ISNUMBER(K36/K$8*100),K36/K$8*100,0)</f>
        <v>9.6124547666452145</v>
      </c>
      <c r="M36" s="152">
        <f>[1]MercLab!AF73</f>
        <v>5.1120625305534748</v>
      </c>
      <c r="N36" s="151">
        <f>[1]MercLab!AG73</f>
        <v>2065.1910837023916</v>
      </c>
      <c r="O36" s="152">
        <f>IF(ISNUMBER(N36/N$8*100),N36/N$8*100,0)</f>
        <v>2.8557377699565083</v>
      </c>
      <c r="P36" s="152">
        <f>[1]MercLab!AH73</f>
        <v>5.0394920660627562</v>
      </c>
      <c r="Q36" s="153">
        <f t="shared" ref="Q36:Q40" si="16">IF(ISNUMBER(N36/H36*100),N36/H36*100,0)</f>
        <v>1.8924524372258438</v>
      </c>
      <c r="R36" s="152">
        <f>[1]MercLab!AI73</f>
        <v>3.019607984740559</v>
      </c>
      <c r="S36" s="287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</row>
    <row r="37" spans="1:30">
      <c r="A37" s="150" t="s">
        <v>42</v>
      </c>
      <c r="B37" s="163">
        <f>[1]MercLab!Y74</f>
        <v>241524.071552479</v>
      </c>
      <c r="C37" s="164">
        <f>IF(ISNUMBER(B37/B$8*100),B37/B$8*100,0)</f>
        <v>5.7320685065634729</v>
      </c>
      <c r="D37" s="164">
        <f>[1]MercLab!Z74</f>
        <v>7.2073284597789726</v>
      </c>
      <c r="E37" s="163">
        <f>[1]MercLab!AA74</f>
        <v>241356.60831925503</v>
      </c>
      <c r="F37" s="164">
        <f>IF(ISNUMBER(E37/E$8*100),E37/E$8*100,0)</f>
        <v>7.1099662232565528</v>
      </c>
      <c r="G37" s="164">
        <f>[1]MercLab!AB74</f>
        <v>7.2121416929665676</v>
      </c>
      <c r="H37" s="151">
        <f>[1]MercLab!AC74</f>
        <v>229935.46654972708</v>
      </c>
      <c r="I37" s="152">
        <f>IF(ISNUMBER(H37/H$8*100),H37/H$8*100,0)</f>
        <v>19.385720321649487</v>
      </c>
      <c r="J37" s="152">
        <f>[1]MercLab!AD74</f>
        <v>7.1870068758317247</v>
      </c>
      <c r="K37" s="151">
        <f>[1]MercLab!AE74</f>
        <v>221451.71047504887</v>
      </c>
      <c r="L37" s="152">
        <f>IF(ISNUMBER(K37/K$8*100),K37/K$8*100,0)</f>
        <v>19.882713772099898</v>
      </c>
      <c r="M37" s="152">
        <f>[1]MercLab!AF74</f>
        <v>7.1251313011601001</v>
      </c>
      <c r="N37" s="151">
        <f>[1]MercLab!AG74</f>
        <v>8483.7560746778017</v>
      </c>
      <c r="O37" s="152">
        <f>IF(ISNUMBER(N37/N$8*100),N37/N$8*100,0)</f>
        <v>11.731303144172738</v>
      </c>
      <c r="P37" s="152">
        <f>[1]MercLab!AH74</f>
        <v>8.6241819866510365</v>
      </c>
      <c r="Q37" s="153">
        <f t="shared" si="16"/>
        <v>3.6896248334282342</v>
      </c>
      <c r="R37" s="152">
        <f>[1]MercLab!AI74</f>
        <v>5.6369093845821228</v>
      </c>
      <c r="S37" s="2" t="str">
        <f>A42</f>
        <v>Fuente: Instituto Nacional de Estadística (INE). XLI Encuesta Permanente de Hogares de Propósitos Múltiples, Mayo 2011.</v>
      </c>
    </row>
    <row r="38" spans="1:30">
      <c r="A38" s="150" t="s">
        <v>53</v>
      </c>
      <c r="B38" s="163">
        <f>[1]MercLab!Y75</f>
        <v>878859.59124215681</v>
      </c>
      <c r="C38" s="164">
        <f>IF(ISNUMBER(B38/B$8*100),B38/B$8*100,0)</f>
        <v>20.857893593251276</v>
      </c>
      <c r="D38" s="164">
        <f>[1]MercLab!Z75</f>
        <v>8.8601295863759955</v>
      </c>
      <c r="E38" s="163">
        <f>[1]MercLab!AA75</f>
        <v>878632.03839754721</v>
      </c>
      <c r="F38" s="164">
        <f>IF(ISNUMBER(E38/E$8*100),E38/E$8*100,0)</f>
        <v>25.883045669146636</v>
      </c>
      <c r="G38" s="164">
        <f>[1]MercLab!AB75</f>
        <v>8.8623346019190876</v>
      </c>
      <c r="H38" s="151">
        <f>[1]MercLab!AC75</f>
        <v>825179.69075348484</v>
      </c>
      <c r="I38" s="152">
        <f>IF(ISNUMBER(H38/H$8*100),H38/H$8*100,0)</f>
        <v>69.570401383001695</v>
      </c>
      <c r="J38" s="152">
        <f>[1]MercLab!AD75</f>
        <v>8.8873789284297882</v>
      </c>
      <c r="K38" s="151">
        <f>[1]MercLab!AE75</f>
        <v>783214.91630168248</v>
      </c>
      <c r="L38" s="152">
        <f>IF(ISNUMBER(K38/K$8*100),K38/K$8*100,0)</f>
        <v>70.319791025592863</v>
      </c>
      <c r="M38" s="152">
        <f>[1]MercLab!AF75</f>
        <v>8.8234105520110013</v>
      </c>
      <c r="N38" s="151">
        <f>[1]MercLab!AG75</f>
        <v>41964.774451792196</v>
      </c>
      <c r="O38" s="152">
        <f>IF(ISNUMBER(N38/N$8*100),N38/N$8*100,0)</f>
        <v>58.028718192431796</v>
      </c>
      <c r="P38" s="152">
        <f>[1]MercLab!AH75</f>
        <v>10.040959690408584</v>
      </c>
      <c r="Q38" s="153">
        <f t="shared" si="16"/>
        <v>5.0855316632276164</v>
      </c>
      <c r="R38" s="152">
        <f>[1]MercLab!AI75</f>
        <v>6.867913134258778</v>
      </c>
      <c r="S38" s="162" t="str">
        <f>A43</f>
        <v>(Promedio de salarios mínimos por rama)</v>
      </c>
    </row>
    <row r="39" spans="1:30">
      <c r="A39" s="150" t="s">
        <v>49</v>
      </c>
      <c r="B39" s="163">
        <f>[1]MercLab!Y76</f>
        <v>2447.7749211027949</v>
      </c>
      <c r="C39" s="164">
        <f>IF(ISNUMBER(B39/B$8*100),B39/B$8*100,0)</f>
        <v>5.8092816364933492E-2</v>
      </c>
      <c r="D39" s="164">
        <f>[1]MercLab!Z76</f>
        <v>9.5868441305333079</v>
      </c>
      <c r="E39" s="163">
        <f>[1]MercLab!AA76</f>
        <v>2288.5150177460109</v>
      </c>
      <c r="F39" s="164">
        <f>IF(ISNUMBER(E39/E$8*100),E39/E$8*100,0)</f>
        <v>6.7415864810573808E-2</v>
      </c>
      <c r="G39" s="164">
        <f>[1]MercLab!AB76</f>
        <v>9.5868441305333079</v>
      </c>
      <c r="H39" s="151">
        <f>[1]MercLab!AC76</f>
        <v>2060.9621731364723</v>
      </c>
      <c r="I39" s="152">
        <f>IF(ISNUMBER(H39/H$8*100),H39/H$8*100,0)</f>
        <v>0.17375847615610052</v>
      </c>
      <c r="J39" s="152">
        <f>[1]MercLab!AD76</f>
        <v>9.6516381636241935</v>
      </c>
      <c r="K39" s="151">
        <f>[1]MercLab!AE76</f>
        <v>2060.9621731364723</v>
      </c>
      <c r="L39" s="152">
        <f>IF(ISNUMBER(K39/K$8*100),K39/K$8*100,0)</f>
        <v>0.18504043565838449</v>
      </c>
      <c r="M39" s="152">
        <f>[1]MercLab!AF76</f>
        <v>9.6516381636241935</v>
      </c>
      <c r="N39" s="151">
        <f>[1]MercLab!AG76</f>
        <v>0</v>
      </c>
      <c r="O39" s="152">
        <f>IF(ISNUMBER(N39/N$8*100),N39/N$8*100,0)</f>
        <v>0</v>
      </c>
      <c r="P39" s="152" t="str">
        <f>[1]MercLab!AH76</f>
        <v>.</v>
      </c>
      <c r="Q39" s="153">
        <f t="shared" si="16"/>
        <v>0</v>
      </c>
      <c r="R39" s="152" t="str">
        <f>[1]MercLab!AI76</f>
        <v>.</v>
      </c>
      <c r="S39" s="2" t="s">
        <v>82</v>
      </c>
    </row>
    <row r="40" spans="1:30">
      <c r="A40" s="150" t="s">
        <v>105</v>
      </c>
      <c r="B40" s="163">
        <f>[1]MercLab!Y77</f>
        <v>109619.26310030386</v>
      </c>
      <c r="C40" s="164">
        <f>IF(ISNUMBER(B40/B$8*100),B40/B$8*100,0)</f>
        <v>2.6015838574227521</v>
      </c>
      <c r="D40" s="164">
        <f>[1]MercLab!Z77</f>
        <v>8.3826816724261839</v>
      </c>
      <c r="E40" s="163">
        <f>[1]MercLab!AA77</f>
        <v>109619.26310030386</v>
      </c>
      <c r="F40" s="164">
        <f>IF(ISNUMBER(E40/E$8*100),E40/E$8*100,0)</f>
        <v>3.2292020653128124</v>
      </c>
      <c r="G40" s="164">
        <f>[1]MercLab!AB77</f>
        <v>8.3826816724261839</v>
      </c>
      <c r="H40" s="151">
        <f>[1]MercLab!AC77</f>
        <v>19803.530534930494</v>
      </c>
      <c r="I40" s="152">
        <f>IF(ISNUMBER(H40/H$8*100),H40/H$8*100,0)</f>
        <v>1.6696236996060925</v>
      </c>
      <c r="J40" s="152">
        <f>[1]MercLab!AD77</f>
        <v>11.243567207853394</v>
      </c>
      <c r="K40" s="151">
        <f>[1]MercLab!AE77</f>
        <v>0</v>
      </c>
      <c r="L40" s="152">
        <f>IF(ISNUMBER(K40/K$8*100),K40/K$8*100,0)</f>
        <v>0</v>
      </c>
      <c r="M40" s="152" t="str">
        <f>[1]MercLab!AF77</f>
        <v>.</v>
      </c>
      <c r="N40" s="151">
        <f>[1]MercLab!AG77</f>
        <v>19803.530534930494</v>
      </c>
      <c r="O40" s="152">
        <f>IF(ISNUMBER(N40/N$8*100),N40/N$8*100,0)</f>
        <v>27.384240893438712</v>
      </c>
      <c r="P40" s="152">
        <f>[1]MercLab!AH77</f>
        <v>11.243567207853394</v>
      </c>
      <c r="Q40" s="153">
        <f t="shared" si="16"/>
        <v>100</v>
      </c>
      <c r="R40" s="152">
        <f>[1]MercLab!AI77</f>
        <v>8.4405717196516878</v>
      </c>
      <c r="S40" s="2" t="s">
        <v>83</v>
      </c>
    </row>
    <row r="41" spans="1:30">
      <c r="A41" s="283"/>
      <c r="B41" s="284"/>
      <c r="C41" s="285"/>
      <c r="D41" s="286"/>
      <c r="E41" s="284"/>
      <c r="F41" s="285"/>
      <c r="G41" s="286"/>
      <c r="H41" s="284"/>
      <c r="I41" s="285"/>
      <c r="J41" s="286"/>
      <c r="K41" s="284"/>
      <c r="L41" s="285"/>
      <c r="M41" s="286"/>
      <c r="N41" s="284"/>
      <c r="O41" s="285"/>
      <c r="P41" s="286"/>
      <c r="Q41" s="260"/>
      <c r="R41" s="260"/>
      <c r="S41" s="2" t="s">
        <v>84</v>
      </c>
      <c r="T41" s="78"/>
    </row>
    <row r="42" spans="1:30">
      <c r="A42" s="2" t="str">
        <f>'C01'!A42</f>
        <v>Fuente: Instituto Nacional de Estadística (INE). XLI Encuesta Permanente de Hogares de Propósitos Múltiples, Mayo 2011.</v>
      </c>
      <c r="F42" s="165"/>
      <c r="I42" s="165"/>
      <c r="L42" s="165"/>
      <c r="S42" s="2" t="s">
        <v>97</v>
      </c>
      <c r="T42" s="78"/>
    </row>
    <row r="43" spans="1:30">
      <c r="A43" s="162" t="str">
        <f>'C01'!A43</f>
        <v>(Promedio de salarios mínimos por rama)</v>
      </c>
      <c r="B43" s="5"/>
      <c r="F43" s="165"/>
      <c r="I43" s="165"/>
      <c r="L43" s="165"/>
    </row>
    <row r="44" spans="1:30">
      <c r="A44" s="2" t="s">
        <v>82</v>
      </c>
      <c r="B44" s="5"/>
      <c r="F44" s="165"/>
      <c r="I44" s="165"/>
      <c r="L44" s="165"/>
      <c r="T44" s="78"/>
    </row>
    <row r="45" spans="1:30">
      <c r="A45" s="2" t="s">
        <v>83</v>
      </c>
      <c r="B45" s="5"/>
      <c r="F45" s="165"/>
      <c r="I45" s="165"/>
      <c r="L45" s="165"/>
    </row>
    <row r="46" spans="1:30">
      <c r="A46" s="2" t="s">
        <v>84</v>
      </c>
      <c r="F46" s="165"/>
      <c r="I46" s="165"/>
      <c r="L46" s="165"/>
    </row>
    <row r="47" spans="1:30">
      <c r="A47" s="2" t="s">
        <v>97</v>
      </c>
      <c r="F47" s="165"/>
      <c r="I47" s="165"/>
      <c r="L47" s="165"/>
    </row>
    <row r="48" spans="1:30">
      <c r="A48" s="2" t="s">
        <v>98</v>
      </c>
      <c r="F48" s="165"/>
      <c r="I48" s="165"/>
      <c r="L48" s="165"/>
    </row>
    <row r="49" spans="1:31">
      <c r="E49" s="9"/>
      <c r="F49" s="165"/>
      <c r="G49" s="3"/>
      <c r="I49" s="165"/>
      <c r="L49" s="165"/>
    </row>
    <row r="50" spans="1:31" s="25" customFormat="1">
      <c r="A50"/>
      <c r="B50"/>
      <c r="C50" s="20"/>
      <c r="D50"/>
      <c r="E50"/>
      <c r="F50" s="165"/>
      <c r="G50"/>
      <c r="H50"/>
      <c r="I50" s="165"/>
      <c r="J50"/>
      <c r="K50"/>
      <c r="L50" s="165"/>
      <c r="M50"/>
      <c r="N50"/>
      <c r="O50" s="20"/>
      <c r="P50"/>
      <c r="Q50"/>
      <c r="R50"/>
      <c r="S50"/>
      <c r="U50" s="45"/>
      <c r="X50" s="45"/>
      <c r="AA50" s="45"/>
      <c r="AE50"/>
    </row>
    <row r="51" spans="1:31" s="25" customFormat="1">
      <c r="A51"/>
      <c r="B51" s="9"/>
      <c r="C51" s="20"/>
      <c r="D51"/>
      <c r="E51"/>
      <c r="F51" s="165"/>
      <c r="G51"/>
      <c r="H51"/>
      <c r="I51" s="165"/>
      <c r="J51"/>
      <c r="K51"/>
      <c r="L51" s="165"/>
      <c r="M51"/>
      <c r="N51"/>
      <c r="O51" s="20"/>
      <c r="P51"/>
      <c r="Q51"/>
      <c r="R51"/>
      <c r="S51"/>
      <c r="U51" s="45"/>
      <c r="X51" s="45"/>
      <c r="AA51" s="45"/>
      <c r="AE51"/>
    </row>
    <row r="52" spans="1:31" s="25" customFormat="1">
      <c r="A52"/>
      <c r="B52"/>
      <c r="C52" s="20"/>
      <c r="D52"/>
      <c r="E52"/>
      <c r="F52" s="20"/>
      <c r="G52"/>
      <c r="H52"/>
      <c r="I52" s="20"/>
      <c r="J52"/>
      <c r="K52"/>
      <c r="L52" s="20"/>
      <c r="M52"/>
      <c r="N52"/>
      <c r="O52" s="20"/>
      <c r="P52"/>
      <c r="Q52"/>
      <c r="R52"/>
      <c r="S52"/>
      <c r="U52" s="45"/>
      <c r="X52" s="45"/>
      <c r="AA52" s="45"/>
      <c r="AE52"/>
    </row>
    <row r="53" spans="1:31" s="25" customFormat="1">
      <c r="A53"/>
      <c r="B53" s="9"/>
      <c r="C53" s="20"/>
      <c r="D53"/>
      <c r="E53"/>
      <c r="F53" s="20"/>
      <c r="G53"/>
      <c r="H53"/>
      <c r="I53" s="20"/>
      <c r="J53"/>
      <c r="K53"/>
      <c r="L53" s="20"/>
      <c r="M53"/>
      <c r="N53"/>
      <c r="O53" s="20"/>
      <c r="P53"/>
      <c r="Q53"/>
      <c r="R53"/>
      <c r="S53"/>
      <c r="U53" s="45"/>
      <c r="V53" s="47"/>
      <c r="X53" s="45"/>
      <c r="AA53" s="45"/>
      <c r="AE53"/>
    </row>
    <row r="54" spans="1:31" s="25" customFormat="1">
      <c r="A54"/>
      <c r="B54" s="9"/>
      <c r="C54" s="20"/>
      <c r="D54"/>
      <c r="E54"/>
      <c r="F54" s="20"/>
      <c r="G54"/>
      <c r="H54"/>
      <c r="I54" s="20"/>
      <c r="J54"/>
      <c r="K54"/>
      <c r="L54" s="20"/>
      <c r="M54"/>
      <c r="N54"/>
      <c r="O54" s="20"/>
      <c r="P54"/>
      <c r="Q54"/>
      <c r="R54"/>
      <c r="S54"/>
      <c r="U54" s="45"/>
      <c r="X54" s="45"/>
      <c r="AA54" s="45"/>
      <c r="AE54"/>
    </row>
    <row r="55" spans="1:31" s="25" customFormat="1">
      <c r="A55"/>
      <c r="B55"/>
      <c r="C55" s="20"/>
      <c r="D55"/>
      <c r="E55"/>
      <c r="F55" s="20"/>
      <c r="G55"/>
      <c r="H55"/>
      <c r="I55" s="20"/>
      <c r="J55"/>
      <c r="K55"/>
      <c r="L55" s="20"/>
      <c r="M55"/>
      <c r="N55"/>
      <c r="O55" s="20"/>
      <c r="P55"/>
      <c r="Q55"/>
      <c r="R55"/>
      <c r="S55"/>
      <c r="U55" s="45"/>
      <c r="X55" s="45"/>
      <c r="AA55" s="45"/>
      <c r="AE55"/>
    </row>
    <row r="57" spans="1:31" s="25" customFormat="1">
      <c r="A57"/>
      <c r="B57"/>
      <c r="C57" s="20"/>
      <c r="D57"/>
      <c r="E57"/>
      <c r="F57" s="20"/>
      <c r="G57"/>
      <c r="H57"/>
      <c r="I57" s="20"/>
      <c r="J57"/>
      <c r="K57"/>
      <c r="L57" s="20"/>
      <c r="M57"/>
      <c r="N57"/>
      <c r="O57" s="20"/>
      <c r="P57"/>
      <c r="Q57"/>
      <c r="R57"/>
      <c r="S57"/>
      <c r="U57" s="45"/>
      <c r="X57" s="45"/>
      <c r="AA57" s="45"/>
      <c r="AE57"/>
    </row>
    <row r="58" spans="1:31" s="25" customFormat="1">
      <c r="A58"/>
      <c r="B58"/>
      <c r="C58" s="20"/>
      <c r="D58"/>
      <c r="E58"/>
      <c r="F58" s="20"/>
      <c r="G58"/>
      <c r="H58"/>
      <c r="I58" s="20"/>
      <c r="J58"/>
      <c r="K58"/>
      <c r="L58" s="20"/>
      <c r="M58"/>
      <c r="N58"/>
      <c r="O58" s="20"/>
      <c r="P58"/>
      <c r="Q58"/>
      <c r="R58"/>
      <c r="S58"/>
      <c r="U58" s="45"/>
      <c r="X58" s="45"/>
      <c r="AA58" s="45"/>
      <c r="AE58"/>
    </row>
  </sheetData>
  <mergeCells count="22">
    <mergeCell ref="E4:G5"/>
    <mergeCell ref="H4:P4"/>
    <mergeCell ref="Q4:Q6"/>
    <mergeCell ref="R4:R6"/>
    <mergeCell ref="H5:J5"/>
    <mergeCell ref="K5:M5"/>
    <mergeCell ref="A1:R1"/>
    <mergeCell ref="S1:AD1"/>
    <mergeCell ref="A2:R2"/>
    <mergeCell ref="S2:AD2"/>
    <mergeCell ref="A4:A6"/>
    <mergeCell ref="B4:D5"/>
    <mergeCell ref="N5:P5"/>
    <mergeCell ref="T5:V5"/>
    <mergeCell ref="W5:Y5"/>
    <mergeCell ref="Z5:AB5"/>
    <mergeCell ref="A3:R3"/>
    <mergeCell ref="S3:AD3"/>
    <mergeCell ref="S4:S6"/>
    <mergeCell ref="T4:AB4"/>
    <mergeCell ref="AC4:AC6"/>
    <mergeCell ref="AD4:AD6"/>
  </mergeCells>
  <printOptions horizontalCentered="1"/>
  <pageMargins left="1.4648818897637796" right="0.27559055118110237" top="0.31496062992125984" bottom="0.39370078740157483" header="0" footer="0.19685039370078741"/>
  <pageSetup paperSize="9" scale="90" firstPageNumber="14" orientation="landscape" useFirstPageNumber="1" r:id="rId1"/>
  <headerFooter alignWithMargins="0">
    <oddFooter>&amp;L&amp;Z&amp;F+&amp;F+&amp;A&amp;C&amp;P&amp;R&amp;D+&amp;T</oddFooter>
  </headerFooter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O103"/>
  <sheetViews>
    <sheetView topLeftCell="A85" workbookViewId="0">
      <selection activeCell="D74" sqref="D74"/>
    </sheetView>
  </sheetViews>
  <sheetFormatPr baseColWidth="10" defaultRowHeight="11.25"/>
  <cols>
    <col min="1" max="1" width="37.1640625" style="167" customWidth="1"/>
    <col min="2" max="2" width="14.5" style="167" bestFit="1" customWidth="1"/>
    <col min="3" max="3" width="9" style="206" bestFit="1" customWidth="1"/>
    <col min="4" max="4" width="14.5" style="167" bestFit="1" customWidth="1"/>
    <col min="5" max="5" width="7.83203125" style="206" bestFit="1" customWidth="1"/>
    <col min="6" max="6" width="12.5" style="167" bestFit="1" customWidth="1"/>
    <col min="7" max="7" width="7.33203125" style="206" bestFit="1" customWidth="1"/>
    <col min="8" max="8" width="14.33203125" style="167" bestFit="1" customWidth="1"/>
    <col min="9" max="9" width="7.83203125" style="206" bestFit="1" customWidth="1"/>
    <col min="10" max="10" width="11.5" style="167" bestFit="1" customWidth="1"/>
    <col min="11" max="11" width="7.33203125" style="206" bestFit="1" customWidth="1"/>
    <col min="12" max="12" width="14.5" style="167" bestFit="1" customWidth="1"/>
    <col min="13" max="13" width="7.83203125" style="206" bestFit="1" customWidth="1"/>
    <col min="14" max="14" width="12.5" style="167" bestFit="1" customWidth="1"/>
    <col min="15" max="15" width="7.6640625" style="206" bestFit="1" customWidth="1"/>
    <col min="16" max="16384" width="12" style="167"/>
  </cols>
  <sheetData>
    <row r="1" spans="1:15">
      <c r="A1" s="368" t="s">
        <v>85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15">
      <c r="A2" s="368" t="s">
        <v>92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5">
      <c r="A3" s="368" t="s">
        <v>36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</row>
    <row r="4" spans="1:15" customFormat="1" ht="23.25">
      <c r="A4" s="331" t="s">
        <v>122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1:15" ht="12" customHeight="1">
      <c r="A5" s="369" t="s">
        <v>34</v>
      </c>
      <c r="B5" s="372" t="s">
        <v>7</v>
      </c>
      <c r="C5" s="372"/>
      <c r="D5" s="374" t="s">
        <v>8</v>
      </c>
      <c r="E5" s="374"/>
      <c r="F5" s="374"/>
      <c r="G5" s="374"/>
      <c r="H5" s="374"/>
      <c r="I5" s="374"/>
      <c r="J5" s="374"/>
      <c r="K5" s="374"/>
      <c r="L5" s="372" t="s">
        <v>1</v>
      </c>
      <c r="M5" s="372"/>
      <c r="N5" s="375" t="s">
        <v>2</v>
      </c>
      <c r="O5" s="375"/>
    </row>
    <row r="6" spans="1:15" ht="13.5">
      <c r="A6" s="370"/>
      <c r="B6" s="373"/>
      <c r="C6" s="373"/>
      <c r="D6" s="377" t="s">
        <v>5</v>
      </c>
      <c r="E6" s="377"/>
      <c r="F6" s="377" t="s">
        <v>119</v>
      </c>
      <c r="G6" s="377"/>
      <c r="H6" s="377" t="s">
        <v>11</v>
      </c>
      <c r="I6" s="377"/>
      <c r="J6" s="377" t="s">
        <v>120</v>
      </c>
      <c r="K6" s="377"/>
      <c r="L6" s="373"/>
      <c r="M6" s="373"/>
      <c r="N6" s="376"/>
      <c r="O6" s="376"/>
    </row>
    <row r="7" spans="1:15">
      <c r="A7" s="371"/>
      <c r="B7" s="168" t="s">
        <v>9</v>
      </c>
      <c r="C7" s="169" t="s">
        <v>96</v>
      </c>
      <c r="D7" s="168" t="s">
        <v>9</v>
      </c>
      <c r="E7" s="169" t="s">
        <v>96</v>
      </c>
      <c r="F7" s="168" t="s">
        <v>9</v>
      </c>
      <c r="G7" s="169" t="s">
        <v>96</v>
      </c>
      <c r="H7" s="168" t="s">
        <v>9</v>
      </c>
      <c r="I7" s="169" t="s">
        <v>96</v>
      </c>
      <c r="J7" s="168" t="s">
        <v>9</v>
      </c>
      <c r="K7" s="169" t="s">
        <v>96</v>
      </c>
      <c r="L7" s="168" t="s">
        <v>9</v>
      </c>
      <c r="M7" s="169" t="s">
        <v>96</v>
      </c>
      <c r="N7" s="168" t="s">
        <v>9</v>
      </c>
      <c r="O7" s="169" t="s">
        <v>96</v>
      </c>
    </row>
    <row r="8" spans="1:15">
      <c r="A8" s="170"/>
      <c r="B8" s="171"/>
      <c r="C8" s="172"/>
      <c r="D8" s="172"/>
      <c r="E8" s="172"/>
      <c r="F8" s="173"/>
      <c r="G8" s="146"/>
      <c r="H8" s="172"/>
      <c r="I8" s="172"/>
      <c r="J8" s="172"/>
      <c r="K8" s="172"/>
      <c r="L8" s="172"/>
      <c r="M8" s="172"/>
      <c r="N8" s="172"/>
      <c r="O8" s="172"/>
    </row>
    <row r="9" spans="1:15">
      <c r="A9" s="174" t="s">
        <v>113</v>
      </c>
      <c r="B9" s="176">
        <f>[1]MercLab!Q114</f>
        <v>1113790.1647299146</v>
      </c>
      <c r="C9" s="146">
        <f>SUM(E9,M9,O9)</f>
        <v>87.045452212827399</v>
      </c>
      <c r="D9" s="176">
        <f t="shared" ref="D9:D51" si="0">F9+H9+J9</f>
        <v>503248.76405440172</v>
      </c>
      <c r="E9" s="146">
        <f>IF(ISNUMBER(D9/$B$9*100),D9/$B$9*100,0)</f>
        <v>45.183444780771218</v>
      </c>
      <c r="F9" s="176">
        <f>[1]MercLab!R114</f>
        <v>113443.83544774311</v>
      </c>
      <c r="G9" s="146">
        <f>IF(ISNUMBER(F9/$B$9*100),F9/$B$9*100,0)</f>
        <v>10.185386712878037</v>
      </c>
      <c r="H9" s="176">
        <f>[1]MercLab!S114</f>
        <v>309480.47689031827</v>
      </c>
      <c r="I9" s="146">
        <f>IF(ISNUMBER(H9/$B$9*100),H9/$B$9*100,0)</f>
        <v>27.786246161130794</v>
      </c>
      <c r="J9" s="176">
        <f>[1]MercLab!T114</f>
        <v>80324.451716340307</v>
      </c>
      <c r="K9" s="146">
        <f>IF(ISNUMBER(J9/$B$9*100),J9/$B$9*100,0)</f>
        <v>7.2118119067623807</v>
      </c>
      <c r="L9" s="176">
        <f>[1]MercLab!U114</f>
        <v>466254.92153674772</v>
      </c>
      <c r="M9" s="146">
        <f>IF(ISNUMBER(L9/$B$9*100),L9/$B$9*100,0)</f>
        <v>41.862007432056188</v>
      </c>
      <c r="N9" s="176">
        <f>[1]MercLab!V11</f>
        <v>0</v>
      </c>
      <c r="O9" s="146">
        <f>IF(ISNUMBER(N9/$B$9*100),N9/$B$9*100,0)</f>
        <v>0</v>
      </c>
    </row>
    <row r="10" spans="1:15" s="178" customFormat="1">
      <c r="A10" s="175"/>
      <c r="B10" s="176"/>
      <c r="C10" s="146"/>
      <c r="D10" s="176"/>
      <c r="E10" s="146"/>
      <c r="F10" s="177"/>
      <c r="G10" s="146"/>
      <c r="H10" s="176"/>
      <c r="I10" s="146"/>
      <c r="J10" s="176"/>
      <c r="K10" s="146"/>
      <c r="L10" s="176"/>
      <c r="M10" s="146"/>
      <c r="N10" s="176"/>
      <c r="O10" s="146"/>
    </row>
    <row r="11" spans="1:15">
      <c r="A11" s="179" t="s">
        <v>38</v>
      </c>
      <c r="B11" s="176"/>
      <c r="C11" s="146"/>
      <c r="D11" s="176"/>
      <c r="E11" s="146"/>
      <c r="F11" s="176"/>
      <c r="G11" s="146"/>
      <c r="H11" s="176"/>
      <c r="I11" s="146"/>
      <c r="J11" s="176"/>
      <c r="K11" s="146"/>
      <c r="L11" s="176"/>
      <c r="M11" s="146"/>
      <c r="N11" s="176"/>
      <c r="O11" s="146"/>
    </row>
    <row r="12" spans="1:15">
      <c r="A12" s="180" t="s">
        <v>72</v>
      </c>
      <c r="B12" s="155">
        <f>SUM(B13:B15)</f>
        <v>660935.63369925204</v>
      </c>
      <c r="C12" s="181">
        <f>IF(ISNUMBER(B12/B$9*100),B12/B$9*100,0)</f>
        <v>59.341126778536754</v>
      </c>
      <c r="D12" s="155">
        <f>SUM(D13:D15)</f>
        <v>362773.07491808961</v>
      </c>
      <c r="E12" s="181">
        <f>IF(ISNUMBER(D12/D$9*100),D12/D$9*100,0)</f>
        <v>72.086232660647624</v>
      </c>
      <c r="F12" s="155">
        <f>SUM(F13:F15)</f>
        <v>89065.522544976935</v>
      </c>
      <c r="G12" s="181">
        <f>IF(ISNUMBER(F12/F$9*100),F12/F$9*100,0)</f>
        <v>78.510676400750015</v>
      </c>
      <c r="H12" s="155">
        <f>SUM(H13:H15)</f>
        <v>225584.90280434838</v>
      </c>
      <c r="I12" s="181">
        <f>IF(ISNUMBER(H12/H$9*100),H12/H$9*100,0)</f>
        <v>72.891480933156572</v>
      </c>
      <c r="J12" s="155">
        <f>SUM(J13:J15)</f>
        <v>48122.649568764304</v>
      </c>
      <c r="K12" s="181">
        <f>IF(ISNUMBER(J12/J$9*100),J12/J$9*100,0)</f>
        <v>59.910336815874921</v>
      </c>
      <c r="L12" s="155">
        <f>SUM(L13:L15)</f>
        <v>230722.50300958721</v>
      </c>
      <c r="M12" s="181">
        <f>IF(ISNUMBER(L12/L$9*100),L12/L$9*100,0)</f>
        <v>49.484196810006843</v>
      </c>
      <c r="N12" s="155">
        <f>SUM(N13:N15)</f>
        <v>67440.05577158161</v>
      </c>
      <c r="O12" s="181">
        <f>IF(ISNUMBER(N12/N$9*100),N12/N$9*100,0)</f>
        <v>0</v>
      </c>
    </row>
    <row r="13" spans="1:15">
      <c r="A13" s="182" t="s">
        <v>54</v>
      </c>
      <c r="B13" s="155">
        <f>[1]MercLab!Q115</f>
        <v>190552.75207603004</v>
      </c>
      <c r="C13" s="181">
        <f>IF(ISNUMBER(B13/B$9*100),B13/B$9*100,0)</f>
        <v>17.108496565171016</v>
      </c>
      <c r="D13" s="155">
        <f t="shared" si="0"/>
        <v>112638.65808172199</v>
      </c>
      <c r="E13" s="181">
        <f>IF(ISNUMBER(D13/D$9*100),D13/D$9*100,0)</f>
        <v>22.382301980089043</v>
      </c>
      <c r="F13" s="155">
        <f>[1]MercLab!R115</f>
        <v>34451.500673884177</v>
      </c>
      <c r="G13" s="181">
        <f>IF(ISNUMBER(F13/F$9*100),F13/F$9*100,0)</f>
        <v>30.368772827461349</v>
      </c>
      <c r="H13" s="155">
        <f>[1]MercLab!S115</f>
        <v>65444.198109703626</v>
      </c>
      <c r="I13" s="181">
        <f>IF(ISNUMBER(H13/H$9*100),H13/H$9*100,0)</f>
        <v>21.146470616593188</v>
      </c>
      <c r="J13" s="155">
        <f>[1]MercLab!T115</f>
        <v>12742.959298134183</v>
      </c>
      <c r="K13" s="181">
        <f>IF(ISNUMBER(J13/J$9*100),J13/J$9*100,0)</f>
        <v>15.864358891779274</v>
      </c>
      <c r="L13" s="155">
        <f>[1]MercLab!U115</f>
        <v>60711.098941825134</v>
      </c>
      <c r="M13" s="181">
        <f>IF(ISNUMBER(L13/L$9*100),L13/L$9*100,0)</f>
        <v>13.02100978188607</v>
      </c>
      <c r="N13" s="155">
        <f>[1]MercLab!V115</f>
        <v>17202.995052481154</v>
      </c>
      <c r="O13" s="181">
        <f>IF(ISNUMBER(N13/N$9*100),N13/N$9*100,0)</f>
        <v>0</v>
      </c>
    </row>
    <row r="14" spans="1:15">
      <c r="A14" s="182" t="s">
        <v>55</v>
      </c>
      <c r="B14" s="155">
        <f>[1]MercLab!Q116</f>
        <v>105891.90974192526</v>
      </c>
      <c r="C14" s="181">
        <f>IF(ISNUMBER(B14/B$9*100),B14/B$9*100,0)</f>
        <v>9.5073482506108515</v>
      </c>
      <c r="D14" s="155">
        <f t="shared" si="0"/>
        <v>66522.861632128697</v>
      </c>
      <c r="E14" s="181">
        <f>IF(ISNUMBER(D14/D$9*100),D14/D$9*100,0)</f>
        <v>13.218683558443376</v>
      </c>
      <c r="F14" s="155">
        <f>[1]MercLab!R116</f>
        <v>7596.6973901185947</v>
      </c>
      <c r="G14" s="181">
        <f>IF(ISNUMBER(F14/F$9*100),F14/F$9*100,0)</f>
        <v>6.6964391323122578</v>
      </c>
      <c r="H14" s="155">
        <f>[1]MercLab!S116</f>
        <v>52221.322310689495</v>
      </c>
      <c r="I14" s="181">
        <f>IF(ISNUMBER(H14/H$9*100),H14/H$9*100,0)</f>
        <v>16.873866434294349</v>
      </c>
      <c r="J14" s="155">
        <f>[1]MercLab!T116</f>
        <v>6704.8419313206059</v>
      </c>
      <c r="K14" s="181">
        <f>IF(ISNUMBER(J14/J$9*100),J14/J$9*100,0)</f>
        <v>8.3471991256140097</v>
      </c>
      <c r="L14" s="155">
        <f>[1]MercLab!U116</f>
        <v>32743.836130154948</v>
      </c>
      <c r="M14" s="181">
        <f>IF(ISNUMBER(L14/L$9*100),L14/L$9*100,0)</f>
        <v>7.0227325477301701</v>
      </c>
      <c r="N14" s="155">
        <f>[1]MercLab!V116</f>
        <v>6625.2119796422139</v>
      </c>
      <c r="O14" s="181">
        <f>IF(ISNUMBER(N14/N$9*100),N14/N$9*100,0)</f>
        <v>0</v>
      </c>
    </row>
    <row r="15" spans="1:15">
      <c r="A15" s="182" t="s">
        <v>103</v>
      </c>
      <c r="B15" s="155">
        <f>[1]MercLab!Q117</f>
        <v>364490.97188129666</v>
      </c>
      <c r="C15" s="181">
        <f>IF(ISNUMBER(B15/B$9*100),B15/B$9*100,0)</f>
        <v>32.725281962754885</v>
      </c>
      <c r="D15" s="155">
        <f t="shared" si="0"/>
        <v>183611.55520423892</v>
      </c>
      <c r="E15" s="181">
        <f>IF(ISNUMBER(D15/D$9*100),D15/D$9*100,0)</f>
        <v>36.485247122115197</v>
      </c>
      <c r="F15" s="155">
        <f>[1]MercLab!R117</f>
        <v>47017.324480974166</v>
      </c>
      <c r="G15" s="181">
        <f>IF(ISNUMBER(F15/F$9*100),F15/F$9*100,0)</f>
        <v>41.445464440976416</v>
      </c>
      <c r="H15" s="155">
        <f>[1]MercLab!S117</f>
        <v>107919.38238395525</v>
      </c>
      <c r="I15" s="181">
        <f>IF(ISNUMBER(H15/H$9*100),H15/H$9*100,0)</f>
        <v>34.871143882269031</v>
      </c>
      <c r="J15" s="155">
        <f>[1]MercLab!T117</f>
        <v>28674.848339309512</v>
      </c>
      <c r="K15" s="181">
        <f>IF(ISNUMBER(J15/J$9*100),J15/J$9*100,0)</f>
        <v>35.698778798481634</v>
      </c>
      <c r="L15" s="155">
        <f>[1]MercLab!U117</f>
        <v>137267.56793760712</v>
      </c>
      <c r="M15" s="181">
        <f>IF(ISNUMBER(L15/L$9*100),L15/L$9*100,0)</f>
        <v>29.440454480390599</v>
      </c>
      <c r="N15" s="155">
        <f>[1]MercLab!V117</f>
        <v>43611.848739458241</v>
      </c>
      <c r="O15" s="181">
        <f>IF(ISNUMBER(N15/N$9*100),N15/N$9*100,0)</f>
        <v>0</v>
      </c>
    </row>
    <row r="16" spans="1:15">
      <c r="A16" s="180" t="s">
        <v>56</v>
      </c>
      <c r="B16" s="155">
        <f>[1]MercLab!Q118</f>
        <v>452854.53103056835</v>
      </c>
      <c r="C16" s="181">
        <f>IF(ISNUMBER(B16/B$9*100),B16/B$9*100,0)</f>
        <v>40.658873221454783</v>
      </c>
      <c r="D16" s="155">
        <f t="shared" si="0"/>
        <v>140475.68913631485</v>
      </c>
      <c r="E16" s="181">
        <f>IF(ISNUMBER(D16/D$9*100),D16/D$9*100,0)</f>
        <v>27.913767339352923</v>
      </c>
      <c r="F16" s="183">
        <f>[1]MercLab!R118</f>
        <v>24378.31290276664</v>
      </c>
      <c r="G16" s="181">
        <f>IF(ISNUMBER(F16/F$9*100),F16/F$9*100,0)</f>
        <v>21.48932359925039</v>
      </c>
      <c r="H16" s="155">
        <f>[1]MercLab!S118</f>
        <v>83895.574085972534</v>
      </c>
      <c r="I16" s="181">
        <f>IF(ISNUMBER(H16/H$9*100),H16/H$9*100,0)</f>
        <v>27.108519066844277</v>
      </c>
      <c r="J16" s="155">
        <f>[1]MercLab!T118</f>
        <v>32201.802147575669</v>
      </c>
      <c r="K16" s="181">
        <f>IF(ISNUMBER(J16/J$9*100),J16/J$9*100,0)</f>
        <v>40.08966318412466</v>
      </c>
      <c r="L16" s="155">
        <f>[1]MercLab!U118</f>
        <v>235532.41852716348</v>
      </c>
      <c r="M16" s="181">
        <f>IF(ISNUMBER(L16/L$9*100),L16/L$9*100,0)</f>
        <v>50.515803189993804</v>
      </c>
      <c r="N16" s="155">
        <f>[1]MercLab!V118</f>
        <v>76846.423367100258</v>
      </c>
      <c r="O16" s="181">
        <f>IF(ISNUMBER(N16/N$9*100),N16/N$9*100,0)</f>
        <v>0</v>
      </c>
    </row>
    <row r="17" spans="1:15">
      <c r="A17" s="179"/>
      <c r="B17" s="183"/>
      <c r="C17" s="181"/>
      <c r="D17" s="183">
        <f t="shared" si="0"/>
        <v>0</v>
      </c>
      <c r="E17" s="181"/>
      <c r="F17" s="183"/>
      <c r="G17" s="181"/>
      <c r="H17" s="183"/>
      <c r="I17" s="181"/>
      <c r="J17" s="183"/>
      <c r="K17" s="181"/>
      <c r="L17" s="183"/>
      <c r="M17" s="181"/>
      <c r="N17" s="183"/>
      <c r="O17" s="181"/>
    </row>
    <row r="18" spans="1:15">
      <c r="A18" s="179" t="s">
        <v>13</v>
      </c>
      <c r="B18" s="176"/>
      <c r="C18" s="146"/>
      <c r="D18" s="176"/>
      <c r="E18" s="146"/>
      <c r="F18" s="176"/>
      <c r="G18" s="146"/>
      <c r="H18" s="176"/>
      <c r="I18" s="146"/>
      <c r="J18" s="176"/>
      <c r="K18" s="146"/>
      <c r="L18" s="176"/>
      <c r="M18" s="146"/>
      <c r="N18" s="176"/>
      <c r="O18" s="146"/>
    </row>
    <row r="19" spans="1:15">
      <c r="A19" s="182" t="s">
        <v>40</v>
      </c>
      <c r="B19" s="155">
        <f>[1]MercLab!Q120</f>
        <v>108476.48102560724</v>
      </c>
      <c r="C19" s="181">
        <f>IF(ISNUMBER(B19/B$9*100),B19/B$9*100,0)</f>
        <v>9.7394001545984139</v>
      </c>
      <c r="D19" s="155">
        <f t="shared" si="0"/>
        <v>19340.776724181545</v>
      </c>
      <c r="E19" s="181">
        <f>IF(ISNUMBER(D19/D$9*100),D19/D$9*100,0)</f>
        <v>3.8431841478086151</v>
      </c>
      <c r="F19" s="155">
        <f>[1]MercLab!R120</f>
        <v>653.82603277209091</v>
      </c>
      <c r="G19" s="181">
        <f>IF(ISNUMBER(F19/F$9*100),F19/F$9*100,0)</f>
        <v>0.57634337748856346</v>
      </c>
      <c r="H19" s="155">
        <f>[1]MercLab!S120</f>
        <v>11890.860299848311</v>
      </c>
      <c r="I19" s="181">
        <f>IF(ISNUMBER(H19/H$9*100),H19/H$9*100,0)</f>
        <v>3.8422004577892981</v>
      </c>
      <c r="J19" s="155">
        <f>[1]MercLab!T120</f>
        <v>6796.0903915611443</v>
      </c>
      <c r="K19" s="181">
        <f>IF(ISNUMBER(J19/J$9*100),J19/J$9*100,0)</f>
        <v>8.4607989800677643</v>
      </c>
      <c r="L19" s="155">
        <f>[1]MercLab!U120</f>
        <v>76716.395803232954</v>
      </c>
      <c r="M19" s="181">
        <f>IF(ISNUMBER(L19/L$9*100),L19/L$9*100,0)</f>
        <v>16.453744992198775</v>
      </c>
      <c r="N19" s="155">
        <f>[1]MercLab!V120</f>
        <v>12419.308498192489</v>
      </c>
      <c r="O19" s="181">
        <f>IF(ISNUMBER(N19/N$9*100),N19/N$9*100,0)</f>
        <v>0</v>
      </c>
    </row>
    <row r="20" spans="1:15">
      <c r="A20" s="182" t="s">
        <v>41</v>
      </c>
      <c r="B20" s="155">
        <f>[1]MercLab!Q121</f>
        <v>508416.65846866142</v>
      </c>
      <c r="C20" s="181">
        <f>IF(ISNUMBER(B20/B$9*100),B20/B$9*100,0)</f>
        <v>45.647436525168857</v>
      </c>
      <c r="D20" s="155">
        <f t="shared" si="0"/>
        <v>161007.98510709661</v>
      </c>
      <c r="E20" s="181">
        <f>IF(ISNUMBER(D20/D$9*100),D20/D$9*100,0)</f>
        <v>31.993716946255923</v>
      </c>
      <c r="F20" s="155">
        <f>[1]MercLab!R121</f>
        <v>10204.185948280299</v>
      </c>
      <c r="G20" s="181">
        <f>IF(ISNUMBER(F20/F$9*100),F20/F$9*100,0)</f>
        <v>8.9949232657783025</v>
      </c>
      <c r="H20" s="155">
        <f>[1]MercLab!S121</f>
        <v>101735.04340265995</v>
      </c>
      <c r="I20" s="181">
        <f>IF(ISNUMBER(H20/H$9*100),H20/H$9*100,0)</f>
        <v>32.872846915870383</v>
      </c>
      <c r="J20" s="155">
        <f>[1]MercLab!T121</f>
        <v>49068.755756156352</v>
      </c>
      <c r="K20" s="181">
        <f>IF(ISNUMBER(J20/J$9*100),J20/J$9*100,0)</f>
        <v>61.088192583547198</v>
      </c>
      <c r="L20" s="155">
        <f>[1]MercLab!U121</f>
        <v>280528.45674748567</v>
      </c>
      <c r="M20" s="181">
        <f>IF(ISNUMBER(L20/L$9*100),L20/L$9*100,0)</f>
        <v>60.166326142549018</v>
      </c>
      <c r="N20" s="155">
        <f>[1]MercLab!V121</f>
        <v>66880.216614081452</v>
      </c>
      <c r="O20" s="181">
        <f>IF(ISNUMBER(N20/N$9*100),N20/N$9*100,0)</f>
        <v>0</v>
      </c>
    </row>
    <row r="21" spans="1:15">
      <c r="A21" s="182" t="s">
        <v>42</v>
      </c>
      <c r="B21" s="155">
        <f>[1]MercLab!Q122</f>
        <v>354673.25180717523</v>
      </c>
      <c r="C21" s="181">
        <f>IF(ISNUMBER(B21/B$9*100),B21/B$9*100,0)</f>
        <v>31.843812509619411</v>
      </c>
      <c r="D21" s="155">
        <f t="shared" si="0"/>
        <v>204890.80710791779</v>
      </c>
      <c r="E21" s="181">
        <f>IF(ISNUMBER(D21/D$9*100),D21/D$9*100,0)</f>
        <v>40.713623508426316</v>
      </c>
      <c r="F21" s="155">
        <f>[1]MercLab!R122</f>
        <v>50584.838950757759</v>
      </c>
      <c r="G21" s="181">
        <f>IF(ISNUMBER(F21/F$9*100),F21/F$9*100,0)</f>
        <v>44.59020514522291</v>
      </c>
      <c r="H21" s="155">
        <f>[1]MercLab!S122</f>
        <v>131238.37901809279</v>
      </c>
      <c r="I21" s="181">
        <f>IF(ISNUMBER(H21/H$9*100),H21/H$9*100,0)</f>
        <v>42.406028430867529</v>
      </c>
      <c r="J21" s="155">
        <f>[1]MercLab!T122</f>
        <v>23067.589139067237</v>
      </c>
      <c r="K21" s="181">
        <f>IF(ISNUMBER(J21/J$9*100),J21/J$9*100,0)</f>
        <v>28.718016302842219</v>
      </c>
      <c r="L21" s="155">
        <f>[1]MercLab!U122</f>
        <v>91195.404207434593</v>
      </c>
      <c r="M21" s="181">
        <f>IF(ISNUMBER(L21/L$9*100),L21/L$9*100,0)</f>
        <v>19.559129565187241</v>
      </c>
      <c r="N21" s="155">
        <f>[1]MercLab!V122</f>
        <v>58587.040491825079</v>
      </c>
      <c r="O21" s="181">
        <f>IF(ISNUMBER(N21/N$9*100),N21/N$9*100,0)</f>
        <v>0</v>
      </c>
    </row>
    <row r="22" spans="1:15">
      <c r="A22" s="182" t="s">
        <v>43</v>
      </c>
      <c r="B22" s="155">
        <f>[1]MercLab!Q123</f>
        <v>138199.96387283326</v>
      </c>
      <c r="C22" s="181">
        <f>IF(ISNUMBER(B22/B$9*100),B22/B$9*100,0)</f>
        <v>12.408079030429011</v>
      </c>
      <c r="D22" s="155">
        <f t="shared" si="0"/>
        <v>115491.56889579693</v>
      </c>
      <c r="E22" s="181">
        <f>IF(ISNUMBER(D22/D$9*100),D22/D$9*100,0)</f>
        <v>22.949200702520191</v>
      </c>
      <c r="F22" s="184">
        <f>[1]MercLab!R123</f>
        <v>51733.971231127842</v>
      </c>
      <c r="G22" s="181">
        <f>IF(ISNUMBER(F22/F$9*100),F22/F$9*100,0)</f>
        <v>45.603157744925362</v>
      </c>
      <c r="H22" s="155">
        <f>[1]MercLab!S123</f>
        <v>63757.597664669091</v>
      </c>
      <c r="I22" s="181">
        <f>IF(ISNUMBER(H22/H$9*100),H22/H$9*100,0)</f>
        <v>20.601492638666564</v>
      </c>
      <c r="J22" s="155">
        <f>[1]MercLab!T123</f>
        <v>0</v>
      </c>
      <c r="K22" s="181">
        <f>IF(ISNUMBER(J22/J$9*100),J22/J$9*100,0)</f>
        <v>0</v>
      </c>
      <c r="L22" s="155">
        <f>[1]MercLab!U123</f>
        <v>16904.453400157428</v>
      </c>
      <c r="M22" s="181">
        <f>IF(ISNUMBER(L22/L$9*100),L22/L$9*100,0)</f>
        <v>3.6255817621058846</v>
      </c>
      <c r="N22" s="155">
        <f>[1]MercLab!V123</f>
        <v>5803.9415768804738</v>
      </c>
      <c r="O22" s="181">
        <f>IF(ISNUMBER(N22/N$9*100),N22/N$9*100,0)</f>
        <v>0</v>
      </c>
    </row>
    <row r="23" spans="1:15">
      <c r="A23" s="182" t="s">
        <v>49</v>
      </c>
      <c r="B23" s="184">
        <f>[1]MercLab!Q124</f>
        <v>4023.8095555522823</v>
      </c>
      <c r="C23" s="181">
        <f>IF(ISNUMBER(B23/B$9*100),B23/B$9*100,0)</f>
        <v>0.36127178017665695</v>
      </c>
      <c r="D23" s="184">
        <f t="shared" si="0"/>
        <v>2517.6262194118754</v>
      </c>
      <c r="E23" s="181">
        <f>IF(ISNUMBER(D23/D$9*100),D23/D$9*100,0)</f>
        <v>0.50027469498955734</v>
      </c>
      <c r="F23" s="183">
        <f>[1]MercLab!R124</f>
        <v>267.01328480576797</v>
      </c>
      <c r="G23" s="181">
        <f>IF(ISNUMBER(F23/F$9*100),F23/F$9*100,0)</f>
        <v>0.23537046658543667</v>
      </c>
      <c r="H23" s="184">
        <f>[1]MercLab!S124</f>
        <v>858.59650505078275</v>
      </c>
      <c r="I23" s="181">
        <f>IF(ISNUMBER(H23/H$9*100),H23/H$9*100,0)</f>
        <v>0.27743155680707909</v>
      </c>
      <c r="J23" s="184">
        <f>[1]MercLab!T124</f>
        <v>1392.0164295553245</v>
      </c>
      <c r="K23" s="181">
        <f>IF(ISNUMBER(J23/J$9*100),J23/J$9*100,0)</f>
        <v>1.7329921335425043</v>
      </c>
      <c r="L23" s="184">
        <f>[1]MercLab!U124</f>
        <v>910.21137843815598</v>
      </c>
      <c r="M23" s="181">
        <f>IF(ISNUMBER(L23/L$9*100),L23/L$9*100,0)</f>
        <v>0.19521753795931096</v>
      </c>
      <c r="N23" s="184">
        <f>[1]MercLab!V124</f>
        <v>595.97195770225107</v>
      </c>
      <c r="O23" s="181">
        <f>IF(ISNUMBER(N23/N$9*100),N23/N$9*100,0)</f>
        <v>0</v>
      </c>
    </row>
    <row r="24" spans="1:15">
      <c r="A24" s="185"/>
      <c r="B24" s="183"/>
      <c r="C24" s="186"/>
      <c r="D24" s="183">
        <f t="shared" si="0"/>
        <v>0</v>
      </c>
      <c r="E24" s="186"/>
      <c r="F24" s="183"/>
      <c r="G24" s="186"/>
      <c r="H24" s="183"/>
      <c r="I24" s="186"/>
      <c r="J24" s="183"/>
      <c r="K24" s="186"/>
      <c r="L24" s="183"/>
      <c r="M24" s="186"/>
      <c r="N24" s="183"/>
      <c r="O24" s="186"/>
    </row>
    <row r="25" spans="1:15">
      <c r="A25" s="187" t="s">
        <v>19</v>
      </c>
      <c r="B25" s="176"/>
      <c r="C25" s="146"/>
      <c r="D25" s="176"/>
      <c r="E25" s="146"/>
      <c r="F25" s="176"/>
      <c r="G25" s="146"/>
      <c r="H25" s="176"/>
      <c r="I25" s="146"/>
      <c r="J25" s="176"/>
      <c r="K25" s="146"/>
      <c r="L25" s="176"/>
      <c r="M25" s="146"/>
      <c r="N25" s="176"/>
      <c r="O25" s="146"/>
    </row>
    <row r="26" spans="1:15">
      <c r="A26" s="182" t="s">
        <v>44</v>
      </c>
      <c r="B26" s="184">
        <f>[1]MercLab!Q126</f>
        <v>4753.1332052399548</v>
      </c>
      <c r="C26" s="181">
        <f t="shared" ref="C26:C34" si="1">IF(ISNUMBER(B26/B$9*100),B26/B$9*100,0)</f>
        <v>0.42675302366245554</v>
      </c>
      <c r="D26" s="184">
        <f t="shared" si="0"/>
        <v>0</v>
      </c>
      <c r="E26" s="181">
        <f t="shared" ref="E26:E34" si="2">IF(ISNUMBER(D26/D$9*100),D26/D$9*100,0)</f>
        <v>0</v>
      </c>
      <c r="F26" s="184">
        <f>[1]MercLab!R126</f>
        <v>0</v>
      </c>
      <c r="G26" s="181">
        <f t="shared" ref="G26:G34" si="3">IF(ISNUMBER(F26/F$9*100),F26/F$9*100,0)</f>
        <v>0</v>
      </c>
      <c r="H26" s="184">
        <f>[1]MercLab!S126</f>
        <v>0</v>
      </c>
      <c r="I26" s="181">
        <f t="shared" ref="I26:I34" si="4">IF(ISNUMBER(H26/H$9*100),H26/H$9*100,0)</f>
        <v>0</v>
      </c>
      <c r="J26" s="184">
        <f>[1]MercLab!T126</f>
        <v>0</v>
      </c>
      <c r="K26" s="181">
        <f t="shared" ref="K26:K34" si="5">IF(ISNUMBER(J26/J$9*100),J26/J$9*100,0)</f>
        <v>0</v>
      </c>
      <c r="L26" s="184">
        <f>[1]MercLab!U126</f>
        <v>0</v>
      </c>
      <c r="M26" s="181">
        <f t="shared" ref="M26:M34" si="6">IF(ISNUMBER(L26/L$9*100),L26/L$9*100,0)</f>
        <v>0</v>
      </c>
      <c r="N26" s="184">
        <f>[1]MercLab!V126</f>
        <v>4753.1332052399548</v>
      </c>
      <c r="O26" s="181">
        <f t="shared" ref="O26:O34" si="7">IF(ISNUMBER(N26/N$9*100),N26/N$9*100,0)</f>
        <v>0</v>
      </c>
    </row>
    <row r="27" spans="1:15">
      <c r="A27" s="182" t="s">
        <v>45</v>
      </c>
      <c r="B27" s="184">
        <f>[1]MercLab!Q127</f>
        <v>21406.215995251019</v>
      </c>
      <c r="C27" s="181">
        <f t="shared" si="1"/>
        <v>1.9219253925124988</v>
      </c>
      <c r="D27" s="184">
        <f t="shared" si="0"/>
        <v>4967.115810325</v>
      </c>
      <c r="E27" s="181">
        <f t="shared" si="2"/>
        <v>0.98701003660846531</v>
      </c>
      <c r="F27" s="184">
        <f>[1]MercLab!R127</f>
        <v>0</v>
      </c>
      <c r="G27" s="181">
        <f t="shared" si="3"/>
        <v>0</v>
      </c>
      <c r="H27" s="184">
        <f>[1]MercLab!S127</f>
        <v>2876.8175252371257</v>
      </c>
      <c r="I27" s="181">
        <f t="shared" si="4"/>
        <v>0.92956349109436298</v>
      </c>
      <c r="J27" s="184">
        <f>[1]MercLab!T127</f>
        <v>2090.2982850878748</v>
      </c>
      <c r="K27" s="181">
        <f t="shared" si="5"/>
        <v>2.6023187714615275</v>
      </c>
      <c r="L27" s="184">
        <f>[1]MercLab!U127</f>
        <v>1502.5296572528</v>
      </c>
      <c r="M27" s="181">
        <f t="shared" si="6"/>
        <v>0.32225496994231267</v>
      </c>
      <c r="N27" s="184">
        <f>[1]MercLab!V127</f>
        <v>14936.570527673195</v>
      </c>
      <c r="O27" s="181">
        <f t="shared" si="7"/>
        <v>0</v>
      </c>
    </row>
    <row r="28" spans="1:15">
      <c r="A28" s="182" t="s">
        <v>46</v>
      </c>
      <c r="B28" s="184">
        <f>[1]MercLab!Q128</f>
        <v>69587.354893411699</v>
      </c>
      <c r="C28" s="181">
        <f t="shared" si="1"/>
        <v>6.2477975741764684</v>
      </c>
      <c r="D28" s="184">
        <f t="shared" si="0"/>
        <v>34542.691371911766</v>
      </c>
      <c r="E28" s="181">
        <f t="shared" si="2"/>
        <v>6.8639396336754173</v>
      </c>
      <c r="F28" s="184">
        <f>[1]MercLab!R128</f>
        <v>1513.5235600811184</v>
      </c>
      <c r="G28" s="181">
        <f t="shared" si="3"/>
        <v>1.3341611327821417</v>
      </c>
      <c r="H28" s="184">
        <f>[1]MercLab!S128</f>
        <v>17756.305719962675</v>
      </c>
      <c r="I28" s="181">
        <f t="shared" si="4"/>
        <v>5.7374558480648892</v>
      </c>
      <c r="J28" s="184">
        <f>[1]MercLab!T128</f>
        <v>15272.862091867974</v>
      </c>
      <c r="K28" s="181">
        <f t="shared" si="5"/>
        <v>19.013963700372241</v>
      </c>
      <c r="L28" s="184">
        <f>[1]MercLab!U128</f>
        <v>6345.6089920307704</v>
      </c>
      <c r="M28" s="181">
        <f t="shared" si="6"/>
        <v>1.3609741578954344</v>
      </c>
      <c r="N28" s="184">
        <f>[1]MercLab!V128</f>
        <v>28699.054529469002</v>
      </c>
      <c r="O28" s="181">
        <f t="shared" si="7"/>
        <v>0</v>
      </c>
    </row>
    <row r="29" spans="1:15">
      <c r="A29" s="182" t="s">
        <v>47</v>
      </c>
      <c r="B29" s="184">
        <f>[1]MercLab!Q129</f>
        <v>173217.92273497631</v>
      </c>
      <c r="C29" s="181">
        <f t="shared" si="1"/>
        <v>15.552114592157517</v>
      </c>
      <c r="D29" s="184">
        <f t="shared" si="0"/>
        <v>111458.7416574169</v>
      </c>
      <c r="E29" s="181">
        <f t="shared" si="2"/>
        <v>22.147842104857727</v>
      </c>
      <c r="F29" s="183">
        <f>[1]MercLab!R129</f>
        <v>9998.9102081207293</v>
      </c>
      <c r="G29" s="181">
        <f t="shared" si="3"/>
        <v>8.8139740415658263</v>
      </c>
      <c r="H29" s="184">
        <f>[1]MercLab!S129</f>
        <v>78185.591240237947</v>
      </c>
      <c r="I29" s="181">
        <f t="shared" si="4"/>
        <v>25.263497079315727</v>
      </c>
      <c r="J29" s="184">
        <f>[1]MercLab!T129</f>
        <v>23274.240209058229</v>
      </c>
      <c r="K29" s="181">
        <f t="shared" si="5"/>
        <v>28.975286742385041</v>
      </c>
      <c r="L29" s="184">
        <f>[1]MercLab!U129</f>
        <v>28540.957526694267</v>
      </c>
      <c r="M29" s="181">
        <f t="shared" si="6"/>
        <v>6.1213203782653949</v>
      </c>
      <c r="N29" s="184">
        <f>[1]MercLab!V129</f>
        <v>33218.223550868075</v>
      </c>
      <c r="O29" s="181">
        <f t="shared" si="7"/>
        <v>0</v>
      </c>
    </row>
    <row r="30" spans="1:15">
      <c r="A30" s="182" t="s">
        <v>48</v>
      </c>
      <c r="B30" s="183">
        <f>[1]MercLab!Q130</f>
        <v>134472.1537697702</v>
      </c>
      <c r="C30" s="181">
        <f t="shared" si="1"/>
        <v>12.073383122608076</v>
      </c>
      <c r="D30" s="183">
        <f t="shared" si="0"/>
        <v>82900.046892733095</v>
      </c>
      <c r="E30" s="181">
        <f t="shared" si="2"/>
        <v>16.472975755539366</v>
      </c>
      <c r="F30" s="155">
        <f>[1]MercLab!R130</f>
        <v>14802.894072717019</v>
      </c>
      <c r="G30" s="181">
        <f t="shared" si="3"/>
        <v>13.048654441462215</v>
      </c>
      <c r="H30" s="183">
        <f>[1]MercLab!S130</f>
        <v>59649.578248091835</v>
      </c>
      <c r="I30" s="181">
        <f t="shared" si="4"/>
        <v>19.274100533725104</v>
      </c>
      <c r="J30" s="183">
        <f>[1]MercLab!T130</f>
        <v>8447.5745719242459</v>
      </c>
      <c r="K30" s="181">
        <f t="shared" si="5"/>
        <v>10.516815728486032</v>
      </c>
      <c r="L30" s="183">
        <f>[1]MercLab!U130</f>
        <v>37725.953535816247</v>
      </c>
      <c r="M30" s="181">
        <f t="shared" si="6"/>
        <v>8.0912719186907047</v>
      </c>
      <c r="N30" s="183">
        <f>[1]MercLab!V130</f>
        <v>13846.153341221483</v>
      </c>
      <c r="O30" s="181">
        <f t="shared" si="7"/>
        <v>0</v>
      </c>
    </row>
    <row r="31" spans="1:15">
      <c r="A31" s="182" t="s">
        <v>50</v>
      </c>
      <c r="B31" s="155">
        <f>[1]MercLab!Q131</f>
        <v>161400.22237472449</v>
      </c>
      <c r="C31" s="181">
        <f t="shared" si="1"/>
        <v>14.491079871751497</v>
      </c>
      <c r="D31" s="155">
        <f t="shared" si="0"/>
        <v>88061.787777458332</v>
      </c>
      <c r="E31" s="181">
        <f t="shared" si="2"/>
        <v>17.498659523372176</v>
      </c>
      <c r="F31" s="184">
        <f>[1]MercLab!R131</f>
        <v>17654.620103368165</v>
      </c>
      <c r="G31" s="181">
        <f t="shared" si="3"/>
        <v>15.562432311714819</v>
      </c>
      <c r="H31" s="155">
        <f>[1]MercLab!S131</f>
        <v>63828.700862080026</v>
      </c>
      <c r="I31" s="181">
        <f t="shared" si="4"/>
        <v>20.624467657357688</v>
      </c>
      <c r="J31" s="155">
        <f>[1]MercLab!T131</f>
        <v>6578.4668120101387</v>
      </c>
      <c r="K31" s="181">
        <f t="shared" si="5"/>
        <v>8.1898683046620651</v>
      </c>
      <c r="L31" s="155">
        <f>[1]MercLab!U131</f>
        <v>60127.927783120082</v>
      </c>
      <c r="M31" s="181">
        <f t="shared" si="6"/>
        <v>12.895934178011913</v>
      </c>
      <c r="N31" s="155">
        <f>[1]MercLab!V131</f>
        <v>13210.506814148323</v>
      </c>
      <c r="O31" s="181">
        <f t="shared" si="7"/>
        <v>0</v>
      </c>
    </row>
    <row r="32" spans="1:15">
      <c r="A32" s="182" t="s">
        <v>51</v>
      </c>
      <c r="B32" s="184">
        <f>[1]MercLab!Q132</f>
        <v>205985.26596910783</v>
      </c>
      <c r="C32" s="181">
        <f t="shared" si="1"/>
        <v>18.494081963729464</v>
      </c>
      <c r="D32" s="184">
        <f t="shared" si="0"/>
        <v>88130.808320688753</v>
      </c>
      <c r="E32" s="181">
        <f t="shared" si="2"/>
        <v>17.512374518452216</v>
      </c>
      <c r="F32" s="184">
        <f>[1]MercLab!R132</f>
        <v>29577.204315148745</v>
      </c>
      <c r="G32" s="181">
        <f t="shared" si="3"/>
        <v>26.072112423220407</v>
      </c>
      <c r="H32" s="184">
        <f>[1]MercLab!S132</f>
        <v>47363.021645452587</v>
      </c>
      <c r="I32" s="181">
        <f t="shared" si="4"/>
        <v>15.30404183209215</v>
      </c>
      <c r="J32" s="184">
        <f>[1]MercLab!T132</f>
        <v>11190.58236008743</v>
      </c>
      <c r="K32" s="181">
        <f t="shared" si="5"/>
        <v>13.931725795783981</v>
      </c>
      <c r="L32" s="184">
        <f>[1]MercLab!U132</f>
        <v>103672.98492039306</v>
      </c>
      <c r="M32" s="181">
        <f t="shared" si="6"/>
        <v>22.235258038390938</v>
      </c>
      <c r="N32" s="184">
        <f>[1]MercLab!V132</f>
        <v>14181.472728030796</v>
      </c>
      <c r="O32" s="181">
        <f t="shared" si="7"/>
        <v>0</v>
      </c>
    </row>
    <row r="33" spans="1:15">
      <c r="A33" s="182" t="s">
        <v>52</v>
      </c>
      <c r="B33" s="184">
        <f>[1]MercLab!Q133</f>
        <v>244071.62582073428</v>
      </c>
      <c r="C33" s="181">
        <f t="shared" si="1"/>
        <v>21.913609362847957</v>
      </c>
      <c r="D33" s="184">
        <f t="shared" si="0"/>
        <v>78615.586054206549</v>
      </c>
      <c r="E33" s="181">
        <f t="shared" si="2"/>
        <v>15.621615326154705</v>
      </c>
      <c r="F33" s="184">
        <f>[1]MercLab!R133</f>
        <v>35036.011835343757</v>
      </c>
      <c r="G33" s="181">
        <f t="shared" si="3"/>
        <v>30.884015598611157</v>
      </c>
      <c r="H33" s="184">
        <f>[1]MercLab!S133</f>
        <v>33660.484056100766</v>
      </c>
      <c r="I33" s="181">
        <f t="shared" si="4"/>
        <v>10.876448296294388</v>
      </c>
      <c r="J33" s="184">
        <f>[1]MercLab!T133</f>
        <v>9919.0901627620169</v>
      </c>
      <c r="K33" s="181">
        <f t="shared" si="5"/>
        <v>12.348780415944239</v>
      </c>
      <c r="L33" s="184">
        <f>[1]MercLab!U133</f>
        <v>150480.67002852194</v>
      </c>
      <c r="M33" s="181">
        <f t="shared" si="6"/>
        <v>32.274333862803388</v>
      </c>
      <c r="N33" s="184">
        <f>[1]MercLab!V133</f>
        <v>14975.369738009809</v>
      </c>
      <c r="O33" s="181">
        <f t="shared" si="7"/>
        <v>0</v>
      </c>
    </row>
    <row r="34" spans="1:15">
      <c r="A34" s="182" t="s">
        <v>104</v>
      </c>
      <c r="B34" s="184">
        <f>[1]MercLab!Q134</f>
        <v>98896.269966612745</v>
      </c>
      <c r="C34" s="181">
        <f t="shared" si="1"/>
        <v>8.8792550965463324</v>
      </c>
      <c r="D34" s="184">
        <f t="shared" si="0"/>
        <v>14571.986169664951</v>
      </c>
      <c r="E34" s="181">
        <f t="shared" si="2"/>
        <v>2.895583101340653</v>
      </c>
      <c r="F34" s="183">
        <f>[1]MercLab!R134</f>
        <v>4860.6713529638855</v>
      </c>
      <c r="G34" s="181">
        <f t="shared" si="3"/>
        <v>4.2846500506437044</v>
      </c>
      <c r="H34" s="184">
        <f>[1]MercLab!S134</f>
        <v>6159.9775931590293</v>
      </c>
      <c r="I34" s="181">
        <f t="shared" si="4"/>
        <v>1.9904252620568896</v>
      </c>
      <c r="J34" s="184">
        <f>[1]MercLab!T134</f>
        <v>3551.3372235420379</v>
      </c>
      <c r="K34" s="181">
        <f t="shared" si="5"/>
        <v>4.4212405409044253</v>
      </c>
      <c r="L34" s="184">
        <f>[1]MercLab!U134</f>
        <v>77858.289092926803</v>
      </c>
      <c r="M34" s="181">
        <f t="shared" si="6"/>
        <v>16.698652496001682</v>
      </c>
      <c r="N34" s="184">
        <f>[1]MercLab!V134</f>
        <v>6465.9947040208244</v>
      </c>
      <c r="O34" s="181">
        <f t="shared" si="7"/>
        <v>0</v>
      </c>
    </row>
    <row r="35" spans="1:15">
      <c r="A35" s="188"/>
      <c r="B35" s="183"/>
      <c r="C35" s="181"/>
      <c r="D35" s="183">
        <f t="shared" si="0"/>
        <v>0</v>
      </c>
      <c r="E35" s="181"/>
      <c r="F35" s="183"/>
      <c r="G35" s="181"/>
      <c r="H35" s="183"/>
      <c r="I35" s="181"/>
      <c r="J35" s="183"/>
      <c r="K35" s="181"/>
      <c r="L35" s="183"/>
      <c r="M35" s="181"/>
      <c r="N35" s="183"/>
      <c r="O35" s="181"/>
    </row>
    <row r="36" spans="1:15">
      <c r="A36" s="179" t="s">
        <v>112</v>
      </c>
      <c r="B36" s="176"/>
      <c r="C36" s="146"/>
      <c r="D36" s="176"/>
      <c r="E36" s="146"/>
      <c r="F36" s="176"/>
      <c r="G36" s="146"/>
      <c r="H36" s="176"/>
      <c r="I36" s="146"/>
      <c r="J36" s="176"/>
      <c r="K36" s="146"/>
      <c r="L36" s="176"/>
      <c r="M36" s="146"/>
      <c r="N36" s="176"/>
      <c r="O36" s="146"/>
    </row>
    <row r="37" spans="1:15">
      <c r="A37" s="189" t="s">
        <v>107</v>
      </c>
      <c r="B37" s="184">
        <f>SUM(B38:B40)</f>
        <v>625728.74931943277</v>
      </c>
      <c r="C37" s="181">
        <f t="shared" ref="C37:C44" si="8">IF(ISNUMBER(B37/B$9*100),B37/B$9*100,0)</f>
        <v>56.180128819073126</v>
      </c>
      <c r="D37" s="184">
        <f t="shared" si="0"/>
        <v>228570.61964702661</v>
      </c>
      <c r="E37" s="181">
        <f t="shared" ref="E37:E44" si="9">IF(ISNUMBER(D37/D$9*100),D37/D$9*100,0)</f>
        <v>45.419012618244182</v>
      </c>
      <c r="F37" s="184">
        <f>SUM(F38:F40)</f>
        <v>5856.8080992749983</v>
      </c>
      <c r="G37" s="181">
        <f t="shared" ref="G37:G44" si="10">IF(ISNUMBER(F37/F$9*100),F37/F$9*100,0)</f>
        <v>5.1627380863483623</v>
      </c>
      <c r="H37" s="184">
        <f>SUM(H38:H40)</f>
        <v>147646.56636172568</v>
      </c>
      <c r="I37" s="181">
        <f t="shared" ref="I37:I44" si="11">IF(ISNUMBER(H37/H$9*100),H37/H$9*100,0)</f>
        <v>47.707877357980323</v>
      </c>
      <c r="J37" s="184">
        <f>SUM(J38:J40)</f>
        <v>75067.245186025946</v>
      </c>
      <c r="K37" s="181">
        <f t="shared" ref="K37:K44" si="12">IF(ISNUMBER(J37/J$9*100),J37/J$9*100,0)</f>
        <v>93.455035897562325</v>
      </c>
      <c r="L37" s="184">
        <f>SUM(L38:L40)</f>
        <v>397158.12967241154</v>
      </c>
      <c r="M37" s="181">
        <f t="shared" ref="M37:M44" si="13">IF(ISNUMBER(L37/L$9*100),L37/L$9*100,0)</f>
        <v>85.18046916553773</v>
      </c>
      <c r="N37" s="184">
        <f>SUM(N38:N40)</f>
        <v>0</v>
      </c>
      <c r="O37" s="181">
        <f t="shared" ref="O37:O44" si="14">IF(ISNUMBER(N37/N$9*100),N37/N$9*100,0)</f>
        <v>0</v>
      </c>
    </row>
    <row r="38" spans="1:15">
      <c r="A38" s="190" t="s">
        <v>116</v>
      </c>
      <c r="B38" s="184">
        <f>[1]MercLab!Q139</f>
        <v>323944.70147544582</v>
      </c>
      <c r="C38" s="181">
        <f t="shared" si="8"/>
        <v>29.084895138573959</v>
      </c>
      <c r="D38" s="184">
        <f t="shared" si="0"/>
        <v>66088.232725818001</v>
      </c>
      <c r="E38" s="181">
        <f t="shared" si="9"/>
        <v>13.132318933757739</v>
      </c>
      <c r="F38" s="184">
        <f>[1]MercLab!R139</f>
        <v>2655.1750686790974</v>
      </c>
      <c r="G38" s="181">
        <f t="shared" si="10"/>
        <v>2.3405194810274024</v>
      </c>
      <c r="H38" s="184">
        <f>[1]MercLab!S139</f>
        <v>44535.633266826742</v>
      </c>
      <c r="I38" s="181">
        <f t="shared" si="11"/>
        <v>14.390449993590529</v>
      </c>
      <c r="J38" s="184">
        <f>[1]MercLab!T139</f>
        <v>18897.424390312157</v>
      </c>
      <c r="K38" s="181">
        <f t="shared" si="12"/>
        <v>23.526365865585955</v>
      </c>
      <c r="L38" s="184">
        <f>[1]MercLab!U139</f>
        <v>257856.46874962925</v>
      </c>
      <c r="M38" s="181">
        <f t="shared" si="13"/>
        <v>55.303752698148486</v>
      </c>
      <c r="N38" s="184">
        <f>[1]MercLab!V139</f>
        <v>0</v>
      </c>
      <c r="O38" s="181">
        <f t="shared" si="14"/>
        <v>0</v>
      </c>
    </row>
    <row r="39" spans="1:15">
      <c r="A39" s="190" t="s">
        <v>117</v>
      </c>
      <c r="B39" s="184">
        <f>[1]MercLab!Q140</f>
        <v>300392.07593706634</v>
      </c>
      <c r="C39" s="181">
        <f t="shared" si="8"/>
        <v>26.970257544867891</v>
      </c>
      <c r="D39" s="184">
        <f t="shared" si="0"/>
        <v>161880.44716995495</v>
      </c>
      <c r="E39" s="181">
        <f t="shared" si="9"/>
        <v>32.167082908614056</v>
      </c>
      <c r="F39" s="184">
        <f>[1]MercLab!R140</f>
        <v>3201.6330305959004</v>
      </c>
      <c r="G39" s="181">
        <f t="shared" si="10"/>
        <v>2.8222186053209599</v>
      </c>
      <c r="H39" s="184">
        <f>[1]MercLab!S140</f>
        <v>102508.99334364526</v>
      </c>
      <c r="I39" s="181">
        <f t="shared" si="11"/>
        <v>33.122927292106716</v>
      </c>
      <c r="J39" s="184">
        <f>[1]MercLab!T140</f>
        <v>56169.820795713793</v>
      </c>
      <c r="K39" s="181">
        <f t="shared" si="12"/>
        <v>69.928670031976367</v>
      </c>
      <c r="L39" s="184">
        <f>[1]MercLab!U140</f>
        <v>138511.62876711524</v>
      </c>
      <c r="M39" s="181">
        <f t="shared" si="13"/>
        <v>29.707274361971209</v>
      </c>
      <c r="N39" s="184">
        <f>[1]MercLab!V140</f>
        <v>0</v>
      </c>
      <c r="O39" s="181">
        <f t="shared" si="14"/>
        <v>0</v>
      </c>
    </row>
    <row r="40" spans="1:15">
      <c r="A40" s="190" t="s">
        <v>118</v>
      </c>
      <c r="B40" s="184">
        <f>[1]MercLab!Q141</f>
        <v>1391.9719069206863</v>
      </c>
      <c r="C40" s="181">
        <f t="shared" si="8"/>
        <v>0.12497613563127741</v>
      </c>
      <c r="D40" s="184">
        <f t="shared" si="0"/>
        <v>601.93975125368797</v>
      </c>
      <c r="E40" s="181">
        <f t="shared" si="9"/>
        <v>0.11961077587239095</v>
      </c>
      <c r="F40" s="184">
        <f>[1]MercLab!R141</f>
        <v>0</v>
      </c>
      <c r="G40" s="181">
        <f t="shared" si="10"/>
        <v>0</v>
      </c>
      <c r="H40" s="184">
        <f>[1]MercLab!S141</f>
        <v>601.93975125368797</v>
      </c>
      <c r="I40" s="181">
        <f t="shared" si="11"/>
        <v>0.19450007228307942</v>
      </c>
      <c r="J40" s="184">
        <f>[1]MercLab!T141</f>
        <v>0</v>
      </c>
      <c r="K40" s="181">
        <f t="shared" si="12"/>
        <v>0</v>
      </c>
      <c r="L40" s="184">
        <f>[1]MercLab!U141</f>
        <v>790.03215566699805</v>
      </c>
      <c r="M40" s="181">
        <f t="shared" si="13"/>
        <v>0.16944210541801905</v>
      </c>
      <c r="N40" s="184">
        <f>[1]MercLab!V141</f>
        <v>0</v>
      </c>
      <c r="O40" s="181">
        <f t="shared" si="14"/>
        <v>0</v>
      </c>
    </row>
    <row r="41" spans="1:15">
      <c r="A41" s="189" t="s">
        <v>108</v>
      </c>
      <c r="B41" s="184">
        <f>[1]MercLab!Q142</f>
        <v>93293.246241297456</v>
      </c>
      <c r="C41" s="181">
        <f t="shared" si="8"/>
        <v>8.3761959115450022</v>
      </c>
      <c r="D41" s="184">
        <f t="shared" si="0"/>
        <v>47143.011068532804</v>
      </c>
      <c r="E41" s="181">
        <f t="shared" si="9"/>
        <v>9.3677350916328521</v>
      </c>
      <c r="F41" s="155">
        <f>[1]MercLab!R142</f>
        <v>8138.0578816945963</v>
      </c>
      <c r="G41" s="181">
        <f t="shared" si="10"/>
        <v>7.1736448697940229</v>
      </c>
      <c r="H41" s="184">
        <f>[1]MercLab!S142</f>
        <v>35495.371991269109</v>
      </c>
      <c r="I41" s="181">
        <f t="shared" si="11"/>
        <v>11.46934124825227</v>
      </c>
      <c r="J41" s="184">
        <f>[1]MercLab!T142</f>
        <v>3509.5811955690938</v>
      </c>
      <c r="K41" s="181">
        <f t="shared" si="12"/>
        <v>4.3692563354965843</v>
      </c>
      <c r="L41" s="184">
        <f>[1]MercLab!U142</f>
        <v>46150.235172764733</v>
      </c>
      <c r="M41" s="181">
        <f t="shared" si="13"/>
        <v>9.8980692837850111</v>
      </c>
      <c r="N41" s="184">
        <f>[1]MercLab!V142</f>
        <v>0</v>
      </c>
      <c r="O41" s="181">
        <f t="shared" si="14"/>
        <v>0</v>
      </c>
    </row>
    <row r="42" spans="1:15">
      <c r="A42" s="189" t="s">
        <v>109</v>
      </c>
      <c r="B42" s="155">
        <f>[1]MercLab!Q143</f>
        <v>16020.236401239756</v>
      </c>
      <c r="C42" s="181">
        <f t="shared" si="8"/>
        <v>1.4383531933166727</v>
      </c>
      <c r="D42" s="155">
        <f t="shared" si="0"/>
        <v>7846.8345363830122</v>
      </c>
      <c r="E42" s="181">
        <f t="shared" si="9"/>
        <v>1.559235729297243</v>
      </c>
      <c r="F42" s="184">
        <f>[1]MercLab!R143</f>
        <v>3069.0197883011583</v>
      </c>
      <c r="G42" s="181">
        <f t="shared" si="10"/>
        <v>2.7053208983884143</v>
      </c>
      <c r="H42" s="155">
        <f>[1]MercLab!S143</f>
        <v>4777.8147480818543</v>
      </c>
      <c r="I42" s="181">
        <f t="shared" si="11"/>
        <v>1.5438178188458525</v>
      </c>
      <c r="J42" s="155">
        <f>[1]MercLab!T143</f>
        <v>0</v>
      </c>
      <c r="K42" s="181">
        <f t="shared" si="12"/>
        <v>0</v>
      </c>
      <c r="L42" s="155">
        <f>[1]MercLab!U143</f>
        <v>8173.4018648567571</v>
      </c>
      <c r="M42" s="181">
        <f t="shared" si="13"/>
        <v>1.7529899390483055</v>
      </c>
      <c r="N42" s="155">
        <f>[1]MercLab!V143</f>
        <v>0</v>
      </c>
      <c r="O42" s="181">
        <f t="shared" si="14"/>
        <v>0</v>
      </c>
    </row>
    <row r="43" spans="1:15">
      <c r="A43" s="189" t="s">
        <v>110</v>
      </c>
      <c r="B43" s="184">
        <f>[1]MercLab!Q144</f>
        <v>6854.8503705435942</v>
      </c>
      <c r="C43" s="181">
        <f t="shared" si="8"/>
        <v>0.61545258591916563</v>
      </c>
      <c r="D43" s="184">
        <f t="shared" si="0"/>
        <v>3507.2829992791403</v>
      </c>
      <c r="E43" s="181">
        <f t="shared" si="9"/>
        <v>0.69692828871011381</v>
      </c>
      <c r="F43" s="184">
        <f>[1]MercLab!R144</f>
        <v>1092.5759792148269</v>
      </c>
      <c r="G43" s="181">
        <f t="shared" si="10"/>
        <v>0.96309858962597605</v>
      </c>
      <c r="H43" s="184">
        <f>[1]MercLab!S144</f>
        <v>2414.7070200643134</v>
      </c>
      <c r="I43" s="181">
        <f t="shared" si="11"/>
        <v>0.7802453467590138</v>
      </c>
      <c r="J43" s="184">
        <f>[1]MercLab!T144</f>
        <v>0</v>
      </c>
      <c r="K43" s="181">
        <f t="shared" si="12"/>
        <v>0</v>
      </c>
      <c r="L43" s="184">
        <f>[1]MercLab!U144</f>
        <v>3347.567371264452</v>
      </c>
      <c r="M43" s="181">
        <f t="shared" si="13"/>
        <v>0.71796933750984859</v>
      </c>
      <c r="N43" s="184">
        <f>[1]MercLab!V144</f>
        <v>0</v>
      </c>
      <c r="O43" s="181">
        <f t="shared" si="14"/>
        <v>0</v>
      </c>
    </row>
    <row r="44" spans="1:15">
      <c r="A44" s="189" t="s">
        <v>111</v>
      </c>
      <c r="B44" s="184">
        <f>[1]MercLab!Q145</f>
        <v>4780.0839347555957</v>
      </c>
      <c r="C44" s="181">
        <f t="shared" si="8"/>
        <v>0.42917275498789559</v>
      </c>
      <c r="D44" s="184">
        <f t="shared" si="0"/>
        <v>1738.2194074147492</v>
      </c>
      <c r="E44" s="181">
        <f t="shared" si="9"/>
        <v>0.34539963762868692</v>
      </c>
      <c r="F44" s="183">
        <f>[1]MercLab!R145</f>
        <v>0</v>
      </c>
      <c r="G44" s="181">
        <f t="shared" si="10"/>
        <v>0</v>
      </c>
      <c r="H44" s="184">
        <f>[1]MercLab!S145</f>
        <v>1738.2194074147492</v>
      </c>
      <c r="I44" s="181">
        <f t="shared" si="11"/>
        <v>0.56165720851941969</v>
      </c>
      <c r="J44" s="184">
        <f>[1]MercLab!T145</f>
        <v>0</v>
      </c>
      <c r="K44" s="181">
        <f t="shared" si="12"/>
        <v>0</v>
      </c>
      <c r="L44" s="184">
        <f>[1]MercLab!U145</f>
        <v>3041.8645273408451</v>
      </c>
      <c r="M44" s="181">
        <f t="shared" si="13"/>
        <v>0.65240373598954104</v>
      </c>
      <c r="N44" s="184">
        <f>[1]MercLab!V145</f>
        <v>0</v>
      </c>
      <c r="O44" s="181">
        <f t="shared" si="14"/>
        <v>0</v>
      </c>
    </row>
    <row r="45" spans="1:15">
      <c r="A45" s="189"/>
      <c r="B45" s="183"/>
      <c r="C45" s="186"/>
      <c r="D45" s="183">
        <f t="shared" si="0"/>
        <v>0</v>
      </c>
      <c r="E45" s="186"/>
      <c r="F45" s="183"/>
      <c r="G45" s="186"/>
      <c r="H45" s="183"/>
      <c r="I45" s="186"/>
      <c r="J45" s="183"/>
      <c r="K45" s="186"/>
      <c r="L45" s="183"/>
      <c r="M45" s="186"/>
      <c r="N45" s="183"/>
      <c r="O45" s="186"/>
    </row>
    <row r="46" spans="1:15">
      <c r="A46" s="179" t="s">
        <v>15</v>
      </c>
      <c r="B46" s="176"/>
      <c r="C46" s="146"/>
      <c r="D46" s="176"/>
      <c r="E46" s="146"/>
      <c r="F46" s="176"/>
      <c r="G46" s="146"/>
      <c r="H46" s="176"/>
      <c r="I46" s="146"/>
      <c r="J46" s="176"/>
      <c r="K46" s="146"/>
      <c r="L46" s="176"/>
      <c r="M46" s="146"/>
      <c r="N46" s="176"/>
      <c r="O46" s="146"/>
    </row>
    <row r="47" spans="1:15">
      <c r="A47" s="189" t="s">
        <v>41</v>
      </c>
      <c r="B47" s="155">
        <f>[1]MercLab!Q147</f>
        <v>107062.57578000627</v>
      </c>
      <c r="C47" s="181">
        <f>IF(ISNUMBER(B47/B$9*100),B47/B$9*100,0)</f>
        <v>9.6124547666452145</v>
      </c>
      <c r="D47" s="155">
        <f t="shared" si="0"/>
        <v>21759.409521781166</v>
      </c>
      <c r="E47" s="181">
        <f>IF(ISNUMBER(D47/D$9*100),D47/D$9*100,0)</f>
        <v>4.323787970481523</v>
      </c>
      <c r="F47" s="155">
        <f>[1]MercLab!R147</f>
        <v>0</v>
      </c>
      <c r="G47" s="181">
        <f>IF(ISNUMBER(F47/F$9*100),F47/F$9*100,0)</f>
        <v>0</v>
      </c>
      <c r="H47" s="155">
        <f>[1]MercLab!S147</f>
        <v>21759.409521781166</v>
      </c>
      <c r="I47" s="181">
        <f>IF(ISNUMBER(H47/H$9*100),H47/H$9*100,0)</f>
        <v>7.0309473930056114</v>
      </c>
      <c r="J47" s="155">
        <f>[1]MercLab!T147</f>
        <v>0</v>
      </c>
      <c r="K47" s="181">
        <f>IF(ISNUMBER(J47/J$9*100),J47/J$9*100,0)</f>
        <v>0</v>
      </c>
      <c r="L47" s="155">
        <f>[1]MercLab!U147</f>
        <v>55107.784700885109</v>
      </c>
      <c r="M47" s="181">
        <f>IF(ISNUMBER(L47/L$9*100),L47/L$9*100,0)</f>
        <v>11.819239252049762</v>
      </c>
      <c r="N47" s="155">
        <f>[1]MercLab!V147</f>
        <v>30195.381557339919</v>
      </c>
      <c r="O47" s="181">
        <f>IF(ISNUMBER(N47/N$9*100),N47/N$9*100,0)</f>
        <v>0</v>
      </c>
    </row>
    <row r="48" spans="1:15">
      <c r="A48" s="189" t="s">
        <v>42</v>
      </c>
      <c r="B48" s="155">
        <f>[1]MercLab!Q148</f>
        <v>221451.71047504887</v>
      </c>
      <c r="C48" s="181">
        <f>IF(ISNUMBER(B48/B$9*100),B48/B$9*100,0)</f>
        <v>19.882713772099898</v>
      </c>
      <c r="D48" s="155">
        <f t="shared" si="0"/>
        <v>79446.354190893675</v>
      </c>
      <c r="E48" s="181">
        <f>IF(ISNUMBER(D48/D$9*100),D48/D$9*100,0)</f>
        <v>15.786696334996947</v>
      </c>
      <c r="F48" s="184">
        <f>[1]MercLab!R148</f>
        <v>0</v>
      </c>
      <c r="G48" s="181">
        <f>IF(ISNUMBER(F48/F$9*100),F48/F$9*100,0)</f>
        <v>0</v>
      </c>
      <c r="H48" s="155">
        <f>[1]MercLab!S148</f>
        <v>79446.354190893675</v>
      </c>
      <c r="I48" s="181">
        <f>IF(ISNUMBER(H48/H$9*100),H48/H$9*100,0)</f>
        <v>25.670877526484471</v>
      </c>
      <c r="J48" s="155">
        <f>[1]MercLab!T148</f>
        <v>0</v>
      </c>
      <c r="K48" s="181">
        <f>IF(ISNUMBER(J48/J$9*100),J48/J$9*100,0)</f>
        <v>0</v>
      </c>
      <c r="L48" s="155">
        <f>[1]MercLab!U148</f>
        <v>112605.40699401638</v>
      </c>
      <c r="M48" s="181">
        <f>IF(ISNUMBER(L48/L$9*100),L48/L$9*100,0)</f>
        <v>24.151038797161828</v>
      </c>
      <c r="N48" s="155">
        <f>[1]MercLab!V148</f>
        <v>29399.949290144243</v>
      </c>
      <c r="O48" s="181">
        <f>IF(ISNUMBER(N48/N$9*100),N48/N$9*100,0)</f>
        <v>0</v>
      </c>
    </row>
    <row r="49" spans="1:15">
      <c r="A49" s="189" t="s">
        <v>53</v>
      </c>
      <c r="B49" s="184">
        <f>[1]MercLab!Q149</f>
        <v>783214.91630168248</v>
      </c>
      <c r="C49" s="181">
        <f>IF(ISNUMBER(B49/B$9*100),B49/B$9*100,0)</f>
        <v>70.319791025592863</v>
      </c>
      <c r="D49" s="184">
        <f t="shared" si="0"/>
        <v>400655.40454165707</v>
      </c>
      <c r="E49" s="181">
        <f>IF(ISNUMBER(D49/D$9*100),D49/D$9*100,0)</f>
        <v>79.613788082417585</v>
      </c>
      <c r="F49" s="184">
        <f>[1]MercLab!R149</f>
        <v>113443.83544774311</v>
      </c>
      <c r="G49" s="181">
        <f>IF(ISNUMBER(F49/F$9*100),F49/F$9*100,0)</f>
        <v>100</v>
      </c>
      <c r="H49" s="184">
        <f>[1]MercLab!S149</f>
        <v>206887.11737757365</v>
      </c>
      <c r="I49" s="181">
        <f>IF(ISNUMBER(H49/H$9*100),H49/H$9*100,0)</f>
        <v>66.849812129149484</v>
      </c>
      <c r="J49" s="184">
        <f>[1]MercLab!T149</f>
        <v>80324.451716340307</v>
      </c>
      <c r="K49" s="181">
        <f>IF(ISNUMBER(J49/J$9*100),J49/J$9*100,0)</f>
        <v>100</v>
      </c>
      <c r="L49" s="184">
        <f>[1]MercLab!U149</f>
        <v>297868.36346878519</v>
      </c>
      <c r="M49" s="181">
        <f>IF(ISNUMBER(L49/L$9*100),L49/L$9*100,0)</f>
        <v>63.885301733015332</v>
      </c>
      <c r="N49" s="184">
        <f>[1]MercLab!V149</f>
        <v>84691.14829119778</v>
      </c>
      <c r="O49" s="181">
        <f>IF(ISNUMBER(N49/N$9*100),N49/N$9*100,0)</f>
        <v>0</v>
      </c>
    </row>
    <row r="50" spans="1:15">
      <c r="A50" s="189" t="s">
        <v>49</v>
      </c>
      <c r="B50" s="184">
        <f>[1]MercLab!Q150</f>
        <v>2060.9621731364723</v>
      </c>
      <c r="C50" s="181">
        <f>IF(ISNUMBER(B50/B$9*100),B50/B$9*100,0)</f>
        <v>0.18504043565838449</v>
      </c>
      <c r="D50" s="184">
        <f t="shared" si="0"/>
        <v>1387.5958000715682</v>
      </c>
      <c r="E50" s="181">
        <f>IF(ISNUMBER(D50/D$9*100),D50/D$9*100,0)</f>
        <v>0.27572761210429275</v>
      </c>
      <c r="F50" s="184">
        <f>[1]MercLab!R150</f>
        <v>0</v>
      </c>
      <c r="G50" s="181">
        <f>IF(ISNUMBER(F50/F$9*100),F50/F$9*100,0)</f>
        <v>0</v>
      </c>
      <c r="H50" s="184">
        <f>[1]MercLab!S150</f>
        <v>1387.5958000715682</v>
      </c>
      <c r="I50" s="181">
        <f>IF(ISNUMBER(H50/H$9*100),H50/H$9*100,0)</f>
        <v>0.44836295136101278</v>
      </c>
      <c r="J50" s="184">
        <f>[1]MercLab!T150</f>
        <v>0</v>
      </c>
      <c r="K50" s="181">
        <f>IF(ISNUMBER(J50/J$9*100),J50/J$9*100,0)</f>
        <v>0</v>
      </c>
      <c r="L50" s="184">
        <f>[1]MercLab!U150</f>
        <v>673.366373064904</v>
      </c>
      <c r="M50" s="181">
        <f>IF(ISNUMBER(L50/L$9*100),L50/L$9*100,0)</f>
        <v>0.14442021777390138</v>
      </c>
      <c r="N50" s="184">
        <f>[1]MercLab!V150</f>
        <v>0</v>
      </c>
      <c r="O50" s="181">
        <f>IF(ISNUMBER(N50/N$9*100),N50/N$9*100,0)</f>
        <v>0</v>
      </c>
    </row>
    <row r="51" spans="1:15">
      <c r="A51" s="150" t="s">
        <v>105</v>
      </c>
      <c r="B51" s="184">
        <f>[1]MercLab!Q151</f>
        <v>0</v>
      </c>
      <c r="C51" s="181">
        <f>IF(ISNUMBER(B51/B$9*100),B51/B$9*100,0)</f>
        <v>0</v>
      </c>
      <c r="D51" s="184">
        <f t="shared" si="0"/>
        <v>0</v>
      </c>
      <c r="E51" s="181">
        <f>IF(ISNUMBER(D51/D$9*100),D51/D$9*100,0)</f>
        <v>0</v>
      </c>
      <c r="F51" s="184">
        <f>[1]MercLab!R151</f>
        <v>0</v>
      </c>
      <c r="G51" s="181">
        <f>IF(ISNUMBER(F51/F$9*100),F51/F$9*100,0)</f>
        <v>0</v>
      </c>
      <c r="H51" s="184">
        <f>[1]MercLab!S151</f>
        <v>0</v>
      </c>
      <c r="I51" s="181">
        <f>IF(ISNUMBER(H51/H$9*100),H51/H$9*100,0)</f>
        <v>0</v>
      </c>
      <c r="J51" s="184">
        <f>[1]MercLab!T151</f>
        <v>0</v>
      </c>
      <c r="K51" s="181">
        <f>IF(ISNUMBER(J51/J$9*100),J51/J$9*100,0)</f>
        <v>0</v>
      </c>
      <c r="L51" s="184">
        <f>[1]MercLab!U151</f>
        <v>0</v>
      </c>
      <c r="M51" s="181">
        <f>IF(ISNUMBER(L51/L$9*100),L51/L$9*100,0)</f>
        <v>0</v>
      </c>
      <c r="N51" s="184">
        <f>[1]MercLab!V151</f>
        <v>0</v>
      </c>
      <c r="O51" s="181">
        <f>IF(ISNUMBER(N51/N$9*100),N51/N$9*100,0)</f>
        <v>0</v>
      </c>
    </row>
    <row r="52" spans="1:15">
      <c r="A52" s="289"/>
      <c r="B52" s="290"/>
      <c r="C52" s="291"/>
      <c r="D52" s="290"/>
      <c r="E52" s="291"/>
      <c r="F52" s="290"/>
      <c r="G52" s="291"/>
      <c r="H52" s="290"/>
      <c r="I52" s="291"/>
      <c r="J52" s="290"/>
      <c r="K52" s="291"/>
      <c r="L52" s="290"/>
      <c r="M52" s="291"/>
      <c r="N52" s="290"/>
      <c r="O52" s="291"/>
    </row>
    <row r="53" spans="1:15">
      <c r="A53" s="162" t="str">
        <f>'C05'!A42</f>
        <v>Fuente: Instituto Nacional de Estadística (INE). XLI Encuesta Permanente de Hogares de Propósitos Múltiples, Mayo 2011.</v>
      </c>
      <c r="B53" s="192"/>
      <c r="C53" s="191"/>
      <c r="D53" s="192"/>
      <c r="E53" s="191"/>
      <c r="F53" s="193"/>
      <c r="G53" s="191"/>
      <c r="H53" s="193"/>
      <c r="I53" s="191"/>
      <c r="J53" s="193"/>
      <c r="K53" s="191"/>
      <c r="L53" s="192"/>
      <c r="M53" s="191"/>
      <c r="N53" s="192"/>
      <c r="O53" s="191"/>
    </row>
    <row r="54" spans="1:15">
      <c r="A54" s="162" t="str">
        <f>'C05'!A43</f>
        <v>(Promedio de salarios mínimos por rama)</v>
      </c>
      <c r="B54" s="194"/>
      <c r="C54" s="195"/>
      <c r="D54" s="194"/>
      <c r="E54" s="195"/>
      <c r="F54" s="196"/>
      <c r="G54" s="195"/>
      <c r="H54" s="194"/>
      <c r="I54" s="195"/>
      <c r="J54" s="196"/>
      <c r="K54" s="197"/>
      <c r="L54" s="194"/>
      <c r="M54" s="195"/>
      <c r="N54" s="196"/>
      <c r="O54" s="195"/>
    </row>
    <row r="55" spans="1:15">
      <c r="A55" s="162" t="s">
        <v>99</v>
      </c>
      <c r="B55" s="194"/>
      <c r="C55" s="195"/>
      <c r="D55" s="194"/>
      <c r="E55" s="195"/>
      <c r="F55" s="196"/>
      <c r="G55" s="198"/>
      <c r="H55" s="185"/>
      <c r="I55" s="195"/>
      <c r="J55" s="196"/>
      <c r="K55" s="197"/>
      <c r="L55" s="194"/>
      <c r="M55" s="195"/>
      <c r="N55" s="196"/>
      <c r="O55" s="195"/>
    </row>
    <row r="56" spans="1:15">
      <c r="A56" s="162" t="s">
        <v>100</v>
      </c>
      <c r="B56" s="194"/>
      <c r="C56" s="195"/>
      <c r="D56" s="194"/>
      <c r="E56" s="195"/>
      <c r="F56" s="196"/>
      <c r="G56" s="195"/>
      <c r="H56" s="199"/>
      <c r="I56" s="195"/>
      <c r="J56" s="196"/>
      <c r="K56" s="195"/>
      <c r="L56" s="194"/>
      <c r="M56" s="195"/>
      <c r="N56" s="196"/>
      <c r="O56" s="195"/>
    </row>
    <row r="57" spans="1:15">
      <c r="A57" s="162" t="s">
        <v>106</v>
      </c>
      <c r="B57" s="194"/>
      <c r="C57" s="195"/>
      <c r="D57" s="194"/>
      <c r="E57" s="195"/>
      <c r="F57" s="196"/>
      <c r="G57" s="195"/>
      <c r="H57" s="199"/>
      <c r="I57" s="195"/>
      <c r="J57" s="196"/>
      <c r="K57" s="195"/>
      <c r="L57" s="194"/>
      <c r="M57" s="195"/>
      <c r="N57" s="196"/>
      <c r="O57" s="195"/>
    </row>
    <row r="58" spans="1:15">
      <c r="A58" s="162"/>
      <c r="B58" s="194"/>
      <c r="C58" s="195"/>
      <c r="D58" s="194"/>
      <c r="E58" s="195"/>
      <c r="F58" s="196"/>
      <c r="G58" s="195"/>
      <c r="H58" s="199"/>
      <c r="I58" s="195"/>
      <c r="J58" s="196"/>
      <c r="K58" s="195"/>
      <c r="L58" s="194"/>
      <c r="M58" s="195"/>
      <c r="N58" s="196"/>
      <c r="O58" s="195"/>
    </row>
    <row r="59" spans="1:15">
      <c r="A59" s="368" t="s">
        <v>86</v>
      </c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</row>
    <row r="60" spans="1:15">
      <c r="A60" s="368" t="s">
        <v>92</v>
      </c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</row>
    <row r="61" spans="1:15">
      <c r="A61" s="368" t="s">
        <v>36</v>
      </c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</row>
    <row r="62" spans="1:15" customFormat="1" ht="23.25">
      <c r="A62" s="331" t="s">
        <v>122</v>
      </c>
      <c r="B62" s="331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</row>
    <row r="63" spans="1:15">
      <c r="A63" s="25" t="s">
        <v>20</v>
      </c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166"/>
      <c r="M63" s="166"/>
      <c r="N63" s="166"/>
      <c r="O63" s="166"/>
    </row>
    <row r="64" spans="1:15" ht="11.25" customHeight="1">
      <c r="A64" s="369" t="s">
        <v>34</v>
      </c>
      <c r="B64" s="372" t="s">
        <v>7</v>
      </c>
      <c r="C64" s="372"/>
      <c r="D64" s="374" t="s">
        <v>8</v>
      </c>
      <c r="E64" s="374"/>
      <c r="F64" s="374"/>
      <c r="G64" s="374"/>
      <c r="H64" s="374"/>
      <c r="I64" s="374"/>
      <c r="J64" s="374"/>
      <c r="K64" s="374"/>
      <c r="L64" s="372" t="s">
        <v>1</v>
      </c>
      <c r="M64" s="372"/>
      <c r="N64" s="375" t="s">
        <v>2</v>
      </c>
      <c r="O64" s="375"/>
    </row>
    <row r="65" spans="1:15" ht="13.5">
      <c r="A65" s="370"/>
      <c r="B65" s="373"/>
      <c r="C65" s="373"/>
      <c r="D65" s="377" t="s">
        <v>5</v>
      </c>
      <c r="E65" s="377"/>
      <c r="F65" s="377" t="s">
        <v>119</v>
      </c>
      <c r="G65" s="377"/>
      <c r="H65" s="377" t="s">
        <v>11</v>
      </c>
      <c r="I65" s="377"/>
      <c r="J65" s="377" t="s">
        <v>120</v>
      </c>
      <c r="K65" s="377"/>
      <c r="L65" s="373"/>
      <c r="M65" s="373"/>
      <c r="N65" s="376"/>
      <c r="O65" s="376"/>
    </row>
    <row r="66" spans="1:15">
      <c r="A66" s="371"/>
      <c r="B66" s="168" t="s">
        <v>9</v>
      </c>
      <c r="C66" s="169" t="s">
        <v>96</v>
      </c>
      <c r="D66" s="168" t="s">
        <v>9</v>
      </c>
      <c r="E66" s="169" t="s">
        <v>96</v>
      </c>
      <c r="F66" s="168" t="s">
        <v>9</v>
      </c>
      <c r="G66" s="169" t="s">
        <v>96</v>
      </c>
      <c r="H66" s="168" t="s">
        <v>9</v>
      </c>
      <c r="I66" s="169" t="s">
        <v>96</v>
      </c>
      <c r="J66" s="168" t="s">
        <v>9</v>
      </c>
      <c r="K66" s="169" t="s">
        <v>96</v>
      </c>
      <c r="L66" s="168" t="s">
        <v>9</v>
      </c>
      <c r="M66" s="169" t="s">
        <v>96</v>
      </c>
      <c r="N66" s="168" t="s">
        <v>9</v>
      </c>
      <c r="O66" s="169" t="s">
        <v>96</v>
      </c>
    </row>
    <row r="67" spans="1:15">
      <c r="A67" s="200"/>
      <c r="B67" s="200"/>
      <c r="C67" s="201"/>
      <c r="D67" s="170"/>
      <c r="E67" s="172"/>
      <c r="F67" s="170"/>
      <c r="G67" s="172"/>
      <c r="H67" s="170"/>
      <c r="I67" s="172"/>
      <c r="J67" s="170"/>
      <c r="K67" s="172"/>
      <c r="L67" s="170"/>
      <c r="M67" s="172"/>
      <c r="N67" s="170"/>
      <c r="O67" s="172"/>
    </row>
    <row r="68" spans="1:15">
      <c r="A68" s="174" t="s">
        <v>113</v>
      </c>
      <c r="B68" s="145">
        <f t="shared" ref="B68:O68" si="15">B9</f>
        <v>1113790.1647299146</v>
      </c>
      <c r="C68" s="146">
        <f t="shared" si="15"/>
        <v>87.045452212827399</v>
      </c>
      <c r="D68" s="145">
        <f t="shared" si="15"/>
        <v>503248.76405440172</v>
      </c>
      <c r="E68" s="146">
        <f t="shared" si="15"/>
        <v>45.183444780771218</v>
      </c>
      <c r="F68" s="145">
        <f t="shared" si="15"/>
        <v>113443.83544774311</v>
      </c>
      <c r="G68" s="146">
        <f t="shared" si="15"/>
        <v>10.185386712878037</v>
      </c>
      <c r="H68" s="145">
        <f t="shared" si="15"/>
        <v>309480.47689031827</v>
      </c>
      <c r="I68" s="146">
        <f t="shared" si="15"/>
        <v>27.786246161130794</v>
      </c>
      <c r="J68" s="145">
        <f t="shared" si="15"/>
        <v>80324.451716340307</v>
      </c>
      <c r="K68" s="146">
        <f t="shared" si="15"/>
        <v>7.2118119067623807</v>
      </c>
      <c r="L68" s="145">
        <f t="shared" si="15"/>
        <v>466254.92153674772</v>
      </c>
      <c r="M68" s="146">
        <f t="shared" si="15"/>
        <v>41.862007432056188</v>
      </c>
      <c r="N68" s="145">
        <f t="shared" si="15"/>
        <v>0</v>
      </c>
      <c r="O68" s="146">
        <f t="shared" si="15"/>
        <v>0</v>
      </c>
    </row>
    <row r="69" spans="1:15">
      <c r="A69" s="175"/>
      <c r="B69" s="145"/>
      <c r="C69" s="146"/>
      <c r="D69" s="145">
        <f t="shared" ref="D69:D95" si="16">F69+H69+J69</f>
        <v>0</v>
      </c>
      <c r="E69" s="146"/>
      <c r="F69" s="145"/>
      <c r="G69" s="146"/>
      <c r="H69" s="145"/>
      <c r="I69" s="146"/>
      <c r="J69" s="145"/>
      <c r="K69" s="146"/>
      <c r="L69" s="145"/>
      <c r="M69" s="146"/>
      <c r="N69" s="145"/>
      <c r="O69" s="146"/>
    </row>
    <row r="70" spans="1:15">
      <c r="A70" s="179" t="s">
        <v>16</v>
      </c>
      <c r="B70" s="145"/>
      <c r="C70" s="146"/>
      <c r="D70" s="145"/>
      <c r="E70" s="146"/>
      <c r="F70" s="145"/>
      <c r="G70" s="146"/>
      <c r="H70" s="145"/>
      <c r="I70" s="146"/>
      <c r="J70" s="145"/>
      <c r="K70" s="146"/>
      <c r="L70" s="145"/>
      <c r="M70" s="146"/>
      <c r="N70" s="145"/>
      <c r="O70" s="146"/>
    </row>
    <row r="71" spans="1:15">
      <c r="A71" s="182" t="s">
        <v>57</v>
      </c>
      <c r="B71" s="184">
        <f>[1]MercLab!Q153</f>
        <v>106628.09926197655</v>
      </c>
      <c r="C71" s="181">
        <f>IF(ISNUMBER(B71/B$68*100),B71/B$68*100,0)</f>
        <v>9.5734459360963218</v>
      </c>
      <c r="D71" s="184">
        <f t="shared" si="16"/>
        <v>21759.409521781166</v>
      </c>
      <c r="E71" s="181">
        <f>IF(ISNUMBER(D71/D$68*100),D71/D$68*100,0)</f>
        <v>4.323787970481523</v>
      </c>
      <c r="F71" s="184">
        <f>[1]MercLab!R153</f>
        <v>0</v>
      </c>
      <c r="G71" s="181">
        <f>IF(ISNUMBER(F71/F$68*100),F71/F$68*100,0)</f>
        <v>0</v>
      </c>
      <c r="H71" s="184">
        <f>[1]MercLab!S153</f>
        <v>21759.409521781166</v>
      </c>
      <c r="I71" s="181">
        <f>IF(ISNUMBER(H71/H$68*100),H71/H$68*100,0)</f>
        <v>7.0309473930056114</v>
      </c>
      <c r="J71" s="184">
        <f>[1]MercLab!T153</f>
        <v>0</v>
      </c>
      <c r="K71" s="181">
        <f>IF(ISNUMBER(J71/J$68*100),J71/J$68*100,0)</f>
        <v>0</v>
      </c>
      <c r="L71" s="184">
        <f>[1]MercLab!U153</f>
        <v>54673.308182855377</v>
      </c>
      <c r="M71" s="181">
        <f>IF(ISNUMBER(L71/L$68*100),L71/L$68*100,0)</f>
        <v>11.726054923485954</v>
      </c>
      <c r="N71" s="184">
        <f>[1]MercLab!V153</f>
        <v>30195.381557339919</v>
      </c>
      <c r="O71" s="181">
        <f>IF(ISNUMBER(N71/N$68*100),N71/N$68*100,0)</f>
        <v>0</v>
      </c>
    </row>
    <row r="72" spans="1:15">
      <c r="A72" s="182" t="s">
        <v>76</v>
      </c>
      <c r="B72" s="184">
        <f>[1]MercLab!Q154</f>
        <v>434.47651802972797</v>
      </c>
      <c r="C72" s="181">
        <f t="shared" ref="C72:C81" si="17">IF(ISNUMBER(B72/B$68*100),B72/B$68*100,0)</f>
        <v>3.9008830548892939E-2</v>
      </c>
      <c r="D72" s="184">
        <f t="shared" si="16"/>
        <v>0</v>
      </c>
      <c r="E72" s="181">
        <f t="shared" ref="E72:E81" si="18">IF(ISNUMBER(D72/D$68*100),D72/D$68*100,0)</f>
        <v>0</v>
      </c>
      <c r="F72" s="184">
        <f>[1]MercLab!R154</f>
        <v>0</v>
      </c>
      <c r="G72" s="181">
        <f t="shared" ref="G72:G81" si="19">IF(ISNUMBER(F72/F$68*100),F72/F$68*100,0)</f>
        <v>0</v>
      </c>
      <c r="H72" s="184">
        <f>[1]MercLab!S154</f>
        <v>0</v>
      </c>
      <c r="I72" s="181">
        <f t="shared" ref="I72:I81" si="20">IF(ISNUMBER(H72/H$68*100),H72/H$68*100,0)</f>
        <v>0</v>
      </c>
      <c r="J72" s="184">
        <f>[1]MercLab!T154</f>
        <v>0</v>
      </c>
      <c r="K72" s="181">
        <f t="shared" ref="K72:K81" si="21">IF(ISNUMBER(J72/J$68*100),J72/J$68*100,0)</f>
        <v>0</v>
      </c>
      <c r="L72" s="184">
        <f>[1]MercLab!U154</f>
        <v>434.47651802972797</v>
      </c>
      <c r="M72" s="181">
        <f t="shared" ref="M72:M81" si="22">IF(ISNUMBER(L72/L$68*100),L72/L$68*100,0)</f>
        <v>9.3184328563807955E-2</v>
      </c>
      <c r="N72" s="184">
        <f>[1]MercLab!V154</f>
        <v>0</v>
      </c>
      <c r="O72" s="181">
        <f t="shared" ref="O72:O81" si="23">IF(ISNUMBER(N72/N$68*100),N72/N$68*100,0)</f>
        <v>0</v>
      </c>
    </row>
    <row r="73" spans="1:15">
      <c r="A73" s="182" t="s">
        <v>58</v>
      </c>
      <c r="B73" s="184">
        <f>[1]MercLab!Q155</f>
        <v>221451.71047504887</v>
      </c>
      <c r="C73" s="181">
        <f t="shared" si="17"/>
        <v>19.882713772099898</v>
      </c>
      <c r="D73" s="184">
        <f t="shared" si="16"/>
        <v>79446.354190893675</v>
      </c>
      <c r="E73" s="181">
        <f t="shared" si="18"/>
        <v>15.786696334996947</v>
      </c>
      <c r="F73" s="184">
        <f>[1]MercLab!R155</f>
        <v>0</v>
      </c>
      <c r="G73" s="181">
        <f t="shared" si="19"/>
        <v>0</v>
      </c>
      <c r="H73" s="184">
        <f>[1]MercLab!S155</f>
        <v>79446.354190893675</v>
      </c>
      <c r="I73" s="181">
        <f t="shared" si="20"/>
        <v>25.670877526484471</v>
      </c>
      <c r="J73" s="184">
        <f>[1]MercLab!T155</f>
        <v>0</v>
      </c>
      <c r="K73" s="181">
        <f t="shared" si="21"/>
        <v>0</v>
      </c>
      <c r="L73" s="184">
        <f>[1]MercLab!U155</f>
        <v>112605.40699401638</v>
      </c>
      <c r="M73" s="181">
        <f t="shared" si="22"/>
        <v>24.151038797161828</v>
      </c>
      <c r="N73" s="184">
        <f>[1]MercLab!V155</f>
        <v>29399.949290144243</v>
      </c>
      <c r="O73" s="181">
        <f t="shared" si="23"/>
        <v>0</v>
      </c>
    </row>
    <row r="74" spans="1:15">
      <c r="A74" s="182" t="s">
        <v>59</v>
      </c>
      <c r="B74" s="184">
        <f>[1]MercLab!Q156</f>
        <v>3053.1836161480401</v>
      </c>
      <c r="C74" s="181">
        <f t="shared" si="17"/>
        <v>0.27412556806769911</v>
      </c>
      <c r="D74" s="184">
        <f t="shared" si="16"/>
        <v>2786.1703313422722</v>
      </c>
      <c r="E74" s="181">
        <f t="shared" si="18"/>
        <v>0.55363679562680146</v>
      </c>
      <c r="F74" s="184">
        <f>[1]MercLab!R156</f>
        <v>2519.1570465365044</v>
      </c>
      <c r="G74" s="181">
        <f t="shared" si="19"/>
        <v>2.2206204828969587</v>
      </c>
      <c r="H74" s="184">
        <f>[1]MercLab!S156</f>
        <v>267.01328480576797</v>
      </c>
      <c r="I74" s="181">
        <f t="shared" si="20"/>
        <v>8.6277909187919166E-2</v>
      </c>
      <c r="J74" s="184">
        <f>[1]MercLab!T156</f>
        <v>0</v>
      </c>
      <c r="K74" s="181">
        <f t="shared" si="21"/>
        <v>0</v>
      </c>
      <c r="L74" s="184">
        <f>[1]MercLab!U156</f>
        <v>0</v>
      </c>
      <c r="M74" s="181">
        <f t="shared" si="22"/>
        <v>0</v>
      </c>
      <c r="N74" s="184">
        <f>[1]MercLab!V156</f>
        <v>267.01328480576797</v>
      </c>
      <c r="O74" s="181">
        <f t="shared" si="23"/>
        <v>0</v>
      </c>
    </row>
    <row r="75" spans="1:15">
      <c r="A75" s="182" t="s">
        <v>77</v>
      </c>
      <c r="B75" s="184">
        <f>[1]MercLab!Q157</f>
        <v>3354.3951256765463</v>
      </c>
      <c r="C75" s="181">
        <f t="shared" si="17"/>
        <v>0.30116939724368647</v>
      </c>
      <c r="D75" s="184">
        <f t="shared" si="16"/>
        <v>3013.0658587622379</v>
      </c>
      <c r="E75" s="181">
        <f t="shared" si="18"/>
        <v>0.59872295253894003</v>
      </c>
      <c r="F75" s="184">
        <f>[1]MercLab!R157</f>
        <v>0</v>
      </c>
      <c r="G75" s="181">
        <f t="shared" si="19"/>
        <v>0</v>
      </c>
      <c r="H75" s="184">
        <f>[1]MercLab!S157</f>
        <v>3013.0658587622379</v>
      </c>
      <c r="I75" s="181">
        <f t="shared" si="20"/>
        <v>0.9735883468442782</v>
      </c>
      <c r="J75" s="184">
        <f>[1]MercLab!T157</f>
        <v>0</v>
      </c>
      <c r="K75" s="181">
        <f t="shared" si="21"/>
        <v>0</v>
      </c>
      <c r="L75" s="184">
        <f>[1]MercLab!U157</f>
        <v>0</v>
      </c>
      <c r="M75" s="181">
        <f t="shared" si="22"/>
        <v>0</v>
      </c>
      <c r="N75" s="184">
        <f>[1]MercLab!V157</f>
        <v>341.3292669143085</v>
      </c>
      <c r="O75" s="181">
        <f t="shared" si="23"/>
        <v>0</v>
      </c>
    </row>
    <row r="76" spans="1:15">
      <c r="A76" s="182" t="s">
        <v>93</v>
      </c>
      <c r="B76" s="184">
        <f>[1]MercLab!Q158</f>
        <v>404560.30783892015</v>
      </c>
      <c r="C76" s="181">
        <f t="shared" si="17"/>
        <v>36.322847934020217</v>
      </c>
      <c r="D76" s="184">
        <f t="shared" si="16"/>
        <v>96028.114995087977</v>
      </c>
      <c r="E76" s="181">
        <f t="shared" si="18"/>
        <v>19.081639509939706</v>
      </c>
      <c r="F76" s="184">
        <f>[1]MercLab!R158</f>
        <v>167.46323322396</v>
      </c>
      <c r="G76" s="181">
        <f t="shared" si="19"/>
        <v>0.14761774631738403</v>
      </c>
      <c r="H76" s="184">
        <f>[1]MercLab!S158</f>
        <v>95860.651761864021</v>
      </c>
      <c r="I76" s="181">
        <f t="shared" si="20"/>
        <v>30.974700803449263</v>
      </c>
      <c r="J76" s="184">
        <f>[1]MercLab!T158</f>
        <v>0</v>
      </c>
      <c r="K76" s="181">
        <f t="shared" si="21"/>
        <v>0</v>
      </c>
      <c r="L76" s="184">
        <f>[1]MercLab!U158</f>
        <v>233305.41461369209</v>
      </c>
      <c r="M76" s="181">
        <f t="shared" si="22"/>
        <v>50.03816664170143</v>
      </c>
      <c r="N76" s="184">
        <f>[1]MercLab!V158</f>
        <v>75226.778230139418</v>
      </c>
      <c r="O76" s="181">
        <f t="shared" si="23"/>
        <v>0</v>
      </c>
    </row>
    <row r="77" spans="1:15">
      <c r="A77" s="182" t="s">
        <v>61</v>
      </c>
      <c r="B77" s="184">
        <f>[1]MercLab!Q159</f>
        <v>10737.603721430742</v>
      </c>
      <c r="C77" s="181">
        <f t="shared" si="17"/>
        <v>0.96405984371701892</v>
      </c>
      <c r="D77" s="184">
        <f t="shared" si="16"/>
        <v>8333.650377000693</v>
      </c>
      <c r="E77" s="181">
        <f t="shared" si="18"/>
        <v>1.6559703614294055</v>
      </c>
      <c r="F77" s="184">
        <f>[1]MercLab!R159</f>
        <v>1647.9619641498111</v>
      </c>
      <c r="G77" s="181">
        <f t="shared" si="19"/>
        <v>1.4526677078975614</v>
      </c>
      <c r="H77" s="184">
        <f>[1]MercLab!S159</f>
        <v>6685.6884128508827</v>
      </c>
      <c r="I77" s="181">
        <f t="shared" si="20"/>
        <v>2.1602940773612453</v>
      </c>
      <c r="J77" s="184">
        <f>[1]MercLab!T159</f>
        <v>0</v>
      </c>
      <c r="K77" s="181">
        <f t="shared" si="21"/>
        <v>0</v>
      </c>
      <c r="L77" s="184">
        <f>[1]MercLab!U159</f>
        <v>2035.5342313373399</v>
      </c>
      <c r="M77" s="181">
        <f t="shared" si="22"/>
        <v>0.43657109819416884</v>
      </c>
      <c r="N77" s="184">
        <f>[1]MercLab!V159</f>
        <v>368.419113092712</v>
      </c>
      <c r="O77" s="181">
        <f t="shared" si="23"/>
        <v>0</v>
      </c>
    </row>
    <row r="78" spans="1:15">
      <c r="A78" s="182" t="s">
        <v>60</v>
      </c>
      <c r="B78" s="184">
        <f>[1]MercLab!Q160</f>
        <v>36674.985016784689</v>
      </c>
      <c r="C78" s="181">
        <f t="shared" si="17"/>
        <v>3.2928092003468254</v>
      </c>
      <c r="D78" s="184">
        <f t="shared" si="16"/>
        <v>29963.035908432972</v>
      </c>
      <c r="E78" s="181">
        <f t="shared" si="18"/>
        <v>5.9539214099677222</v>
      </c>
      <c r="F78" s="184">
        <f>[1]MercLab!R160</f>
        <v>1623.7743508551164</v>
      </c>
      <c r="G78" s="181">
        <f t="shared" si="19"/>
        <v>1.4313464847572908</v>
      </c>
      <c r="H78" s="184">
        <f>[1]MercLab!S160</f>
        <v>28339.261557577855</v>
      </c>
      <c r="I78" s="181">
        <f t="shared" si="20"/>
        <v>9.1570433916648835</v>
      </c>
      <c r="J78" s="184">
        <f>[1]MercLab!T160</f>
        <v>0</v>
      </c>
      <c r="K78" s="181">
        <f t="shared" si="21"/>
        <v>0</v>
      </c>
      <c r="L78" s="184">
        <f>[1]MercLab!U160</f>
        <v>5352.8527257687065</v>
      </c>
      <c r="M78" s="181">
        <f t="shared" si="22"/>
        <v>1.1480528094215137</v>
      </c>
      <c r="N78" s="184">
        <f>[1]MercLab!V160</f>
        <v>1359.0963825829785</v>
      </c>
      <c r="O78" s="181">
        <f t="shared" si="23"/>
        <v>0</v>
      </c>
    </row>
    <row r="79" spans="1:15">
      <c r="A79" s="182" t="s">
        <v>62</v>
      </c>
      <c r="B79" s="184">
        <f>[1]MercLab!Q161</f>
        <v>324834.4409826785</v>
      </c>
      <c r="C79" s="181">
        <f t="shared" si="17"/>
        <v>29.164779082193487</v>
      </c>
      <c r="D79" s="184">
        <f t="shared" si="16"/>
        <v>260531.36707103258</v>
      </c>
      <c r="E79" s="181">
        <f t="shared" si="18"/>
        <v>51.76989705291534</v>
      </c>
      <c r="F79" s="184">
        <f>[1]MercLab!R161</f>
        <v>107485.47885297787</v>
      </c>
      <c r="G79" s="181">
        <f t="shared" si="19"/>
        <v>94.747747578130941</v>
      </c>
      <c r="H79" s="184">
        <f>[1]MercLab!S161</f>
        <v>72721.436501714401</v>
      </c>
      <c r="I79" s="181">
        <f t="shared" si="20"/>
        <v>23.497907600642385</v>
      </c>
      <c r="J79" s="184">
        <f>[1]MercLab!T161</f>
        <v>80324.451716340307</v>
      </c>
      <c r="K79" s="181">
        <f t="shared" si="21"/>
        <v>100</v>
      </c>
      <c r="L79" s="184">
        <f>[1]MercLab!U161</f>
        <v>57174.56189798627</v>
      </c>
      <c r="M79" s="181">
        <f t="shared" si="22"/>
        <v>12.262511183698054</v>
      </c>
      <c r="N79" s="184">
        <f>[1]MercLab!V161</f>
        <v>7128.5120136625092</v>
      </c>
      <c r="O79" s="181">
        <f t="shared" si="23"/>
        <v>0</v>
      </c>
    </row>
    <row r="80" spans="1:15">
      <c r="A80" s="182" t="s">
        <v>94</v>
      </c>
      <c r="B80" s="184">
        <f>[1]MercLab!Q162</f>
        <v>2060.9621731364723</v>
      </c>
      <c r="C80" s="181">
        <f t="shared" si="17"/>
        <v>0.18504043565838449</v>
      </c>
      <c r="D80" s="184">
        <f t="shared" si="16"/>
        <v>1387.5958000715682</v>
      </c>
      <c r="E80" s="181">
        <f t="shared" si="18"/>
        <v>0.27572761210429275</v>
      </c>
      <c r="F80" s="184">
        <f>[1]MercLab!R162</f>
        <v>0</v>
      </c>
      <c r="G80" s="181">
        <f t="shared" si="19"/>
        <v>0</v>
      </c>
      <c r="H80" s="184">
        <f>[1]MercLab!S162</f>
        <v>1387.5958000715682</v>
      </c>
      <c r="I80" s="181">
        <f t="shared" si="20"/>
        <v>0.44836295136101278</v>
      </c>
      <c r="J80" s="184">
        <f>[1]MercLab!T162</f>
        <v>0</v>
      </c>
      <c r="K80" s="181">
        <f t="shared" si="21"/>
        <v>0</v>
      </c>
      <c r="L80" s="184">
        <f>[1]MercLab!U162</f>
        <v>673.366373064904</v>
      </c>
      <c r="M80" s="181">
        <f t="shared" si="22"/>
        <v>0.14442021777390138</v>
      </c>
      <c r="N80" s="184">
        <f>[1]MercLab!V162</f>
        <v>0</v>
      </c>
      <c r="O80" s="181">
        <f t="shared" si="23"/>
        <v>0</v>
      </c>
    </row>
    <row r="81" spans="1:15">
      <c r="A81" s="154" t="s">
        <v>105</v>
      </c>
      <c r="B81" s="184">
        <f>[1]MercLab!Q163</f>
        <v>0</v>
      </c>
      <c r="C81" s="181">
        <f t="shared" si="17"/>
        <v>0</v>
      </c>
      <c r="D81" s="184">
        <f t="shared" si="16"/>
        <v>0</v>
      </c>
      <c r="E81" s="181">
        <f t="shared" si="18"/>
        <v>0</v>
      </c>
      <c r="F81" s="184">
        <f>[1]MercLab!R163</f>
        <v>0</v>
      </c>
      <c r="G81" s="181">
        <f t="shared" si="19"/>
        <v>0</v>
      </c>
      <c r="H81" s="184">
        <f>[1]MercLab!S163</f>
        <v>0</v>
      </c>
      <c r="I81" s="181">
        <f t="shared" si="20"/>
        <v>0</v>
      </c>
      <c r="J81" s="184">
        <f>[1]MercLab!T163</f>
        <v>0</v>
      </c>
      <c r="K81" s="181">
        <f t="shared" si="21"/>
        <v>0</v>
      </c>
      <c r="L81" s="184">
        <f>[1]MercLab!U163</f>
        <v>0</v>
      </c>
      <c r="M81" s="181">
        <f t="shared" si="22"/>
        <v>0</v>
      </c>
      <c r="N81" s="184">
        <f>[1]MercLab!V163</f>
        <v>0</v>
      </c>
      <c r="O81" s="181">
        <f t="shared" si="23"/>
        <v>0</v>
      </c>
    </row>
    <row r="82" spans="1:15">
      <c r="A82" s="185"/>
      <c r="B82" s="183"/>
      <c r="C82" s="186"/>
      <c r="D82" s="183">
        <f t="shared" si="16"/>
        <v>0</v>
      </c>
      <c r="E82" s="186"/>
      <c r="F82" s="183"/>
      <c r="G82" s="186"/>
      <c r="H82" s="183"/>
      <c r="I82" s="186"/>
      <c r="J82" s="183"/>
      <c r="K82" s="186"/>
      <c r="L82" s="183"/>
      <c r="M82" s="186"/>
      <c r="N82" s="183"/>
      <c r="O82" s="186"/>
    </row>
    <row r="83" spans="1:15">
      <c r="A83" s="179" t="s">
        <v>18</v>
      </c>
      <c r="B83" s="176"/>
      <c r="C83" s="146"/>
      <c r="D83" s="176"/>
      <c r="E83" s="146"/>
      <c r="F83" s="176"/>
      <c r="G83" s="146"/>
      <c r="H83" s="176"/>
      <c r="I83" s="146"/>
      <c r="J83" s="176"/>
      <c r="K83" s="146"/>
      <c r="L83" s="176"/>
      <c r="M83" s="146"/>
      <c r="N83" s="176"/>
      <c r="O83" s="146"/>
    </row>
    <row r="84" spans="1:15">
      <c r="A84" s="182" t="s">
        <v>78</v>
      </c>
      <c r="B84" s="183">
        <f>[1]MercLab!Q165</f>
        <v>145460.93817838479</v>
      </c>
      <c r="C84" s="181">
        <f t="shared" ref="C84:C95" si="24">IF(ISNUMBER(B84/B$68*100),B84/B$68*100,0)</f>
        <v>13.059994852231249</v>
      </c>
      <c r="D84" s="183">
        <f t="shared" si="16"/>
        <v>129646.50623358569</v>
      </c>
      <c r="E84" s="181">
        <f t="shared" ref="E84:E95" si="25">IF(ISNUMBER(D84/D$68*100),D84/D$68*100,0)</f>
        <v>25.761912496136951</v>
      </c>
      <c r="F84" s="183">
        <f>[1]MercLab!R165</f>
        <v>79638.027627051721</v>
      </c>
      <c r="G84" s="181">
        <f t="shared" ref="G84:G95" si="26">IF(ISNUMBER(F84/F$68*100),F84/F$68*100,0)</f>
        <v>70.200401205349124</v>
      </c>
      <c r="H84" s="183">
        <f>[1]MercLab!S165</f>
        <v>50008.478606533972</v>
      </c>
      <c r="I84" s="181">
        <f t="shared" ref="I84:I95" si="27">IF(ISNUMBER(H84/H$68*100),H84/H$68*100,0)</f>
        <v>16.158847598085249</v>
      </c>
      <c r="J84" s="183">
        <f>[1]MercLab!T165</f>
        <v>0</v>
      </c>
      <c r="K84" s="181">
        <f t="shared" ref="K84:K95" si="28">IF(ISNUMBER(J84/J$68*100),J84/J$68*100,0)</f>
        <v>0</v>
      </c>
      <c r="L84" s="183">
        <f>[1]MercLab!U165</f>
        <v>10405.062498707066</v>
      </c>
      <c r="M84" s="181">
        <f t="shared" ref="M84:M95" si="29">IF(ISNUMBER(L84/L$68*100),L84/L$68*100,0)</f>
        <v>2.2316252372012753</v>
      </c>
      <c r="N84" s="183">
        <f>[1]MercLab!V165</f>
        <v>5409.3694460939141</v>
      </c>
      <c r="O84" s="181">
        <f t="shared" ref="O84:O95" si="30">IF(ISNUMBER(N84/N$68*100),N84/N$68*100,0)</f>
        <v>0</v>
      </c>
    </row>
    <row r="85" spans="1:15">
      <c r="A85" s="182" t="s">
        <v>64</v>
      </c>
      <c r="B85" s="155">
        <f>[1]MercLab!Q166</f>
        <v>38409.934067333168</v>
      </c>
      <c r="C85" s="181">
        <f t="shared" si="24"/>
        <v>3.4485790307411515</v>
      </c>
      <c r="D85" s="155">
        <f t="shared" si="16"/>
        <v>27170.418786058824</v>
      </c>
      <c r="E85" s="181">
        <f t="shared" si="25"/>
        <v>5.3990035796931783</v>
      </c>
      <c r="F85" s="155">
        <f>[1]MercLab!R166</f>
        <v>8473.4111317664428</v>
      </c>
      <c r="G85" s="181">
        <f t="shared" si="26"/>
        <v>7.4692565694057871</v>
      </c>
      <c r="H85" s="155">
        <f>[1]MercLab!S166</f>
        <v>18697.007654292382</v>
      </c>
      <c r="I85" s="181">
        <f t="shared" si="27"/>
        <v>6.0414174884830336</v>
      </c>
      <c r="J85" s="155">
        <f>[1]MercLab!T166</f>
        <v>0</v>
      </c>
      <c r="K85" s="181">
        <f t="shared" si="28"/>
        <v>0</v>
      </c>
      <c r="L85" s="155">
        <f>[1]MercLab!U166</f>
        <v>10799.669546370342</v>
      </c>
      <c r="M85" s="181">
        <f t="shared" si="29"/>
        <v>2.316258563185841</v>
      </c>
      <c r="N85" s="155">
        <f>[1]MercLab!V166</f>
        <v>439.84573490392802</v>
      </c>
      <c r="O85" s="181">
        <f t="shared" si="30"/>
        <v>0</v>
      </c>
    </row>
    <row r="86" spans="1:15">
      <c r="A86" s="182" t="s">
        <v>65</v>
      </c>
      <c r="B86" s="184">
        <f>[1]MercLab!Q167</f>
        <v>64275.64548418366</v>
      </c>
      <c r="C86" s="181">
        <f t="shared" si="24"/>
        <v>5.7708936134994513</v>
      </c>
      <c r="D86" s="184">
        <f t="shared" si="16"/>
        <v>61647.532458734975</v>
      </c>
      <c r="E86" s="181">
        <f t="shared" si="25"/>
        <v>12.249912341974637</v>
      </c>
      <c r="F86" s="184">
        <f>[1]MercLab!R167</f>
        <v>14604.772391695422</v>
      </c>
      <c r="G86" s="181">
        <f t="shared" si="26"/>
        <v>12.874011473653832</v>
      </c>
      <c r="H86" s="184">
        <f>[1]MercLab!S167</f>
        <v>47042.760067039555</v>
      </c>
      <c r="I86" s="181">
        <f t="shared" si="27"/>
        <v>15.200558219286894</v>
      </c>
      <c r="J86" s="184">
        <f>[1]MercLab!T167</f>
        <v>0</v>
      </c>
      <c r="K86" s="181">
        <f t="shared" si="28"/>
        <v>0</v>
      </c>
      <c r="L86" s="184">
        <f>[1]MercLab!U167</f>
        <v>1759.1599893891116</v>
      </c>
      <c r="M86" s="181">
        <f t="shared" si="29"/>
        <v>0.37729574705421398</v>
      </c>
      <c r="N86" s="184">
        <f>[1]MercLab!V167</f>
        <v>868.95303605945594</v>
      </c>
      <c r="O86" s="181">
        <f t="shared" si="30"/>
        <v>0</v>
      </c>
    </row>
    <row r="87" spans="1:15">
      <c r="A87" s="182" t="s">
        <v>66</v>
      </c>
      <c r="B87" s="184">
        <f>[1]MercLab!Q168</f>
        <v>301710.51601230819</v>
      </c>
      <c r="C87" s="181">
        <f t="shared" si="24"/>
        <v>27.08863173392006</v>
      </c>
      <c r="D87" s="184">
        <f t="shared" si="16"/>
        <v>45182.368605124429</v>
      </c>
      <c r="E87" s="181">
        <f t="shared" si="25"/>
        <v>8.9781380168953913</v>
      </c>
      <c r="F87" s="184">
        <f>[1]MercLab!R168</f>
        <v>159.25990335678401</v>
      </c>
      <c r="G87" s="181">
        <f t="shared" si="26"/>
        <v>0.14038656461870566</v>
      </c>
      <c r="H87" s="184">
        <f>[1]MercLab!S168</f>
        <v>45023.108701767647</v>
      </c>
      <c r="I87" s="181">
        <f t="shared" si="27"/>
        <v>14.547964108806807</v>
      </c>
      <c r="J87" s="184">
        <f>[1]MercLab!T168</f>
        <v>0</v>
      </c>
      <c r="K87" s="181">
        <f t="shared" si="28"/>
        <v>0</v>
      </c>
      <c r="L87" s="184">
        <f>[1]MercLab!U168</f>
        <v>185489.57903342557</v>
      </c>
      <c r="M87" s="181">
        <f t="shared" si="29"/>
        <v>39.782867797312093</v>
      </c>
      <c r="N87" s="184">
        <f>[1]MercLab!V168</f>
        <v>71038.568373760092</v>
      </c>
      <c r="O87" s="181">
        <f t="shared" si="30"/>
        <v>0</v>
      </c>
    </row>
    <row r="88" spans="1:15">
      <c r="A88" s="182" t="s">
        <v>67</v>
      </c>
      <c r="B88" s="184">
        <f>[1]MercLab!Q169</f>
        <v>102727.34818962676</v>
      </c>
      <c r="C88" s="181">
        <f t="shared" si="24"/>
        <v>9.223222779538311</v>
      </c>
      <c r="D88" s="184">
        <f t="shared" si="16"/>
        <v>18072.269077276003</v>
      </c>
      <c r="E88" s="181">
        <f t="shared" si="25"/>
        <v>3.5911204096513929</v>
      </c>
      <c r="F88" s="184">
        <f>[1]MercLab!R169</f>
        <v>0</v>
      </c>
      <c r="G88" s="181">
        <f t="shared" si="26"/>
        <v>0</v>
      </c>
      <c r="H88" s="184">
        <f>[1]MercLab!S169</f>
        <v>18072.269077276003</v>
      </c>
      <c r="I88" s="181">
        <f t="shared" si="27"/>
        <v>5.8395506103866204</v>
      </c>
      <c r="J88" s="184">
        <f>[1]MercLab!T169</f>
        <v>0</v>
      </c>
      <c r="K88" s="181">
        <f t="shared" si="28"/>
        <v>0</v>
      </c>
      <c r="L88" s="184">
        <f>[1]MercLab!U169</f>
        <v>54406.294898049608</v>
      </c>
      <c r="M88" s="181">
        <f t="shared" si="29"/>
        <v>11.668787263141327</v>
      </c>
      <c r="N88" s="184">
        <f>[1]MercLab!V169</f>
        <v>30248.784214301071</v>
      </c>
      <c r="O88" s="181">
        <f t="shared" si="30"/>
        <v>0</v>
      </c>
    </row>
    <row r="89" spans="1:15">
      <c r="A89" s="182" t="s">
        <v>68</v>
      </c>
      <c r="B89" s="184">
        <f>[1]MercLab!Q170</f>
        <v>1552.3051123476698</v>
      </c>
      <c r="C89" s="181">
        <f t="shared" si="24"/>
        <v>0.13937141496702762</v>
      </c>
      <c r="D89" s="184">
        <f t="shared" si="16"/>
        <v>562.661426449592</v>
      </c>
      <c r="E89" s="181">
        <f t="shared" si="25"/>
        <v>0.11180582380700448</v>
      </c>
      <c r="F89" s="184">
        <f>[1]MercLab!R170</f>
        <v>267.01328480576797</v>
      </c>
      <c r="G89" s="181">
        <f t="shared" si="26"/>
        <v>0.23537046658543667</v>
      </c>
      <c r="H89" s="184">
        <f>[1]MercLab!S170</f>
        <v>295.64814164382403</v>
      </c>
      <c r="I89" s="181">
        <f t="shared" si="27"/>
        <v>9.5530465964935002E-2</v>
      </c>
      <c r="J89" s="184">
        <f>[1]MercLab!T170</f>
        <v>0</v>
      </c>
      <c r="K89" s="181">
        <f t="shared" si="28"/>
        <v>0</v>
      </c>
      <c r="L89" s="184">
        <f>[1]MercLab!U170</f>
        <v>989.64368589807805</v>
      </c>
      <c r="M89" s="181">
        <f t="shared" si="29"/>
        <v>0.21225377796255168</v>
      </c>
      <c r="N89" s="184">
        <f>[1]MercLab!V170</f>
        <v>0</v>
      </c>
      <c r="O89" s="181">
        <f t="shared" si="30"/>
        <v>0</v>
      </c>
    </row>
    <row r="90" spans="1:15">
      <c r="A90" s="182" t="s">
        <v>80</v>
      </c>
      <c r="B90" s="184">
        <f>[1]MercLab!Q171</f>
        <v>73422.226343977527</v>
      </c>
      <c r="C90" s="181">
        <f t="shared" si="24"/>
        <v>6.5921058264849952</v>
      </c>
      <c r="D90" s="184">
        <f t="shared" si="16"/>
        <v>45507.363692975923</v>
      </c>
      <c r="E90" s="181">
        <f t="shared" si="25"/>
        <v>9.0427174279272613</v>
      </c>
      <c r="F90" s="184">
        <f>[1]MercLab!R171</f>
        <v>554.27598119028301</v>
      </c>
      <c r="G90" s="181">
        <f t="shared" si="26"/>
        <v>0.48859065722051093</v>
      </c>
      <c r="H90" s="184">
        <f>[1]MercLab!S171</f>
        <v>44953.087711785643</v>
      </c>
      <c r="I90" s="181">
        <f t="shared" si="27"/>
        <v>14.52533877531709</v>
      </c>
      <c r="J90" s="184">
        <f>[1]MercLab!T171</f>
        <v>0</v>
      </c>
      <c r="K90" s="181">
        <f t="shared" si="28"/>
        <v>0</v>
      </c>
      <c r="L90" s="184">
        <f>[1]MercLab!U171</f>
        <v>25994.26313545321</v>
      </c>
      <c r="M90" s="181">
        <f t="shared" si="29"/>
        <v>5.5751182314124872</v>
      </c>
      <c r="N90" s="184">
        <f>[1]MercLab!V171</f>
        <v>1920.5995155481755</v>
      </c>
      <c r="O90" s="181">
        <f t="shared" si="30"/>
        <v>0</v>
      </c>
    </row>
    <row r="91" spans="1:15">
      <c r="A91" s="182" t="s">
        <v>69</v>
      </c>
      <c r="B91" s="184">
        <f>[1]MercLab!Q172</f>
        <v>109439.55648260492</v>
      </c>
      <c r="C91" s="181">
        <f t="shared" si="24"/>
        <v>9.825868457829591</v>
      </c>
      <c r="D91" s="184">
        <f t="shared" si="16"/>
        <v>13673.86934020194</v>
      </c>
      <c r="E91" s="181">
        <f t="shared" si="25"/>
        <v>2.7171193089554775</v>
      </c>
      <c r="F91" s="184">
        <f>[1]MercLab!R172</f>
        <v>0</v>
      </c>
      <c r="G91" s="181">
        <f t="shared" si="26"/>
        <v>0</v>
      </c>
      <c r="H91" s="184">
        <f>[1]MercLab!S172</f>
        <v>13673.86934020194</v>
      </c>
      <c r="I91" s="181">
        <f t="shared" si="27"/>
        <v>4.4183301892248412</v>
      </c>
      <c r="J91" s="184">
        <f>[1]MercLab!T172</f>
        <v>0</v>
      </c>
      <c r="K91" s="181">
        <f t="shared" si="28"/>
        <v>0</v>
      </c>
      <c r="L91" s="184">
        <f>[1]MercLab!U172</f>
        <v>74782.520916994792</v>
      </c>
      <c r="M91" s="181">
        <f t="shared" si="29"/>
        <v>16.038977276747275</v>
      </c>
      <c r="N91" s="184">
        <f>[1]MercLab!V172</f>
        <v>20983.16622540796</v>
      </c>
      <c r="O91" s="181">
        <f t="shared" si="30"/>
        <v>0</v>
      </c>
    </row>
    <row r="92" spans="1:15">
      <c r="A92" s="182" t="s">
        <v>70</v>
      </c>
      <c r="B92" s="184">
        <f>[1]MercLab!Q173</f>
        <v>15469.382484290631</v>
      </c>
      <c r="C92" s="181">
        <f t="shared" si="24"/>
        <v>1.3888955904043052</v>
      </c>
      <c r="D92" s="184">
        <f t="shared" si="16"/>
        <v>10747.41381638949</v>
      </c>
      <c r="E92" s="181">
        <f t="shared" si="25"/>
        <v>2.1356065993691509</v>
      </c>
      <c r="F92" s="184">
        <f>[1]MercLab!R173</f>
        <v>167.46323322396</v>
      </c>
      <c r="G92" s="181">
        <f t="shared" si="26"/>
        <v>0.14761774631738403</v>
      </c>
      <c r="H92" s="184">
        <f>[1]MercLab!S173</f>
        <v>10579.95058316553</v>
      </c>
      <c r="I92" s="181">
        <f t="shared" si="27"/>
        <v>3.4186164792925302</v>
      </c>
      <c r="J92" s="184">
        <f>[1]MercLab!T173</f>
        <v>0</v>
      </c>
      <c r="K92" s="181">
        <f t="shared" si="28"/>
        <v>0</v>
      </c>
      <c r="L92" s="184">
        <f>[1]MercLab!U173</f>
        <v>4295.6954797386043</v>
      </c>
      <c r="M92" s="181">
        <f t="shared" si="29"/>
        <v>0.92131906416778497</v>
      </c>
      <c r="N92" s="184">
        <f>[1]MercLab!V173</f>
        <v>426.27318816255195</v>
      </c>
      <c r="O92" s="181">
        <f t="shared" si="30"/>
        <v>0</v>
      </c>
    </row>
    <row r="93" spans="1:15">
      <c r="A93" s="182" t="s">
        <v>79</v>
      </c>
      <c r="B93" s="184">
        <f>[1]MercLab!Q174</f>
        <v>259684.9176930369</v>
      </c>
      <c r="C93" s="181">
        <f t="shared" si="24"/>
        <v>23.315425644471233</v>
      </c>
      <c r="D93" s="184">
        <f t="shared" si="16"/>
        <v>149934.99250548071</v>
      </c>
      <c r="E93" s="181">
        <f t="shared" si="25"/>
        <v>29.793414950001264</v>
      </c>
      <c r="F93" s="184">
        <f>[1]MercLab!R174</f>
        <v>9579.6118946533516</v>
      </c>
      <c r="G93" s="181">
        <f t="shared" si="26"/>
        <v>8.4443653168497761</v>
      </c>
      <c r="H93" s="184">
        <f>[1]MercLab!S174</f>
        <v>60030.928894487035</v>
      </c>
      <c r="I93" s="181">
        <f t="shared" si="27"/>
        <v>19.397323378095464</v>
      </c>
      <c r="J93" s="184">
        <f>[1]MercLab!T174</f>
        <v>80324.451716340307</v>
      </c>
      <c r="K93" s="181">
        <f t="shared" si="28"/>
        <v>100</v>
      </c>
      <c r="L93" s="184">
        <f>[1]MercLab!U174</f>
        <v>96799.005783115761</v>
      </c>
      <c r="M93" s="181">
        <f t="shared" si="29"/>
        <v>20.760961721127181</v>
      </c>
      <c r="N93" s="184">
        <f>[1]MercLab!V174</f>
        <v>12950.919404444574</v>
      </c>
      <c r="O93" s="181">
        <f t="shared" si="30"/>
        <v>0</v>
      </c>
    </row>
    <row r="94" spans="1:15">
      <c r="A94" s="182" t="s">
        <v>94</v>
      </c>
      <c r="B94" s="184">
        <f>[1]MercLab!Q175</f>
        <v>1637.3946817397564</v>
      </c>
      <c r="C94" s="181">
        <f t="shared" si="24"/>
        <v>0.14701105590538338</v>
      </c>
      <c r="D94" s="184">
        <f t="shared" si="16"/>
        <v>1103.3681121282207</v>
      </c>
      <c r="E94" s="181">
        <f t="shared" si="25"/>
        <v>0.21924904558910063</v>
      </c>
      <c r="F94" s="184">
        <f>[1]MercLab!R175</f>
        <v>0</v>
      </c>
      <c r="G94" s="181">
        <f t="shared" si="26"/>
        <v>0</v>
      </c>
      <c r="H94" s="184">
        <f>[1]MercLab!S175</f>
        <v>1103.3681121282207</v>
      </c>
      <c r="I94" s="181">
        <f t="shared" si="27"/>
        <v>0.35652268705765922</v>
      </c>
      <c r="J94" s="184">
        <f>[1]MercLab!T175</f>
        <v>0</v>
      </c>
      <c r="K94" s="181">
        <f t="shared" si="28"/>
        <v>0</v>
      </c>
      <c r="L94" s="184">
        <f>[1]MercLab!U175</f>
        <v>534.02656961153593</v>
      </c>
      <c r="M94" s="181">
        <f t="shared" si="29"/>
        <v>0.11453532068925235</v>
      </c>
      <c r="N94" s="184">
        <f>[1]MercLab!V175</f>
        <v>0</v>
      </c>
      <c r="O94" s="181">
        <f t="shared" si="30"/>
        <v>0</v>
      </c>
    </row>
    <row r="95" spans="1:15">
      <c r="A95" s="154" t="s">
        <v>105</v>
      </c>
      <c r="B95" s="184">
        <f>[1]MercLab!Q176</f>
        <v>0</v>
      </c>
      <c r="C95" s="181">
        <f t="shared" si="24"/>
        <v>0</v>
      </c>
      <c r="D95" s="184">
        <f t="shared" si="16"/>
        <v>0</v>
      </c>
      <c r="E95" s="181">
        <f t="shared" si="25"/>
        <v>0</v>
      </c>
      <c r="F95" s="184"/>
      <c r="G95" s="181">
        <f t="shared" si="26"/>
        <v>0</v>
      </c>
      <c r="H95" s="184"/>
      <c r="I95" s="181">
        <f t="shared" si="27"/>
        <v>0</v>
      </c>
      <c r="J95" s="184"/>
      <c r="K95" s="181">
        <f t="shared" si="28"/>
        <v>0</v>
      </c>
      <c r="L95" s="184"/>
      <c r="M95" s="181">
        <f t="shared" si="29"/>
        <v>0</v>
      </c>
      <c r="N95" s="184"/>
      <c r="O95" s="181">
        <f t="shared" si="30"/>
        <v>0</v>
      </c>
    </row>
    <row r="96" spans="1:15">
      <c r="A96" s="287"/>
      <c r="B96" s="292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</row>
    <row r="97" spans="1:15">
      <c r="A97" s="162" t="str">
        <f>'C05'!A42</f>
        <v>Fuente: Instituto Nacional de Estadística (INE). XLI Encuesta Permanente de Hogares de Propósitos Múltiples, Mayo 2011.</v>
      </c>
      <c r="B97" s="194"/>
      <c r="C97" s="195"/>
      <c r="D97" s="189"/>
      <c r="E97" s="197"/>
      <c r="F97" s="185"/>
      <c r="G97" s="197"/>
      <c r="H97" s="185"/>
      <c r="I97" s="197"/>
      <c r="J97" s="185"/>
      <c r="K97" s="197"/>
      <c r="L97" s="185"/>
      <c r="M97" s="197"/>
      <c r="N97" s="185"/>
      <c r="O97" s="197"/>
    </row>
    <row r="98" spans="1:15">
      <c r="A98" s="162" t="str">
        <f>'C05'!A43</f>
        <v>(Promedio de salarios mínimos por rama)</v>
      </c>
      <c r="B98" s="196"/>
      <c r="C98" s="195"/>
      <c r="D98" s="202"/>
      <c r="E98" s="197"/>
      <c r="F98" s="185"/>
      <c r="G98" s="197"/>
      <c r="H98" s="185"/>
      <c r="I98" s="197"/>
      <c r="J98" s="185"/>
      <c r="K98" s="197"/>
      <c r="L98" s="185"/>
      <c r="M98" s="197"/>
      <c r="N98" s="185"/>
      <c r="O98" s="197"/>
    </row>
    <row r="99" spans="1:15">
      <c r="A99" s="198" t="s">
        <v>99</v>
      </c>
      <c r="B99" s="196"/>
      <c r="C99" s="195"/>
      <c r="D99" s="202"/>
      <c r="E99" s="197"/>
      <c r="F99" s="185"/>
      <c r="G99" s="197"/>
      <c r="H99" s="185"/>
      <c r="I99" s="197"/>
      <c r="J99" s="185"/>
      <c r="K99" s="197"/>
      <c r="L99" s="185"/>
      <c r="M99" s="197"/>
      <c r="N99" s="185"/>
      <c r="O99" s="197"/>
    </row>
    <row r="100" spans="1:15">
      <c r="A100" s="198" t="s">
        <v>100</v>
      </c>
      <c r="B100" s="196"/>
      <c r="C100" s="195"/>
      <c r="D100" s="202"/>
      <c r="E100" s="197"/>
      <c r="F100" s="185"/>
      <c r="G100" s="197"/>
      <c r="H100" s="185"/>
      <c r="I100" s="197"/>
      <c r="J100" s="185"/>
      <c r="K100" s="197"/>
      <c r="L100" s="185"/>
      <c r="M100" s="197"/>
      <c r="N100" s="185"/>
      <c r="O100" s="197"/>
    </row>
    <row r="101" spans="1:15">
      <c r="B101" s="203"/>
      <c r="C101" s="204"/>
      <c r="D101" s="205"/>
    </row>
    <row r="102" spans="1:15">
      <c r="A102" s="207"/>
      <c r="B102" s="203"/>
      <c r="C102" s="204"/>
      <c r="D102" s="205"/>
    </row>
    <row r="103" spans="1:15">
      <c r="A103" s="207"/>
      <c r="B103" s="203"/>
      <c r="C103" s="204"/>
      <c r="D103" s="205"/>
    </row>
  </sheetData>
  <mergeCells count="27">
    <mergeCell ref="A60:O60"/>
    <mergeCell ref="A61:O61"/>
    <mergeCell ref="A64:A66"/>
    <mergeCell ref="B64:C65"/>
    <mergeCell ref="D64:K64"/>
    <mergeCell ref="L64:M65"/>
    <mergeCell ref="N64:O65"/>
    <mergeCell ref="D65:E65"/>
    <mergeCell ref="F65:G65"/>
    <mergeCell ref="H65:I65"/>
    <mergeCell ref="J65:K65"/>
    <mergeCell ref="B63:K63"/>
    <mergeCell ref="A62:O62"/>
    <mergeCell ref="A59:O59"/>
    <mergeCell ref="A1:O1"/>
    <mergeCell ref="A2:O2"/>
    <mergeCell ref="A3:O3"/>
    <mergeCell ref="A5:A7"/>
    <mergeCell ref="B5:C6"/>
    <mergeCell ref="D5:K5"/>
    <mergeCell ref="L5:M6"/>
    <mergeCell ref="N5:O6"/>
    <mergeCell ref="D6:E6"/>
    <mergeCell ref="F6:G6"/>
    <mergeCell ref="A4:O4"/>
    <mergeCell ref="H6:I6"/>
    <mergeCell ref="J6:K6"/>
  </mergeCells>
  <printOptions horizontalCentered="1"/>
  <pageMargins left="1.1155511811023624" right="0.47244094488188981" top="0.35433070866141736" bottom="0.35433070866141736" header="0" footer="0"/>
  <pageSetup paperSize="9" scale="80" firstPageNumber="16" orientation="landscape" useFirstPageNumber="1" r:id="rId1"/>
  <headerFooter alignWithMargins="0">
    <oddFooter>&amp;L&amp;Z&amp;F+&amp;F+&amp;A&amp;C&amp;P&amp;R&amp;D+&amp;T</oddFooter>
  </headerFooter>
  <rowBreaks count="1" manualBreakCount="1"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1:AL97"/>
  <sheetViews>
    <sheetView workbookViewId="0">
      <selection activeCell="C72" sqref="C72"/>
    </sheetView>
  </sheetViews>
  <sheetFormatPr baseColWidth="10" defaultRowHeight="11.25"/>
  <cols>
    <col min="1" max="1" width="45" style="209" bestFit="1" customWidth="1"/>
    <col min="2" max="2" width="14.1640625" style="209" customWidth="1"/>
    <col min="3" max="3" width="12.5" style="209" customWidth="1"/>
    <col min="4" max="4" width="13" style="209" customWidth="1"/>
    <col min="5" max="5" width="13.1640625" style="218" customWidth="1"/>
    <col min="6" max="6" width="16.6640625" style="218" bestFit="1" customWidth="1"/>
    <col min="7" max="7" width="12.1640625" style="218" bestFit="1" customWidth="1"/>
    <col min="8" max="8" width="12" style="218"/>
    <col min="9" max="9" width="12" style="209"/>
    <col min="10" max="10" width="45" style="209" bestFit="1" customWidth="1"/>
    <col min="11" max="11" width="11.1640625" style="209" customWidth="1"/>
    <col min="12" max="12" width="10.6640625" style="209" customWidth="1"/>
    <col min="13" max="13" width="11.83203125" style="209" customWidth="1"/>
    <col min="14" max="14" width="10.6640625" style="209" customWidth="1"/>
    <col min="15" max="15" width="11.5" style="209" bestFit="1" customWidth="1"/>
    <col min="16" max="16" width="11" style="209" customWidth="1"/>
    <col min="17" max="16384" width="12" style="209"/>
  </cols>
  <sheetData>
    <row r="1" spans="1:38">
      <c r="A1" s="379" t="s">
        <v>87</v>
      </c>
      <c r="B1" s="379"/>
      <c r="C1" s="379"/>
      <c r="D1" s="379"/>
      <c r="E1" s="379"/>
      <c r="F1" s="379"/>
      <c r="G1" s="379"/>
      <c r="H1" s="208"/>
    </row>
    <row r="2" spans="1:38">
      <c r="A2" s="379" t="s">
        <v>88</v>
      </c>
      <c r="B2" s="379"/>
      <c r="C2" s="379"/>
      <c r="D2" s="379"/>
      <c r="E2" s="379"/>
      <c r="F2" s="379"/>
      <c r="G2" s="379"/>
      <c r="H2" s="208"/>
    </row>
    <row r="3" spans="1:38" ht="12.75">
      <c r="A3" s="379" t="s">
        <v>95</v>
      </c>
      <c r="B3" s="379"/>
      <c r="C3" s="379"/>
      <c r="D3" s="379"/>
      <c r="E3" s="379"/>
      <c r="F3" s="379"/>
      <c r="G3" s="379"/>
      <c r="H3" s="210"/>
    </row>
    <row r="4" spans="1:38" customFormat="1" ht="23.25">
      <c r="A4" s="351" t="s">
        <v>122</v>
      </c>
      <c r="B4" s="351"/>
      <c r="C4" s="351"/>
      <c r="D4" s="351"/>
      <c r="E4" s="351"/>
      <c r="F4" s="351"/>
      <c r="G4" s="351"/>
      <c r="H4" s="251"/>
      <c r="I4" s="251"/>
      <c r="J4" s="251"/>
      <c r="K4" s="251"/>
      <c r="L4" s="251"/>
      <c r="M4" s="251"/>
      <c r="N4" s="251"/>
      <c r="O4" s="251"/>
    </row>
    <row r="5" spans="1:38" ht="11.25" customHeight="1">
      <c r="A5" s="380" t="s">
        <v>34</v>
      </c>
      <c r="B5" s="382" t="s">
        <v>29</v>
      </c>
      <c r="C5" s="382"/>
      <c r="D5" s="382"/>
      <c r="E5" s="382"/>
      <c r="F5" s="382"/>
      <c r="G5" s="382"/>
      <c r="H5" s="211"/>
    </row>
    <row r="6" spans="1:38" ht="12" customHeight="1">
      <c r="A6" s="381"/>
      <c r="B6" s="381" t="s">
        <v>29</v>
      </c>
      <c r="C6" s="382" t="s">
        <v>8</v>
      </c>
      <c r="D6" s="382"/>
      <c r="E6" s="382"/>
      <c r="F6" s="382"/>
      <c r="G6" s="381" t="s">
        <v>1</v>
      </c>
      <c r="H6" s="212"/>
    </row>
    <row r="7" spans="1:38">
      <c r="A7" s="381"/>
      <c r="B7" s="383"/>
      <c r="C7" s="212" t="s">
        <v>10</v>
      </c>
      <c r="D7" s="212" t="s">
        <v>119</v>
      </c>
      <c r="E7" s="212" t="s">
        <v>11</v>
      </c>
      <c r="F7" s="212" t="s">
        <v>120</v>
      </c>
      <c r="G7" s="381"/>
      <c r="H7" s="212"/>
    </row>
    <row r="8" spans="1:38">
      <c r="A8" s="213"/>
      <c r="B8" s="213"/>
      <c r="C8" s="213"/>
      <c r="D8" s="213"/>
      <c r="E8" s="213"/>
      <c r="F8" s="213"/>
      <c r="G8" s="213"/>
      <c r="H8" s="214"/>
    </row>
    <row r="9" spans="1:38" s="47" customFormat="1" ht="12" customHeight="1">
      <c r="A9" s="46" t="s">
        <v>75</v>
      </c>
      <c r="B9" s="143">
        <f>[1]MercLab!Q260</f>
        <v>4810.5640254852387</v>
      </c>
      <c r="C9" s="143">
        <f>AVERAGE(D9:G9)</f>
        <v>5697.6198503395099</v>
      </c>
      <c r="D9" s="143">
        <f>[1]MercLab!R260</f>
        <v>11405.669882158751</v>
      </c>
      <c r="E9" s="143">
        <f>[1]MercLab!S260</f>
        <v>5704.6846124285503</v>
      </c>
      <c r="F9" s="143">
        <f>[1]MercLab!T260</f>
        <v>2667.7384345347728</v>
      </c>
      <c r="G9" s="143">
        <f>[1]MercLab!U260</f>
        <v>3012.3864722359644</v>
      </c>
      <c r="H9" s="145"/>
      <c r="I9" s="215"/>
      <c r="J9" s="145"/>
      <c r="K9" s="215"/>
      <c r="L9" s="145"/>
      <c r="M9" s="215"/>
      <c r="N9" s="145"/>
      <c r="O9" s="215"/>
      <c r="P9" s="145"/>
      <c r="Q9" s="215"/>
      <c r="R9" s="145"/>
      <c r="S9" s="215"/>
    </row>
    <row r="10" spans="1:38" s="25" customFormat="1" ht="11.25" customHeight="1">
      <c r="A10" s="48"/>
      <c r="B10" s="148"/>
      <c r="C10" s="148"/>
      <c r="D10" s="148"/>
      <c r="E10" s="148"/>
      <c r="F10" s="148"/>
      <c r="G10" s="148"/>
      <c r="H10" s="145"/>
      <c r="I10" s="215"/>
      <c r="J10" s="145"/>
      <c r="K10" s="215"/>
      <c r="L10" s="145"/>
      <c r="M10" s="215"/>
      <c r="N10" s="145"/>
      <c r="O10" s="215"/>
      <c r="P10" s="145"/>
      <c r="Q10" s="215"/>
      <c r="R10" s="145"/>
      <c r="S10" s="215"/>
      <c r="V10" s="45"/>
      <c r="X10" s="45"/>
      <c r="Z10" s="45"/>
      <c r="AB10" s="45"/>
      <c r="AD10" s="45"/>
      <c r="AF10" s="45"/>
      <c r="AH10" s="45"/>
      <c r="AJ10" s="45"/>
      <c r="AL10" s="45"/>
    </row>
    <row r="11" spans="1:38" s="25" customFormat="1" ht="12.75" customHeight="1">
      <c r="A11" s="49" t="s">
        <v>38</v>
      </c>
      <c r="B11" s="176"/>
      <c r="C11" s="176"/>
      <c r="D11" s="176"/>
      <c r="E11" s="176"/>
      <c r="F11" s="176"/>
      <c r="G11" s="176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V11" s="45"/>
      <c r="X11" s="45"/>
      <c r="Z11" s="45"/>
      <c r="AB11" s="45"/>
      <c r="AD11" s="45"/>
      <c r="AF11" s="45"/>
      <c r="AH11" s="45"/>
      <c r="AJ11" s="45"/>
      <c r="AL11" s="45"/>
    </row>
    <row r="12" spans="1:38" s="25" customFormat="1">
      <c r="A12" s="150" t="s">
        <v>71</v>
      </c>
      <c r="B12" s="151">
        <f>AVERAGE(B13:B15)</f>
        <v>6353.2078563937248</v>
      </c>
      <c r="C12" s="151">
        <f t="shared" ref="C12:C54" si="0">AVERAGE(D12:G12)</f>
        <v>6634.6026459864815</v>
      </c>
      <c r="D12" s="151">
        <f>AVERAGE(D13:D15)</f>
        <v>12649.486879155898</v>
      </c>
      <c r="E12" s="151">
        <f>AVERAGE(E13:E15)</f>
        <v>6976.5614926087655</v>
      </c>
      <c r="F12" s="151">
        <f>AVERAGE(F13:F15)</f>
        <v>3220.7772062120803</v>
      </c>
      <c r="G12" s="151">
        <f>AVERAGE(G13:G15)</f>
        <v>3691.5850059691852</v>
      </c>
      <c r="H12" s="161"/>
      <c r="I12" s="216"/>
      <c r="J12" s="161"/>
      <c r="K12" s="216"/>
      <c r="L12" s="161"/>
      <c r="M12" s="216"/>
      <c r="N12" s="161"/>
      <c r="O12" s="216"/>
      <c r="P12" s="161"/>
      <c r="Q12" s="216"/>
      <c r="R12" s="161"/>
      <c r="S12" s="216"/>
      <c r="V12" s="45"/>
      <c r="X12" s="45"/>
      <c r="Z12" s="45"/>
      <c r="AB12" s="45"/>
      <c r="AD12" s="45"/>
      <c r="AF12" s="45"/>
      <c r="AH12" s="45"/>
      <c r="AJ12" s="45"/>
      <c r="AL12" s="45"/>
    </row>
    <row r="13" spans="1:38" s="25" customFormat="1">
      <c r="A13" s="157" t="s">
        <v>54</v>
      </c>
      <c r="B13" s="151">
        <f>[1]MercLab!Q262</f>
        <v>7761.2357326826586</v>
      </c>
      <c r="C13" s="151">
        <f t="shared" si="0"/>
        <v>7799.5970867542292</v>
      </c>
      <c r="D13" s="151">
        <f>[1]MercLab!R262</f>
        <v>15891.645251396663</v>
      </c>
      <c r="E13" s="151">
        <f>[1]MercLab!S262</f>
        <v>7940.3897509924254</v>
      </c>
      <c r="F13" s="151">
        <f>[1]MercLab!T262</f>
        <v>3291.464285714284</v>
      </c>
      <c r="G13" s="151">
        <f>[1]MercLab!U262</f>
        <v>4074.8890589135444</v>
      </c>
      <c r="H13" s="159"/>
      <c r="I13" s="216"/>
      <c r="J13" s="159"/>
      <c r="K13" s="216"/>
      <c r="L13" s="159"/>
      <c r="M13" s="216"/>
      <c r="N13" s="159"/>
      <c r="O13" s="216"/>
      <c r="P13" s="161"/>
      <c r="Q13" s="216"/>
      <c r="R13" s="161"/>
      <c r="S13" s="216"/>
      <c r="V13" s="45"/>
      <c r="X13" s="45"/>
      <c r="Z13" s="45"/>
      <c r="AB13" s="45"/>
      <c r="AD13" s="45"/>
      <c r="AF13" s="45"/>
      <c r="AH13" s="45"/>
      <c r="AJ13" s="45"/>
      <c r="AL13" s="45"/>
    </row>
    <row r="14" spans="1:38" s="25" customFormat="1">
      <c r="A14" s="157" t="s">
        <v>55</v>
      </c>
      <c r="B14" s="151">
        <f>[1]MercLab!Q263</f>
        <v>6448.931814345995</v>
      </c>
      <c r="C14" s="151">
        <f t="shared" si="0"/>
        <v>6878.4321888294662</v>
      </c>
      <c r="D14" s="151">
        <f>[1]MercLab!R263</f>
        <v>12112.527964205818</v>
      </c>
      <c r="E14" s="151">
        <f>[1]MercLab!S263</f>
        <v>7825.0972724285266</v>
      </c>
      <c r="F14" s="151">
        <f>[1]MercLab!T263</f>
        <v>3935.960591133005</v>
      </c>
      <c r="G14" s="151">
        <f>[1]MercLab!U263</f>
        <v>3640.1429275505188</v>
      </c>
      <c r="H14" s="159"/>
      <c r="I14" s="216"/>
      <c r="J14" s="159"/>
      <c r="K14" s="216"/>
      <c r="L14" s="159"/>
      <c r="M14" s="216"/>
      <c r="N14" s="159"/>
      <c r="O14" s="216"/>
      <c r="P14" s="161"/>
      <c r="Q14" s="216"/>
      <c r="R14" s="161"/>
      <c r="S14" s="216"/>
      <c r="V14" s="45"/>
      <c r="X14" s="45"/>
      <c r="Z14" s="45"/>
      <c r="AB14" s="45"/>
      <c r="AD14" s="45"/>
      <c r="AF14" s="45"/>
      <c r="AH14" s="45"/>
      <c r="AJ14" s="45"/>
      <c r="AL14" s="45"/>
    </row>
    <row r="15" spans="1:38" s="25" customFormat="1">
      <c r="A15" s="157" t="s">
        <v>103</v>
      </c>
      <c r="B15" s="151">
        <f>[1]MercLab!Q264</f>
        <v>4849.4560221525207</v>
      </c>
      <c r="C15" s="151">
        <f t="shared" si="0"/>
        <v>5225.7786623757511</v>
      </c>
      <c r="D15" s="151">
        <f>[1]MercLab!R264</f>
        <v>9944.2874218652178</v>
      </c>
      <c r="E15" s="151">
        <f>[1]MercLab!S264</f>
        <v>5164.1974544053455</v>
      </c>
      <c r="F15" s="151">
        <f>[1]MercLab!T264</f>
        <v>2434.9067417889519</v>
      </c>
      <c r="G15" s="151">
        <f>[1]MercLab!U264</f>
        <v>3359.723031443491</v>
      </c>
      <c r="H15" s="159"/>
      <c r="I15" s="216"/>
      <c r="J15" s="159"/>
      <c r="K15" s="216"/>
      <c r="L15" s="159"/>
      <c r="M15" s="216"/>
      <c r="N15" s="159"/>
      <c r="O15" s="216"/>
      <c r="P15" s="161"/>
      <c r="Q15" s="216"/>
      <c r="R15" s="161"/>
      <c r="S15" s="216"/>
      <c r="V15" s="45"/>
      <c r="X15" s="45"/>
      <c r="Z15" s="45"/>
      <c r="AB15" s="45"/>
      <c r="AD15" s="45"/>
      <c r="AF15" s="45"/>
      <c r="AH15" s="45"/>
      <c r="AJ15" s="45"/>
      <c r="AL15" s="45"/>
    </row>
    <row r="16" spans="1:38" s="25" customFormat="1">
      <c r="A16" s="150" t="s">
        <v>56</v>
      </c>
      <c r="B16" s="151">
        <f>[1]MercLab!Q265</f>
        <v>3032.8112647577805</v>
      </c>
      <c r="C16" s="151">
        <f t="shared" si="0"/>
        <v>4060.7863498862562</v>
      </c>
      <c r="D16" s="151">
        <f>[1]MercLab!R265</f>
        <v>7964.8083242059156</v>
      </c>
      <c r="E16" s="151">
        <f>[1]MercLab!S265</f>
        <v>3465.2603437301123</v>
      </c>
      <c r="F16" s="151">
        <f>[1]MercLab!T265</f>
        <v>2362.08193979933</v>
      </c>
      <c r="G16" s="151">
        <f>[1]MercLab!U265</f>
        <v>2450.9947918096659</v>
      </c>
      <c r="H16" s="159"/>
      <c r="I16" s="216"/>
      <c r="J16" s="159"/>
      <c r="K16" s="216"/>
      <c r="L16" s="159"/>
      <c r="M16" s="216"/>
      <c r="N16" s="159"/>
      <c r="O16" s="216"/>
      <c r="P16" s="161"/>
      <c r="Q16" s="216"/>
      <c r="R16" s="161"/>
      <c r="S16" s="216"/>
      <c r="V16" s="45"/>
      <c r="X16" s="45"/>
      <c r="Z16" s="45"/>
      <c r="AB16" s="45"/>
      <c r="AD16" s="45"/>
      <c r="AF16" s="45"/>
      <c r="AH16" s="45"/>
      <c r="AJ16" s="45"/>
      <c r="AL16" s="45"/>
    </row>
    <row r="17" spans="1:38" s="25" customFormat="1">
      <c r="A17" s="161"/>
      <c r="B17" s="183"/>
      <c r="C17" s="183"/>
      <c r="D17" s="183"/>
      <c r="E17" s="183"/>
      <c r="F17" s="183"/>
      <c r="G17" s="183"/>
      <c r="H17" s="159"/>
      <c r="I17" s="216"/>
      <c r="J17" s="159"/>
      <c r="K17" s="216"/>
      <c r="L17" s="159"/>
      <c r="M17" s="216"/>
      <c r="N17" s="159"/>
      <c r="O17" s="216"/>
      <c r="P17" s="159"/>
      <c r="Q17" s="216"/>
      <c r="R17" s="159"/>
      <c r="S17" s="216"/>
      <c r="V17" s="45"/>
      <c r="X17" s="45"/>
      <c r="Z17" s="45"/>
      <c r="AB17" s="45"/>
      <c r="AD17" s="45"/>
      <c r="AF17" s="45"/>
      <c r="AH17" s="45"/>
      <c r="AJ17" s="45"/>
      <c r="AL17" s="45"/>
    </row>
    <row r="18" spans="1:38" s="25" customFormat="1">
      <c r="A18" s="49" t="s">
        <v>37</v>
      </c>
      <c r="B18" s="176"/>
      <c r="C18" s="176"/>
      <c r="D18" s="176"/>
      <c r="E18" s="176"/>
      <c r="F18" s="176"/>
      <c r="G18" s="176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V18" s="45"/>
      <c r="X18" s="45"/>
      <c r="Z18" s="45"/>
      <c r="AB18" s="45"/>
      <c r="AD18" s="45"/>
      <c r="AF18" s="45"/>
      <c r="AH18" s="45"/>
      <c r="AJ18" s="45"/>
      <c r="AL18" s="45"/>
    </row>
    <row r="19" spans="1:38" s="25" customFormat="1">
      <c r="A19" s="150" t="s">
        <v>40</v>
      </c>
      <c r="B19" s="151">
        <f>[1]MercLab!Q267</f>
        <v>1974.4696088511396</v>
      </c>
      <c r="C19" s="151">
        <f t="shared" si="0"/>
        <v>3212.6095486683557</v>
      </c>
      <c r="D19" s="151">
        <f>[1]MercLab!R267</f>
        <v>6456.9863719690784</v>
      </c>
      <c r="E19" s="151">
        <f>[1]MercLab!S267</f>
        <v>2323.6173603098941</v>
      </c>
      <c r="F19" s="151">
        <f>[1]MercLab!T267</f>
        <v>2210.5281001151861</v>
      </c>
      <c r="G19" s="151">
        <f>[1]MercLab!U267</f>
        <v>1859.3063622792629</v>
      </c>
      <c r="H19" s="161"/>
      <c r="I19" s="216"/>
      <c r="J19" s="161"/>
      <c r="K19" s="216"/>
      <c r="L19" s="161"/>
      <c r="M19" s="216"/>
      <c r="N19" s="161"/>
      <c r="O19" s="216"/>
      <c r="P19" s="161"/>
      <c r="Q19" s="216"/>
      <c r="R19" s="161"/>
      <c r="S19" s="216"/>
      <c r="V19" s="45"/>
      <c r="X19" s="45"/>
      <c r="Z19" s="45"/>
      <c r="AB19" s="45"/>
      <c r="AD19" s="45"/>
      <c r="AF19" s="45"/>
      <c r="AH19" s="45"/>
      <c r="AJ19" s="45"/>
      <c r="AL19" s="45"/>
    </row>
    <row r="20" spans="1:38" s="25" customFormat="1">
      <c r="A20" s="150" t="s">
        <v>41</v>
      </c>
      <c r="B20" s="151">
        <f>[1]MercLab!Q268</f>
        <v>3031.5569378848054</v>
      </c>
      <c r="C20" s="151">
        <f t="shared" si="0"/>
        <v>3744.5376976216398</v>
      </c>
      <c r="D20" s="151">
        <f>[1]MercLab!R268</f>
        <v>5753.1659845436461</v>
      </c>
      <c r="E20" s="151">
        <f>[1]MercLab!S268</f>
        <v>3718.3203542347801</v>
      </c>
      <c r="F20" s="151">
        <f>[1]MercLab!T268</f>
        <v>2781.4552679895551</v>
      </c>
      <c r="G20" s="151">
        <f>[1]MercLab!U268</f>
        <v>2725.2091837185776</v>
      </c>
      <c r="H20" s="161"/>
      <c r="I20" s="216"/>
      <c r="J20" s="161"/>
      <c r="K20" s="216"/>
      <c r="L20" s="161"/>
      <c r="M20" s="216"/>
      <c r="N20" s="161"/>
      <c r="O20" s="216"/>
      <c r="P20" s="161"/>
      <c r="Q20" s="216"/>
      <c r="R20" s="161"/>
      <c r="S20" s="216"/>
      <c r="V20" s="45"/>
      <c r="X20" s="45"/>
      <c r="Z20" s="45"/>
      <c r="AB20" s="45"/>
      <c r="AD20" s="45"/>
      <c r="AF20" s="45"/>
      <c r="AH20" s="45"/>
      <c r="AJ20" s="45"/>
      <c r="AL20" s="45"/>
    </row>
    <row r="21" spans="1:38" s="25" customFormat="1">
      <c r="A21" s="150" t="s">
        <v>42</v>
      </c>
      <c r="B21" s="151">
        <f>[1]MercLab!Q269</f>
        <v>5452.6999404210064</v>
      </c>
      <c r="C21" s="151">
        <f t="shared" si="0"/>
        <v>5332.8085377163425</v>
      </c>
      <c r="D21" s="151">
        <f>[1]MercLab!R269</f>
        <v>9409.0736494142511</v>
      </c>
      <c r="E21" s="151">
        <f>[1]MercLab!S269</f>
        <v>5497.2546988167542</v>
      </c>
      <c r="F21" s="151">
        <f>[1]MercLab!T269</f>
        <v>2451.4660541905223</v>
      </c>
      <c r="G21" s="151">
        <f>[1]MercLab!U269</f>
        <v>3973.4397484438418</v>
      </c>
      <c r="H21" s="161"/>
      <c r="I21" s="216"/>
      <c r="J21" s="161"/>
      <c r="K21" s="216"/>
      <c r="L21" s="161"/>
      <c r="M21" s="216"/>
      <c r="N21" s="161"/>
      <c r="O21" s="216"/>
      <c r="P21" s="161"/>
      <c r="Q21" s="216"/>
      <c r="R21" s="161"/>
      <c r="S21" s="216"/>
      <c r="V21" s="45"/>
      <c r="X21" s="45"/>
      <c r="Z21" s="45"/>
      <c r="AB21" s="45"/>
      <c r="AD21" s="45"/>
      <c r="AF21" s="45"/>
      <c r="AH21" s="45"/>
      <c r="AJ21" s="45"/>
      <c r="AL21" s="45"/>
    </row>
    <row r="22" spans="1:38" s="25" customFormat="1">
      <c r="A22" s="150" t="s">
        <v>43</v>
      </c>
      <c r="B22" s="151">
        <f>[1]MercLab!Q270</f>
        <v>11661.428405784773</v>
      </c>
      <c r="C22" s="151">
        <f t="shared" si="0"/>
        <v>10919.464813159828</v>
      </c>
      <c r="D22" s="151">
        <f>[1]MercLab!R270</f>
        <v>14626.461096749455</v>
      </c>
      <c r="E22" s="151">
        <f>[1]MercLab!S270</f>
        <v>10154.339565891827</v>
      </c>
      <c r="F22" s="151" t="str">
        <f>[1]MercLab!T270</f>
        <v>.</v>
      </c>
      <c r="G22" s="151">
        <f>[1]MercLab!U270</f>
        <v>7977.5937768381973</v>
      </c>
      <c r="H22" s="161"/>
      <c r="I22" s="216"/>
      <c r="J22" s="161"/>
      <c r="K22" s="216"/>
      <c r="L22" s="161"/>
      <c r="M22" s="216"/>
      <c r="N22" s="161"/>
      <c r="O22" s="216"/>
      <c r="P22" s="161"/>
      <c r="Q22" s="216"/>
      <c r="R22" s="161"/>
      <c r="S22" s="216"/>
      <c r="V22" s="45"/>
      <c r="X22" s="45"/>
      <c r="Z22" s="45"/>
      <c r="AB22" s="45"/>
      <c r="AD22" s="45"/>
      <c r="AF22" s="45"/>
      <c r="AH22" s="45"/>
      <c r="AJ22" s="45"/>
      <c r="AL22" s="45"/>
    </row>
    <row r="23" spans="1:38" s="25" customFormat="1">
      <c r="A23" s="150" t="s">
        <v>49</v>
      </c>
      <c r="B23" s="151">
        <f>[1]MercLab!Q271</f>
        <v>5716.2530034822648</v>
      </c>
      <c r="C23" s="151">
        <f t="shared" si="0"/>
        <v>5861.3005710563357</v>
      </c>
      <c r="D23" s="151">
        <f>[1]MercLab!R271</f>
        <v>6500</v>
      </c>
      <c r="E23" s="151">
        <f>[1]MercLab!S271</f>
        <v>4792.9718387681341</v>
      </c>
      <c r="F23" s="151">
        <f>[1]MercLab!T271</f>
        <v>5152.2304454572077</v>
      </c>
      <c r="G23" s="151">
        <f>[1]MercLab!U271</f>
        <v>7000</v>
      </c>
      <c r="H23" s="161"/>
      <c r="I23" s="216"/>
      <c r="J23" s="161"/>
      <c r="K23" s="216"/>
      <c r="L23" s="161"/>
      <c r="M23" s="216"/>
      <c r="N23" s="161"/>
      <c r="O23" s="216"/>
      <c r="P23" s="161"/>
      <c r="Q23" s="216"/>
      <c r="R23" s="161"/>
      <c r="S23" s="216"/>
      <c r="V23" s="45"/>
      <c r="X23" s="45"/>
      <c r="Z23" s="45"/>
      <c r="AB23" s="45"/>
      <c r="AD23" s="45"/>
      <c r="AF23" s="45"/>
      <c r="AH23" s="45"/>
      <c r="AJ23" s="45"/>
      <c r="AL23" s="45"/>
    </row>
    <row r="24" spans="1:38" s="25" customFormat="1">
      <c r="B24" s="183"/>
      <c r="C24" s="183"/>
      <c r="D24" s="183"/>
      <c r="E24" s="183"/>
      <c r="F24" s="183"/>
      <c r="G24" s="183"/>
      <c r="I24" s="45"/>
      <c r="K24" s="45"/>
      <c r="M24" s="45"/>
      <c r="O24" s="45"/>
      <c r="Q24" s="45"/>
      <c r="S24" s="45"/>
      <c r="V24" s="45"/>
      <c r="X24" s="45"/>
      <c r="Z24" s="45"/>
      <c r="AB24" s="45"/>
      <c r="AD24" s="45"/>
      <c r="AF24" s="45"/>
      <c r="AH24" s="45"/>
      <c r="AJ24" s="45"/>
      <c r="AL24" s="45"/>
    </row>
    <row r="25" spans="1:38" s="25" customFormat="1" ht="11.25" customHeight="1">
      <c r="A25" s="49" t="s">
        <v>19</v>
      </c>
      <c r="B25" s="176"/>
      <c r="C25" s="176"/>
      <c r="D25" s="176"/>
      <c r="E25" s="176"/>
      <c r="F25" s="176"/>
      <c r="G25" s="176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V25" s="45"/>
      <c r="X25" s="45"/>
      <c r="Z25" s="45"/>
      <c r="AB25" s="45"/>
      <c r="AD25" s="45"/>
      <c r="AF25" s="45"/>
      <c r="AH25" s="45"/>
      <c r="AJ25" s="45"/>
      <c r="AL25" s="45"/>
    </row>
    <row r="26" spans="1:38" s="25" customFormat="1">
      <c r="A26" s="150" t="s">
        <v>44</v>
      </c>
      <c r="B26" s="151" t="str">
        <f>[1]MercLab!Q273</f>
        <v>.</v>
      </c>
      <c r="C26" s="151" t="e">
        <f t="shared" si="0"/>
        <v>#DIV/0!</v>
      </c>
      <c r="D26" s="151" t="str">
        <f>[1]MercLab!R273</f>
        <v>.</v>
      </c>
      <c r="E26" s="151" t="str">
        <f>[1]MercLab!S273</f>
        <v>.</v>
      </c>
      <c r="F26" s="151" t="str">
        <f>[1]MercLab!T273</f>
        <v>.</v>
      </c>
      <c r="G26" s="151" t="str">
        <f>[1]MercLab!U273</f>
        <v>.</v>
      </c>
      <c r="H26" s="161"/>
      <c r="I26" s="216"/>
      <c r="J26" s="161"/>
      <c r="K26" s="216"/>
      <c r="L26" s="161"/>
      <c r="M26" s="216"/>
      <c r="N26" s="161"/>
      <c r="O26" s="216"/>
      <c r="P26" s="161"/>
      <c r="Q26" s="216"/>
      <c r="R26" s="161"/>
      <c r="S26" s="216"/>
      <c r="V26" s="45"/>
      <c r="X26" s="45"/>
      <c r="Z26" s="45"/>
      <c r="AB26" s="45"/>
      <c r="AD26" s="45"/>
      <c r="AF26" s="45"/>
      <c r="AH26" s="45"/>
      <c r="AJ26" s="45"/>
      <c r="AL26" s="45"/>
    </row>
    <row r="27" spans="1:38" s="25" customFormat="1">
      <c r="A27" s="150" t="s">
        <v>45</v>
      </c>
      <c r="B27" s="151">
        <f>[1]MercLab!Q274</f>
        <v>1044.5885039768852</v>
      </c>
      <c r="C27" s="151">
        <f t="shared" si="0"/>
        <v>919.22775895410905</v>
      </c>
      <c r="D27" s="151" t="str">
        <f>[1]MercLab!R274</f>
        <v>.</v>
      </c>
      <c r="E27" s="151">
        <f>[1]MercLab!S274</f>
        <v>1427.34992592656</v>
      </c>
      <c r="F27" s="151">
        <f>[1]MercLab!T274</f>
        <v>1111.0267781359673</v>
      </c>
      <c r="G27" s="151">
        <f>[1]MercLab!U274</f>
        <v>219.30657279979988</v>
      </c>
      <c r="H27" s="161"/>
      <c r="I27" s="216"/>
      <c r="J27" s="161"/>
      <c r="K27" s="216"/>
      <c r="L27" s="161"/>
      <c r="M27" s="216"/>
      <c r="N27" s="161"/>
      <c r="O27" s="216"/>
      <c r="P27" s="161"/>
      <c r="Q27" s="216"/>
      <c r="R27" s="161"/>
      <c r="S27" s="216"/>
      <c r="V27" s="45"/>
      <c r="X27" s="45"/>
      <c r="Z27" s="45"/>
      <c r="AB27" s="45"/>
      <c r="AD27" s="45"/>
      <c r="AF27" s="45"/>
      <c r="AH27" s="45"/>
      <c r="AJ27" s="45"/>
      <c r="AL27" s="45"/>
    </row>
    <row r="28" spans="1:38" s="25" customFormat="1">
      <c r="A28" s="150" t="s">
        <v>46</v>
      </c>
      <c r="B28" s="151">
        <f>[1]MercLab!Q275</f>
        <v>2122.371965065126</v>
      </c>
      <c r="C28" s="151">
        <f t="shared" si="0"/>
        <v>2326.8424387747077</v>
      </c>
      <c r="D28" s="151">
        <f>[1]MercLab!R275</f>
        <v>3473.9660012706508</v>
      </c>
      <c r="E28" s="151">
        <f>[1]MercLab!S275</f>
        <v>2403.3944457703051</v>
      </c>
      <c r="F28" s="151">
        <f>[1]MercLab!T275</f>
        <v>1913.3935554422949</v>
      </c>
      <c r="G28" s="151">
        <f>[1]MercLab!U275</f>
        <v>1516.615752615581</v>
      </c>
      <c r="H28" s="161"/>
      <c r="I28" s="216"/>
      <c r="J28" s="161"/>
      <c r="K28" s="216"/>
      <c r="L28" s="161"/>
      <c r="M28" s="216"/>
      <c r="N28" s="161"/>
      <c r="O28" s="216"/>
      <c r="P28" s="161"/>
      <c r="Q28" s="216"/>
      <c r="R28" s="161"/>
      <c r="S28" s="216"/>
      <c r="V28" s="45"/>
      <c r="X28" s="45"/>
      <c r="Z28" s="45"/>
      <c r="AB28" s="45"/>
      <c r="AD28" s="45"/>
      <c r="AF28" s="45"/>
      <c r="AH28" s="45"/>
      <c r="AJ28" s="45"/>
      <c r="AL28" s="45"/>
    </row>
    <row r="29" spans="1:38" s="25" customFormat="1">
      <c r="A29" s="150" t="s">
        <v>47</v>
      </c>
      <c r="B29" s="151">
        <f>[1]MercLab!Q276</f>
        <v>3982.8189134551267</v>
      </c>
      <c r="C29" s="151">
        <f t="shared" si="0"/>
        <v>4112.7335223435339</v>
      </c>
      <c r="D29" s="151">
        <f>[1]MercLab!R276</f>
        <v>7122.724209945598</v>
      </c>
      <c r="E29" s="151">
        <f>[1]MercLab!S276</f>
        <v>4731.4042932312668</v>
      </c>
      <c r="F29" s="151">
        <f>[1]MercLab!T276</f>
        <v>2864.4006956372532</v>
      </c>
      <c r="G29" s="151">
        <f>[1]MercLab!U276</f>
        <v>1732.4048905600175</v>
      </c>
      <c r="H29" s="161"/>
      <c r="I29" s="216"/>
      <c r="J29" s="161"/>
      <c r="K29" s="216"/>
      <c r="L29" s="161"/>
      <c r="M29" s="216"/>
      <c r="N29" s="161"/>
      <c r="O29" s="216"/>
      <c r="P29" s="161"/>
      <c r="Q29" s="216"/>
      <c r="R29" s="161"/>
      <c r="S29" s="216"/>
      <c r="V29" s="45"/>
      <c r="X29" s="45"/>
      <c r="Z29" s="45"/>
      <c r="AB29" s="45"/>
      <c r="AD29" s="45"/>
      <c r="AF29" s="45"/>
      <c r="AH29" s="45"/>
      <c r="AJ29" s="45"/>
      <c r="AL29" s="45"/>
    </row>
    <row r="30" spans="1:38" s="25" customFormat="1">
      <c r="A30" s="150" t="s">
        <v>48</v>
      </c>
      <c r="B30" s="217">
        <f>[1]MercLab!Q277</f>
        <v>5144.1562711358456</v>
      </c>
      <c r="C30" s="217">
        <f t="shared" si="0"/>
        <v>5119.4584993892768</v>
      </c>
      <c r="D30" s="217">
        <f>[1]MercLab!R277</f>
        <v>9028.5625021450396</v>
      </c>
      <c r="E30" s="217">
        <f>[1]MercLab!S277</f>
        <v>6100.4846637454866</v>
      </c>
      <c r="F30" s="217">
        <f>[1]MercLab!T277</f>
        <v>2617.5919305384846</v>
      </c>
      <c r="G30" s="217">
        <f>[1]MercLab!U277</f>
        <v>2731.1949011280954</v>
      </c>
      <c r="H30" s="161"/>
      <c r="I30" s="216"/>
      <c r="J30" s="161"/>
      <c r="K30" s="216"/>
      <c r="L30" s="161"/>
      <c r="M30" s="216"/>
      <c r="N30" s="161"/>
      <c r="O30" s="216"/>
      <c r="P30" s="161"/>
      <c r="Q30" s="216"/>
      <c r="R30" s="161"/>
      <c r="S30" s="216"/>
      <c r="V30" s="45"/>
      <c r="X30" s="45"/>
      <c r="Z30" s="45"/>
      <c r="AB30" s="45"/>
      <c r="AD30" s="45"/>
      <c r="AF30" s="45"/>
      <c r="AH30" s="45"/>
      <c r="AJ30" s="45"/>
      <c r="AL30" s="45"/>
    </row>
    <row r="31" spans="1:38" s="25" customFormat="1">
      <c r="A31" s="150" t="s">
        <v>50</v>
      </c>
      <c r="B31" s="151">
        <f>[1]MercLab!Q278</f>
        <v>5428.892165111848</v>
      </c>
      <c r="C31" s="151">
        <f t="shared" si="0"/>
        <v>5687.3609787359819</v>
      </c>
      <c r="D31" s="151">
        <f>[1]MercLab!R278</f>
        <v>10096.501790136721</v>
      </c>
      <c r="E31" s="151">
        <f>[1]MercLab!S278</f>
        <v>6967.7199859166876</v>
      </c>
      <c r="F31" s="151">
        <f>[1]MercLab!T278</f>
        <v>2929.5202937009376</v>
      </c>
      <c r="G31" s="151">
        <f>[1]MercLab!U278</f>
        <v>2755.701845189581</v>
      </c>
      <c r="H31" s="161"/>
      <c r="I31" s="216"/>
      <c r="J31" s="161"/>
      <c r="K31" s="216"/>
      <c r="L31" s="161"/>
      <c r="M31" s="216"/>
      <c r="N31" s="161"/>
      <c r="O31" s="216"/>
      <c r="P31" s="161"/>
      <c r="Q31" s="216"/>
      <c r="R31" s="161"/>
      <c r="S31" s="216"/>
      <c r="V31" s="45"/>
      <c r="X31" s="45"/>
      <c r="Z31" s="45"/>
      <c r="AB31" s="45"/>
      <c r="AD31" s="45"/>
      <c r="AF31" s="45"/>
      <c r="AH31" s="45"/>
      <c r="AJ31" s="45"/>
      <c r="AL31" s="45"/>
    </row>
    <row r="32" spans="1:38" s="25" customFormat="1">
      <c r="A32" s="150" t="s">
        <v>51</v>
      </c>
      <c r="B32" s="151">
        <f>[1]MercLab!Q279</f>
        <v>5399.9316257787368</v>
      </c>
      <c r="C32" s="151">
        <f t="shared" si="0"/>
        <v>6123.3659230772528</v>
      </c>
      <c r="D32" s="151">
        <f>[1]MercLab!R279</f>
        <v>11375.312854486097</v>
      </c>
      <c r="E32" s="151">
        <f>[1]MercLab!S279</f>
        <v>5909.6445214676996</v>
      </c>
      <c r="F32" s="151">
        <f>[1]MercLab!T279</f>
        <v>3551.0724538343197</v>
      </c>
      <c r="G32" s="151">
        <f>[1]MercLab!U279</f>
        <v>3657.4338625208934</v>
      </c>
      <c r="H32" s="161"/>
      <c r="I32" s="216"/>
      <c r="J32" s="161"/>
      <c r="K32" s="216"/>
      <c r="L32" s="161"/>
      <c r="M32" s="216"/>
      <c r="N32" s="161"/>
      <c r="O32" s="216"/>
      <c r="P32" s="161"/>
      <c r="Q32" s="216"/>
      <c r="R32" s="161"/>
      <c r="S32" s="216"/>
      <c r="V32" s="45"/>
      <c r="X32" s="45"/>
      <c r="Z32" s="45"/>
      <c r="AB32" s="45"/>
      <c r="AD32" s="45"/>
      <c r="AF32" s="45"/>
      <c r="AH32" s="45"/>
      <c r="AJ32" s="45"/>
      <c r="AL32" s="45"/>
    </row>
    <row r="33" spans="1:38" s="25" customFormat="1">
      <c r="A33" s="150" t="s">
        <v>52</v>
      </c>
      <c r="B33" s="151">
        <f>[1]MercLab!Q280</f>
        <v>5236.1788236398879</v>
      </c>
      <c r="C33" s="151">
        <f t="shared" si="0"/>
        <v>6506.3546719606466</v>
      </c>
      <c r="D33" s="151">
        <f>[1]MercLab!R280</f>
        <v>12979.779973359782</v>
      </c>
      <c r="E33" s="151">
        <f>[1]MercLab!S280</f>
        <v>7174.5999391064815</v>
      </c>
      <c r="F33" s="151">
        <f>[1]MercLab!T280</f>
        <v>2632.8744653747744</v>
      </c>
      <c r="G33" s="151">
        <f>[1]MercLab!U280</f>
        <v>3238.1643100015508</v>
      </c>
      <c r="H33" s="161"/>
      <c r="I33" s="216"/>
      <c r="J33" s="161"/>
      <c r="K33" s="216"/>
      <c r="L33" s="161"/>
      <c r="M33" s="216"/>
      <c r="N33" s="161"/>
      <c r="O33" s="216"/>
      <c r="P33" s="161"/>
      <c r="Q33" s="216"/>
      <c r="R33" s="161"/>
      <c r="S33" s="216"/>
      <c r="V33" s="45"/>
      <c r="X33" s="45"/>
      <c r="Z33" s="45"/>
      <c r="AB33" s="45"/>
      <c r="AD33" s="45"/>
      <c r="AF33" s="45"/>
      <c r="AH33" s="45"/>
      <c r="AJ33" s="45"/>
      <c r="AL33" s="45"/>
    </row>
    <row r="34" spans="1:38" s="25" customFormat="1">
      <c r="A34" s="150" t="s">
        <v>104</v>
      </c>
      <c r="B34" s="151">
        <f>[1]MercLab!Q281</f>
        <v>3898.4764168505149</v>
      </c>
      <c r="C34" s="151">
        <f t="shared" si="0"/>
        <v>8570.3831613667917</v>
      </c>
      <c r="D34" s="151">
        <f>[1]MercLab!R281</f>
        <v>24797.044013155046</v>
      </c>
      <c r="E34" s="151">
        <f>[1]MercLab!S281</f>
        <v>4216.6808102889199</v>
      </c>
      <c r="F34" s="151">
        <f>[1]MercLab!T281</f>
        <v>2554.8266455669232</v>
      </c>
      <c r="G34" s="151">
        <f>[1]MercLab!U281</f>
        <v>2712.981176456281</v>
      </c>
      <c r="H34" s="161"/>
      <c r="I34" s="216"/>
      <c r="J34" s="161"/>
      <c r="K34" s="216"/>
      <c r="L34" s="161"/>
      <c r="M34" s="216"/>
      <c r="N34" s="161"/>
      <c r="O34" s="216"/>
      <c r="P34" s="161"/>
      <c r="Q34" s="216"/>
      <c r="R34" s="161"/>
      <c r="S34" s="216"/>
      <c r="V34" s="45"/>
      <c r="X34" s="45"/>
      <c r="Z34" s="45"/>
      <c r="AB34" s="45"/>
      <c r="AD34" s="45"/>
      <c r="AF34" s="45"/>
      <c r="AH34" s="45"/>
      <c r="AJ34" s="45"/>
      <c r="AL34" s="45"/>
    </row>
    <row r="35" spans="1:38" s="25" customFormat="1">
      <c r="A35" s="161"/>
      <c r="B35" s="183"/>
      <c r="C35" s="183"/>
      <c r="D35" s="183"/>
      <c r="E35" s="183"/>
      <c r="F35" s="183"/>
      <c r="G35" s="183"/>
      <c r="H35" s="159"/>
      <c r="I35" s="216"/>
      <c r="J35" s="159"/>
      <c r="K35" s="216"/>
      <c r="L35" s="159"/>
      <c r="M35" s="216"/>
      <c r="N35" s="159"/>
      <c r="O35" s="216"/>
      <c r="P35" s="159"/>
      <c r="Q35" s="216"/>
      <c r="R35" s="159"/>
      <c r="S35" s="216"/>
      <c r="V35" s="45"/>
      <c r="X35" s="45"/>
      <c r="Z35" s="45"/>
      <c r="AB35" s="45"/>
      <c r="AD35" s="45"/>
      <c r="AF35" s="45"/>
      <c r="AH35" s="45"/>
      <c r="AJ35" s="45"/>
      <c r="AL35" s="45"/>
    </row>
    <row r="36" spans="1:38" s="25" customFormat="1">
      <c r="A36" s="49" t="s">
        <v>14</v>
      </c>
      <c r="B36" s="176"/>
      <c r="C36" s="176"/>
      <c r="D36" s="176"/>
      <c r="E36" s="176"/>
      <c r="F36" s="176"/>
      <c r="G36" s="176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V36" s="45"/>
      <c r="X36" s="45"/>
      <c r="Z36" s="45"/>
      <c r="AB36" s="45"/>
      <c r="AD36" s="45"/>
      <c r="AF36" s="45"/>
      <c r="AH36" s="45"/>
      <c r="AJ36" s="45"/>
      <c r="AL36" s="45"/>
    </row>
    <row r="37" spans="1:38" s="25" customFormat="1">
      <c r="A37" s="150" t="s">
        <v>3</v>
      </c>
      <c r="B37" s="151" t="str">
        <f>[1]MercLab!Q283</f>
        <v>.</v>
      </c>
      <c r="C37" s="151" t="e">
        <f t="shared" si="0"/>
        <v>#DIV/0!</v>
      </c>
      <c r="D37" s="151" t="str">
        <f>[1]MercLab!R283</f>
        <v>.</v>
      </c>
      <c r="E37" s="151" t="str">
        <f>[1]MercLab!S283</f>
        <v>.</v>
      </c>
      <c r="F37" s="151" t="str">
        <f>[1]MercLab!T283</f>
        <v>.</v>
      </c>
      <c r="G37" s="151" t="str">
        <f>[1]MercLab!U283</f>
        <v>.</v>
      </c>
      <c r="H37" s="161"/>
      <c r="I37" s="216"/>
      <c r="J37" s="161"/>
      <c r="K37" s="216"/>
      <c r="L37" s="161"/>
      <c r="M37" s="216"/>
      <c r="N37" s="161"/>
      <c r="O37" s="216"/>
      <c r="P37" s="161"/>
      <c r="Q37" s="216"/>
      <c r="R37" s="161"/>
      <c r="S37" s="216"/>
      <c r="V37" s="45"/>
      <c r="X37" s="45"/>
      <c r="Z37" s="45"/>
      <c r="AB37" s="45"/>
      <c r="AD37" s="45"/>
      <c r="AF37" s="45"/>
      <c r="AH37" s="45"/>
      <c r="AJ37" s="45"/>
      <c r="AL37" s="45"/>
    </row>
    <row r="38" spans="1:38" s="25" customFormat="1">
      <c r="A38" s="150" t="s">
        <v>4</v>
      </c>
      <c r="B38" s="151">
        <f>[1]MercLab!Q284</f>
        <v>4810.5640254852387</v>
      </c>
      <c r="C38" s="151">
        <f t="shared" si="0"/>
        <v>5697.6198503395099</v>
      </c>
      <c r="D38" s="151">
        <f>[1]MercLab!R284</f>
        <v>11405.669882158751</v>
      </c>
      <c r="E38" s="151">
        <f>[1]MercLab!S284</f>
        <v>5704.6846124285503</v>
      </c>
      <c r="F38" s="151">
        <f>[1]MercLab!T284</f>
        <v>2667.7384345347728</v>
      </c>
      <c r="G38" s="151">
        <f>[1]MercLab!U284</f>
        <v>3012.3864722359644</v>
      </c>
      <c r="H38" s="161"/>
      <c r="I38" s="216"/>
      <c r="J38" s="161"/>
      <c r="K38" s="216"/>
      <c r="L38" s="161"/>
      <c r="M38" s="216"/>
      <c r="N38" s="161"/>
      <c r="O38" s="216"/>
      <c r="P38" s="161"/>
      <c r="Q38" s="216"/>
      <c r="R38" s="161"/>
      <c r="S38" s="216"/>
      <c r="V38" s="45"/>
      <c r="X38" s="45"/>
      <c r="Z38" s="45"/>
      <c r="AB38" s="45"/>
      <c r="AD38" s="45"/>
      <c r="AF38" s="45"/>
      <c r="AH38" s="45"/>
      <c r="AJ38" s="45"/>
      <c r="AL38" s="45"/>
    </row>
    <row r="39" spans="1:38" s="25" customFormat="1">
      <c r="A39" s="54"/>
      <c r="B39" s="183"/>
      <c r="C39" s="183"/>
      <c r="D39" s="183"/>
      <c r="E39" s="183"/>
      <c r="F39" s="183"/>
      <c r="G39" s="183"/>
      <c r="H39" s="159"/>
      <c r="I39" s="216"/>
      <c r="J39" s="159"/>
      <c r="K39" s="216"/>
      <c r="L39" s="159"/>
      <c r="M39" s="216"/>
      <c r="N39" s="159"/>
      <c r="O39" s="216"/>
      <c r="P39" s="159"/>
      <c r="Q39" s="216"/>
      <c r="R39" s="159"/>
      <c r="S39" s="216"/>
      <c r="V39" s="45"/>
      <c r="X39" s="45"/>
      <c r="Z39" s="45"/>
      <c r="AB39" s="45"/>
      <c r="AD39" s="45"/>
      <c r="AF39" s="45"/>
      <c r="AH39" s="45"/>
      <c r="AJ39" s="45"/>
      <c r="AL39" s="45"/>
    </row>
    <row r="40" spans="1:38" s="25" customFormat="1">
      <c r="A40" s="49" t="s">
        <v>114</v>
      </c>
      <c r="B40" s="176"/>
      <c r="C40" s="176"/>
      <c r="D40" s="176"/>
      <c r="E40" s="176"/>
      <c r="F40" s="176"/>
      <c r="G40" s="176"/>
      <c r="H40" s="69"/>
      <c r="I40" s="215"/>
      <c r="J40" s="69"/>
      <c r="K40" s="215"/>
      <c r="L40" s="69"/>
      <c r="M40" s="215"/>
      <c r="N40" s="69"/>
      <c r="O40" s="215"/>
      <c r="P40" s="69"/>
      <c r="Q40" s="215"/>
      <c r="R40" s="69"/>
      <c r="S40" s="215"/>
      <c r="V40" s="45"/>
      <c r="X40" s="45"/>
      <c r="Z40" s="45"/>
      <c r="AB40" s="45"/>
      <c r="AD40" s="45"/>
      <c r="AF40" s="45"/>
      <c r="AH40" s="45"/>
      <c r="AJ40" s="45"/>
      <c r="AL40" s="45"/>
    </row>
    <row r="41" spans="1:38" s="25" customFormat="1">
      <c r="A41" s="189" t="s">
        <v>107</v>
      </c>
      <c r="B41" s="151">
        <f>SUM(B42:B44)</f>
        <v>5980.8110826069551</v>
      </c>
      <c r="C41" s="151">
        <f t="shared" si="0"/>
        <v>6741.7519365713733</v>
      </c>
      <c r="D41" s="151">
        <f>SUM(D42:D44)</f>
        <v>9912.2524369123967</v>
      </c>
      <c r="E41" s="151">
        <f>SUM(E42:E44)</f>
        <v>6998.973887868051</v>
      </c>
      <c r="F41" s="151">
        <f>SUM(F42:F44)</f>
        <v>4527.2105246887977</v>
      </c>
      <c r="G41" s="151">
        <f>SUM(G42:G44)</f>
        <v>5528.5708968162471</v>
      </c>
      <c r="H41" s="161"/>
      <c r="I41" s="216"/>
      <c r="J41" s="161"/>
      <c r="K41" s="216"/>
      <c r="L41" s="161"/>
      <c r="M41" s="216"/>
      <c r="N41" s="161"/>
      <c r="O41" s="216"/>
      <c r="P41" s="161"/>
      <c r="Q41" s="216"/>
      <c r="R41" s="161"/>
      <c r="S41" s="216"/>
      <c r="V41" s="45"/>
      <c r="X41" s="45"/>
      <c r="Z41" s="45"/>
      <c r="AB41" s="45"/>
      <c r="AD41" s="45"/>
      <c r="AF41" s="45"/>
      <c r="AH41" s="45"/>
      <c r="AJ41" s="45"/>
      <c r="AL41" s="45"/>
    </row>
    <row r="42" spans="1:38" s="25" customFormat="1">
      <c r="A42" s="190" t="s">
        <v>116</v>
      </c>
      <c r="B42" s="151">
        <f>[1]MercLab!Q286</f>
        <v>1508.5583803336137</v>
      </c>
      <c r="C42" s="151">
        <f t="shared" si="0"/>
        <v>2413.1890472320893</v>
      </c>
      <c r="D42" s="151">
        <f>[1]MercLab!R286</f>
        <v>4390.7009431862771</v>
      </c>
      <c r="E42" s="151">
        <f>[1]MercLab!S286</f>
        <v>2006.7263176824929</v>
      </c>
      <c r="F42" s="151">
        <f>[1]MercLab!T286</f>
        <v>1890.4789148001171</v>
      </c>
      <c r="G42" s="151">
        <f>[1]MercLab!U286</f>
        <v>1364.8500132594716</v>
      </c>
      <c r="H42" s="161"/>
      <c r="I42" s="216"/>
      <c r="J42" s="161"/>
      <c r="K42" s="216"/>
      <c r="L42" s="161"/>
      <c r="M42" s="216"/>
      <c r="N42" s="161"/>
      <c r="O42" s="216"/>
      <c r="P42" s="161"/>
      <c r="Q42" s="216"/>
      <c r="R42" s="161"/>
      <c r="S42" s="216"/>
      <c r="V42" s="45"/>
      <c r="X42" s="45"/>
      <c r="Z42" s="45"/>
      <c r="AB42" s="45"/>
      <c r="AD42" s="45"/>
      <c r="AF42" s="45"/>
      <c r="AH42" s="45"/>
      <c r="AJ42" s="45"/>
      <c r="AL42" s="45"/>
    </row>
    <row r="43" spans="1:38" s="25" customFormat="1">
      <c r="A43" s="190" t="s">
        <v>117</v>
      </c>
      <c r="B43" s="151">
        <f>[1]MercLab!Q287</f>
        <v>2958.9023010018145</v>
      </c>
      <c r="C43" s="151">
        <f t="shared" si="0"/>
        <v>3585.2120671177968</v>
      </c>
      <c r="D43" s="151">
        <f>[1]MercLab!R287</f>
        <v>5521.5514937261205</v>
      </c>
      <c r="E43" s="151">
        <f>[1]MercLab!S287</f>
        <v>3702.7592102205494</v>
      </c>
      <c r="F43" s="151">
        <f>[1]MercLab!T287</f>
        <v>2636.7316098886804</v>
      </c>
      <c r="G43" s="151">
        <f>[1]MercLab!U287</f>
        <v>2479.8059546358368</v>
      </c>
      <c r="H43" s="161"/>
      <c r="I43" s="216"/>
      <c r="J43" s="161"/>
      <c r="K43" s="216"/>
      <c r="L43" s="161"/>
      <c r="M43" s="216"/>
      <c r="N43" s="161"/>
      <c r="O43" s="216"/>
      <c r="P43" s="161"/>
      <c r="Q43" s="216"/>
      <c r="R43" s="161"/>
      <c r="S43" s="216"/>
      <c r="V43" s="45"/>
      <c r="X43" s="45"/>
      <c r="Z43" s="45"/>
      <c r="AB43" s="45"/>
      <c r="AD43" s="45"/>
      <c r="AF43" s="45"/>
      <c r="AH43" s="45"/>
      <c r="AJ43" s="45"/>
      <c r="AL43" s="45"/>
    </row>
    <row r="44" spans="1:38" s="25" customFormat="1">
      <c r="A44" s="190" t="s">
        <v>118</v>
      </c>
      <c r="B44" s="151">
        <f>[1]MercLab!Q288</f>
        <v>1513.3504012715268</v>
      </c>
      <c r="C44" s="151">
        <f t="shared" si="0"/>
        <v>1486.7016444429737</v>
      </c>
      <c r="D44" s="151" t="str">
        <f>[1]MercLab!R288</f>
        <v>.</v>
      </c>
      <c r="E44" s="151">
        <f>[1]MercLab!S288</f>
        <v>1289.4883599650084</v>
      </c>
      <c r="F44" s="151" t="str">
        <f>[1]MercLab!T288</f>
        <v>.</v>
      </c>
      <c r="G44" s="151">
        <f>[1]MercLab!U288</f>
        <v>1683.9149289209388</v>
      </c>
      <c r="H44" s="161"/>
      <c r="I44" s="216"/>
      <c r="J44" s="161"/>
      <c r="K44" s="216"/>
      <c r="L44" s="161"/>
      <c r="M44" s="216"/>
      <c r="N44" s="161"/>
      <c r="O44" s="216"/>
      <c r="P44" s="161"/>
      <c r="Q44" s="216"/>
      <c r="R44" s="161"/>
      <c r="S44" s="216"/>
      <c r="V44" s="45"/>
      <c r="X44" s="45"/>
      <c r="Z44" s="45"/>
      <c r="AB44" s="45"/>
      <c r="AD44" s="45"/>
      <c r="AF44" s="45"/>
      <c r="AH44" s="45"/>
      <c r="AJ44" s="45"/>
      <c r="AL44" s="45"/>
    </row>
    <row r="45" spans="1:38" s="25" customFormat="1">
      <c r="A45" s="189" t="s">
        <v>108</v>
      </c>
      <c r="B45" s="151">
        <f>[1]MercLab!Q289</f>
        <v>8209.2962439869916</v>
      </c>
      <c r="C45" s="151">
        <f t="shared" si="0"/>
        <v>8257.0663772503831</v>
      </c>
      <c r="D45" s="151">
        <f>[1]MercLab!R289</f>
        <v>9385.6855736696107</v>
      </c>
      <c r="E45" s="151">
        <f>[1]MercLab!S289</f>
        <v>8282.2957865311928</v>
      </c>
      <c r="F45" s="151">
        <f>[1]MercLab!T289</f>
        <v>7349.1661816386168</v>
      </c>
      <c r="G45" s="151">
        <f>[1]MercLab!U289</f>
        <v>8011.1179671621176</v>
      </c>
      <c r="H45" s="161"/>
      <c r="I45" s="216"/>
      <c r="J45" s="161"/>
      <c r="K45" s="216"/>
      <c r="L45" s="161"/>
      <c r="M45" s="216"/>
      <c r="N45" s="161"/>
      <c r="O45" s="216"/>
      <c r="P45" s="161"/>
      <c r="Q45" s="216"/>
      <c r="R45" s="161"/>
      <c r="S45" s="216"/>
      <c r="V45" s="45"/>
      <c r="X45" s="45"/>
      <c r="Z45" s="45"/>
      <c r="AB45" s="45"/>
      <c r="AD45" s="45"/>
      <c r="AF45" s="45"/>
      <c r="AH45" s="45"/>
      <c r="AJ45" s="45"/>
      <c r="AL45" s="45"/>
    </row>
    <row r="46" spans="1:38" s="25" customFormat="1">
      <c r="A46" s="189" t="s">
        <v>109</v>
      </c>
      <c r="B46" s="151">
        <f>[1]MercLab!Q290</f>
        <v>14510.896971951246</v>
      </c>
      <c r="C46" s="151">
        <f t="shared" si="0"/>
        <v>14922.886416281341</v>
      </c>
      <c r="D46" s="151">
        <f>[1]MercLab!R290</f>
        <v>15884.654426924755</v>
      </c>
      <c r="E46" s="151">
        <f>[1]MercLab!S290</f>
        <v>15420.867130513991</v>
      </c>
      <c r="F46" s="151" t="str">
        <f>[1]MercLab!T290</f>
        <v>.</v>
      </c>
      <c r="G46" s="151">
        <f>[1]MercLab!U290</f>
        <v>13463.137691405271</v>
      </c>
      <c r="H46" s="161"/>
      <c r="I46" s="216"/>
      <c r="J46" s="161"/>
      <c r="K46" s="216"/>
      <c r="L46" s="161"/>
      <c r="M46" s="216"/>
      <c r="N46" s="161"/>
      <c r="O46" s="216"/>
      <c r="P46" s="161"/>
      <c r="Q46" s="216"/>
      <c r="R46" s="161"/>
      <c r="S46" s="216"/>
      <c r="V46" s="45"/>
      <c r="X46" s="45"/>
      <c r="Z46" s="45"/>
      <c r="AB46" s="45"/>
      <c r="AD46" s="45"/>
      <c r="AF46" s="45"/>
      <c r="AH46" s="45"/>
      <c r="AJ46" s="45"/>
      <c r="AL46" s="45"/>
    </row>
    <row r="47" spans="1:38" s="25" customFormat="1">
      <c r="A47" s="189" t="s">
        <v>110</v>
      </c>
      <c r="B47" s="151">
        <f>[1]MercLab!Q291</f>
        <v>19806.24803898354</v>
      </c>
      <c r="C47" s="151">
        <f t="shared" si="0"/>
        <v>20250.066158596746</v>
      </c>
      <c r="D47" s="151">
        <f>[1]MercLab!R291</f>
        <v>21538.95251669392</v>
      </c>
      <c r="E47" s="151">
        <f>[1]MercLab!S291</f>
        <v>20395.724786568622</v>
      </c>
      <c r="F47" s="151" t="str">
        <f>[1]MercLab!T291</f>
        <v>.</v>
      </c>
      <c r="G47" s="151">
        <f>[1]MercLab!U291</f>
        <v>18815.521172527693</v>
      </c>
      <c r="H47" s="161"/>
      <c r="I47" s="216"/>
      <c r="J47" s="161"/>
      <c r="K47" s="216"/>
      <c r="L47" s="161"/>
      <c r="M47" s="216"/>
      <c r="N47" s="161"/>
      <c r="O47" s="216"/>
      <c r="P47" s="161"/>
      <c r="Q47" s="216"/>
      <c r="R47" s="161"/>
      <c r="S47" s="216"/>
      <c r="V47" s="45"/>
      <c r="X47" s="45"/>
      <c r="Z47" s="45"/>
      <c r="AB47" s="45"/>
      <c r="AD47" s="45"/>
      <c r="AF47" s="45"/>
      <c r="AH47" s="45"/>
      <c r="AJ47" s="45"/>
      <c r="AL47" s="45"/>
    </row>
    <row r="48" spans="1:38" s="25" customFormat="1">
      <c r="A48" s="189" t="s">
        <v>111</v>
      </c>
      <c r="B48" s="151">
        <f>[1]MercLab!Q292</f>
        <v>42397.185592385184</v>
      </c>
      <c r="C48" s="151">
        <f t="shared" si="0"/>
        <v>40970.748300403575</v>
      </c>
      <c r="D48" s="151" t="str">
        <f>[1]MercLab!R292</f>
        <v>.</v>
      </c>
      <c r="E48" s="151">
        <f>[1]MercLab!S292</f>
        <v>35740.421519658208</v>
      </c>
      <c r="F48" s="151" t="str">
        <f>[1]MercLab!T292</f>
        <v>.</v>
      </c>
      <c r="G48" s="151">
        <f>[1]MercLab!U292</f>
        <v>46201.075081148949</v>
      </c>
      <c r="H48" s="161"/>
      <c r="I48" s="216"/>
      <c r="J48" s="161"/>
      <c r="K48" s="216"/>
      <c r="L48" s="161"/>
      <c r="M48" s="216"/>
      <c r="N48" s="161"/>
      <c r="O48" s="216"/>
      <c r="P48" s="161"/>
      <c r="Q48" s="216"/>
      <c r="R48" s="161"/>
      <c r="S48" s="216"/>
      <c r="V48" s="45"/>
      <c r="X48" s="45"/>
      <c r="Z48" s="45"/>
      <c r="AB48" s="45"/>
      <c r="AD48" s="45"/>
      <c r="AF48" s="45"/>
      <c r="AH48" s="45"/>
      <c r="AJ48" s="45"/>
      <c r="AL48" s="45"/>
    </row>
    <row r="49" spans="1:38" s="25" customFormat="1">
      <c r="A49" s="161"/>
      <c r="B49" s="183"/>
      <c r="C49" s="183"/>
      <c r="D49" s="183"/>
      <c r="E49" s="183"/>
      <c r="F49" s="183"/>
      <c r="G49" s="183"/>
      <c r="I49" s="45"/>
      <c r="K49" s="45"/>
      <c r="M49" s="45"/>
      <c r="O49" s="45"/>
      <c r="Q49" s="45"/>
      <c r="S49" s="45"/>
      <c r="V49" s="45"/>
      <c r="X49" s="45"/>
      <c r="Z49" s="45"/>
      <c r="AB49" s="45"/>
      <c r="AD49" s="45"/>
      <c r="AF49" s="45"/>
      <c r="AH49" s="45"/>
      <c r="AJ49" s="45"/>
      <c r="AL49" s="45"/>
    </row>
    <row r="50" spans="1:38" s="25" customFormat="1">
      <c r="A50" s="49" t="s">
        <v>15</v>
      </c>
      <c r="B50" s="176"/>
      <c r="C50" s="176"/>
      <c r="D50" s="176"/>
      <c r="E50" s="176"/>
      <c r="F50" s="176"/>
      <c r="G50" s="1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V50" s="45"/>
      <c r="X50" s="45"/>
      <c r="Z50" s="45"/>
      <c r="AB50" s="45"/>
      <c r="AD50" s="45"/>
      <c r="AF50" s="45"/>
      <c r="AH50" s="45"/>
      <c r="AJ50" s="45"/>
      <c r="AL50" s="45"/>
    </row>
    <row r="51" spans="1:38" s="25" customFormat="1">
      <c r="A51" s="189" t="s">
        <v>41</v>
      </c>
      <c r="B51" s="151">
        <f>[1]MercLab!Q294</f>
        <v>3177.3823762238367</v>
      </c>
      <c r="C51" s="151">
        <f t="shared" si="0"/>
        <v>2847.8181131693168</v>
      </c>
      <c r="D51" s="151" t="str">
        <f>[1]MercLab!R294</f>
        <v>.</v>
      </c>
      <c r="E51" s="151">
        <f>[1]MercLab!S294</f>
        <v>2042.5529907956118</v>
      </c>
      <c r="F51" s="151" t="str">
        <f>[1]MercLab!T294</f>
        <v>.</v>
      </c>
      <c r="G51" s="151">
        <f>[1]MercLab!U294</f>
        <v>3653.0832355430216</v>
      </c>
      <c r="H51" s="161"/>
      <c r="I51" s="216"/>
      <c r="J51" s="161"/>
      <c r="K51" s="216"/>
      <c r="L51" s="161"/>
      <c r="M51" s="216"/>
      <c r="N51" s="161"/>
      <c r="O51" s="216"/>
      <c r="P51" s="161"/>
      <c r="Q51" s="216"/>
      <c r="R51" s="161"/>
      <c r="S51" s="216"/>
      <c r="V51" s="45"/>
      <c r="X51" s="45"/>
      <c r="Z51" s="45"/>
      <c r="AB51" s="45"/>
      <c r="AD51" s="45"/>
      <c r="AF51" s="45"/>
      <c r="AH51" s="45"/>
      <c r="AJ51" s="45"/>
      <c r="AL51" s="45"/>
    </row>
    <row r="52" spans="1:38" s="25" customFormat="1">
      <c r="A52" s="189" t="s">
        <v>42</v>
      </c>
      <c r="B52" s="151">
        <f>[1]MercLab!Q295</f>
        <v>3509.4100898958386</v>
      </c>
      <c r="C52" s="151">
        <f t="shared" si="0"/>
        <v>3837.8566046881529</v>
      </c>
      <c r="D52" s="151" t="str">
        <f>[1]MercLab!R295</f>
        <v>.</v>
      </c>
      <c r="E52" s="151">
        <f>[1]MercLab!S295</f>
        <v>5644.3990161546981</v>
      </c>
      <c r="F52" s="151" t="str">
        <f>[1]MercLab!T295</f>
        <v>.</v>
      </c>
      <c r="G52" s="151">
        <f>[1]MercLab!U295</f>
        <v>2031.3141932216074</v>
      </c>
      <c r="H52" s="161"/>
      <c r="I52" s="216"/>
      <c r="J52" s="161"/>
      <c r="K52" s="216"/>
      <c r="L52" s="161"/>
      <c r="M52" s="216"/>
      <c r="N52" s="161"/>
      <c r="O52" s="216"/>
      <c r="P52" s="161"/>
      <c r="Q52" s="216"/>
      <c r="R52" s="161"/>
      <c r="S52" s="216"/>
      <c r="V52" s="45"/>
      <c r="X52" s="45"/>
      <c r="Z52" s="45"/>
      <c r="AB52" s="45"/>
      <c r="AD52" s="45"/>
      <c r="AF52" s="45"/>
      <c r="AH52" s="45"/>
      <c r="AJ52" s="45"/>
      <c r="AL52" s="45"/>
    </row>
    <row r="53" spans="1:38" s="25" customFormat="1">
      <c r="A53" s="189" t="s">
        <v>53</v>
      </c>
      <c r="B53" s="151">
        <f>[1]MercLab!Q296</f>
        <v>5342.3383097785736</v>
      </c>
      <c r="C53" s="151">
        <f t="shared" si="0"/>
        <v>5861.7245250351571</v>
      </c>
      <c r="D53" s="151">
        <f>[1]MercLab!R296</f>
        <v>11405.669882158751</v>
      </c>
      <c r="E53" s="151">
        <f>[1]MercLab!S296</f>
        <v>6096.4380683130257</v>
      </c>
      <c r="F53" s="151">
        <f>[1]MercLab!T296</f>
        <v>2667.7384345347728</v>
      </c>
      <c r="G53" s="151">
        <f>[1]MercLab!U296</f>
        <v>3277.051715134075</v>
      </c>
      <c r="H53" s="161"/>
      <c r="I53" s="216"/>
      <c r="J53" s="161"/>
      <c r="K53" s="216"/>
      <c r="L53" s="161"/>
      <c r="M53" s="216"/>
      <c r="N53" s="161"/>
      <c r="O53" s="216"/>
      <c r="P53" s="161"/>
      <c r="Q53" s="216"/>
      <c r="R53" s="161"/>
      <c r="S53" s="216"/>
      <c r="V53" s="45"/>
      <c r="X53" s="45"/>
      <c r="Z53" s="45"/>
      <c r="AB53" s="45"/>
      <c r="AD53" s="45"/>
      <c r="AF53" s="45"/>
      <c r="AH53" s="45"/>
      <c r="AJ53" s="45"/>
      <c r="AL53" s="45"/>
    </row>
    <row r="54" spans="1:38" s="25" customFormat="1">
      <c r="A54" s="189" t="s">
        <v>49</v>
      </c>
      <c r="B54" s="151">
        <f>[1]MercLab!Q297</f>
        <v>9379.1112285064828</v>
      </c>
      <c r="C54" s="151">
        <f t="shared" si="0"/>
        <v>22977.153918717424</v>
      </c>
      <c r="D54" s="151" t="str">
        <f>[1]MercLab!R297</f>
        <v>.</v>
      </c>
      <c r="E54" s="151">
        <f>[1]MercLab!S297</f>
        <v>45000</v>
      </c>
      <c r="F54" s="151" t="str">
        <f>[1]MercLab!T297</f>
        <v>.</v>
      </c>
      <c r="G54" s="151">
        <f>[1]MercLab!U297</f>
        <v>954.30783743484801</v>
      </c>
      <c r="H54" s="161"/>
      <c r="I54" s="216"/>
      <c r="J54" s="161"/>
      <c r="K54" s="216"/>
      <c r="L54" s="161"/>
      <c r="M54" s="216"/>
      <c r="N54" s="161"/>
      <c r="O54" s="216"/>
      <c r="P54" s="161"/>
      <c r="Q54" s="216"/>
      <c r="R54" s="161"/>
      <c r="S54" s="216"/>
      <c r="V54" s="45"/>
      <c r="X54" s="45"/>
      <c r="Z54" s="45"/>
      <c r="AB54" s="45"/>
      <c r="AD54" s="45"/>
      <c r="AF54" s="45"/>
      <c r="AH54" s="45"/>
      <c r="AJ54" s="45"/>
      <c r="AL54" s="45"/>
    </row>
    <row r="55" spans="1:38">
      <c r="A55" s="293"/>
      <c r="B55" s="294"/>
      <c r="C55" s="294"/>
      <c r="D55" s="294"/>
      <c r="E55" s="294"/>
      <c r="F55" s="294"/>
      <c r="G55" s="294"/>
    </row>
    <row r="56" spans="1:38">
      <c r="A56" s="162" t="str">
        <f>'C05'!A42</f>
        <v>Fuente: Instituto Nacional de Estadística (INE). XLI Encuesta Permanente de Hogares de Propósitos Múltiples, Mayo 2011.</v>
      </c>
    </row>
    <row r="57" spans="1:38">
      <c r="A57" s="162" t="str">
        <f>'C05'!A43</f>
        <v>(Promedio de salarios mínimos por rama)</v>
      </c>
    </row>
    <row r="58" spans="1:38">
      <c r="A58" s="162" t="s">
        <v>115</v>
      </c>
      <c r="M58" s="208"/>
    </row>
    <row r="59" spans="1:38">
      <c r="A59" s="162"/>
      <c r="M59" s="208"/>
    </row>
    <row r="60" spans="1:38">
      <c r="A60" s="379" t="s">
        <v>87</v>
      </c>
      <c r="B60" s="379"/>
      <c r="C60" s="379"/>
      <c r="D60" s="379"/>
      <c r="E60" s="379"/>
      <c r="F60" s="379"/>
      <c r="G60" s="379"/>
    </row>
    <row r="61" spans="1:38">
      <c r="A61" s="379" t="s">
        <v>88</v>
      </c>
      <c r="B61" s="379"/>
      <c r="C61" s="379"/>
      <c r="D61" s="379"/>
      <c r="E61" s="379"/>
      <c r="F61" s="379"/>
      <c r="G61" s="379"/>
    </row>
    <row r="62" spans="1:38">
      <c r="A62" s="379" t="s">
        <v>95</v>
      </c>
      <c r="B62" s="379"/>
      <c r="C62" s="379"/>
      <c r="D62" s="379"/>
      <c r="E62" s="379"/>
      <c r="F62" s="379"/>
      <c r="G62" s="379"/>
    </row>
    <row r="63" spans="1:38" customFormat="1" ht="23.25">
      <c r="A63" s="351" t="s">
        <v>122</v>
      </c>
      <c r="B63" s="351"/>
      <c r="C63" s="351"/>
      <c r="D63" s="351"/>
      <c r="E63" s="351"/>
      <c r="F63" s="351"/>
      <c r="G63" s="351"/>
      <c r="H63" s="251"/>
      <c r="I63" s="251"/>
      <c r="J63" s="251"/>
      <c r="K63" s="251"/>
      <c r="L63" s="251"/>
      <c r="M63" s="251"/>
      <c r="N63" s="251"/>
      <c r="O63" s="251"/>
    </row>
    <row r="64" spans="1:38">
      <c r="A64" s="380" t="s">
        <v>34</v>
      </c>
      <c r="B64" s="382" t="s">
        <v>29</v>
      </c>
      <c r="C64" s="382"/>
      <c r="D64" s="382"/>
      <c r="E64" s="382"/>
      <c r="F64" s="382"/>
      <c r="G64" s="382"/>
    </row>
    <row r="65" spans="1:38" s="218" customFormat="1">
      <c r="A65" s="381"/>
      <c r="B65" s="381" t="s">
        <v>29</v>
      </c>
      <c r="C65" s="382" t="s">
        <v>8</v>
      </c>
      <c r="D65" s="382"/>
      <c r="E65" s="382"/>
      <c r="F65" s="382"/>
      <c r="G65" s="381" t="s">
        <v>1</v>
      </c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</row>
    <row r="66" spans="1:38" s="218" customFormat="1">
      <c r="A66" s="384"/>
      <c r="B66" s="384"/>
      <c r="C66" s="219" t="s">
        <v>10</v>
      </c>
      <c r="D66" s="219" t="s">
        <v>119</v>
      </c>
      <c r="E66" s="219" t="s">
        <v>11</v>
      </c>
      <c r="F66" s="219" t="s">
        <v>120</v>
      </c>
      <c r="G66" s="384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</row>
    <row r="67" spans="1:38" s="218" customFormat="1">
      <c r="A67" s="220"/>
      <c r="B67" s="220"/>
      <c r="C67" s="220"/>
      <c r="D67" s="220"/>
      <c r="E67" s="214"/>
      <c r="F67" s="214"/>
      <c r="G67" s="214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</row>
    <row r="68" spans="1:38" s="218" customFormat="1">
      <c r="A68" s="221" t="s">
        <v>74</v>
      </c>
      <c r="B68" s="222">
        <f t="shared" ref="B68:G68" si="1">B9</f>
        <v>4810.5640254852387</v>
      </c>
      <c r="C68" s="222">
        <f t="shared" si="1"/>
        <v>5697.6198503395099</v>
      </c>
      <c r="D68" s="222">
        <f t="shared" si="1"/>
        <v>11405.669882158751</v>
      </c>
      <c r="E68" s="222">
        <f t="shared" si="1"/>
        <v>5704.6846124285503</v>
      </c>
      <c r="F68" s="222">
        <f t="shared" si="1"/>
        <v>2667.7384345347728</v>
      </c>
      <c r="G68" s="222">
        <f t="shared" si="1"/>
        <v>3012.3864722359644</v>
      </c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</row>
    <row r="69" spans="1:38" s="218" customFormat="1">
      <c r="A69" s="223"/>
      <c r="B69" s="222"/>
      <c r="C69" s="222"/>
      <c r="D69" s="222"/>
      <c r="E69" s="224"/>
      <c r="F69" s="224"/>
      <c r="G69" s="224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</row>
    <row r="70" spans="1:38" s="218" customFormat="1">
      <c r="A70" s="18" t="s">
        <v>21</v>
      </c>
      <c r="B70" s="309"/>
      <c r="C70" s="309"/>
      <c r="D70" s="309"/>
      <c r="E70" s="309"/>
      <c r="F70" s="309"/>
      <c r="G70" s="3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</row>
    <row r="71" spans="1:38" s="218" customFormat="1">
      <c r="A71" s="154" t="s">
        <v>57</v>
      </c>
      <c r="B71" s="310">
        <f>[1]MercLab!Q300</f>
        <v>3188.2548100130421</v>
      </c>
      <c r="C71" s="310">
        <f t="shared" ref="C71:C94" si="2">AVERAGE(D71:G71)</f>
        <v>2857.5599306827098</v>
      </c>
      <c r="D71" s="310" t="str">
        <f>[1]MercLab!R300</f>
        <v>.</v>
      </c>
      <c r="E71" s="310">
        <f>[1]MercLab!S300</f>
        <v>2042.5529907956118</v>
      </c>
      <c r="F71" s="310" t="str">
        <f>[1]MercLab!T300</f>
        <v>.</v>
      </c>
      <c r="G71" s="310">
        <f>[1]MercLab!U300</f>
        <v>3672.5668705698076</v>
      </c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</row>
    <row r="72" spans="1:38" s="218" customFormat="1">
      <c r="A72" s="154" t="s">
        <v>76</v>
      </c>
      <c r="B72" s="310">
        <f>[1]MercLab!Q301</f>
        <v>1344.7574617571092</v>
      </c>
      <c r="C72" s="310">
        <f t="shared" si="2"/>
        <v>1344.7574617571092</v>
      </c>
      <c r="D72" s="310" t="str">
        <f>[1]MercLab!R301</f>
        <v>.</v>
      </c>
      <c r="E72" s="310" t="str">
        <f>[1]MercLab!S301</f>
        <v>.</v>
      </c>
      <c r="F72" s="310" t="str">
        <f>[1]MercLab!T301</f>
        <v>.</v>
      </c>
      <c r="G72" s="310">
        <f>[1]MercLab!U301</f>
        <v>1344.7574617571092</v>
      </c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</row>
    <row r="73" spans="1:38" s="218" customFormat="1">
      <c r="A73" s="154" t="s">
        <v>58</v>
      </c>
      <c r="B73" s="310">
        <f>[1]MercLab!Q302</f>
        <v>3509.4100898958386</v>
      </c>
      <c r="C73" s="310">
        <f t="shared" si="2"/>
        <v>3837.8566046881529</v>
      </c>
      <c r="D73" s="310" t="str">
        <f>[1]MercLab!R302</f>
        <v>.</v>
      </c>
      <c r="E73" s="310">
        <f>[1]MercLab!S302</f>
        <v>5644.3990161546981</v>
      </c>
      <c r="F73" s="310" t="str">
        <f>[1]MercLab!T302</f>
        <v>.</v>
      </c>
      <c r="G73" s="310">
        <f>[1]MercLab!U302</f>
        <v>2031.3141932216074</v>
      </c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</row>
    <row r="74" spans="1:38" s="218" customFormat="1">
      <c r="A74" s="154" t="s">
        <v>59</v>
      </c>
      <c r="B74" s="310">
        <f>[1]MercLab!Q303</f>
        <v>13741.348295123147</v>
      </c>
      <c r="C74" s="310">
        <f t="shared" si="2"/>
        <v>11211.936917057919</v>
      </c>
      <c r="D74" s="310">
        <f>[1]MercLab!R303</f>
        <v>14423.873834115837</v>
      </c>
      <c r="E74" s="310">
        <f>[1]MercLab!S303</f>
        <v>8000</v>
      </c>
      <c r="F74" s="310" t="str">
        <f>[1]MercLab!T303</f>
        <v>.</v>
      </c>
      <c r="G74" s="310" t="str">
        <f>[1]MercLab!U303</f>
        <v>.</v>
      </c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</row>
    <row r="75" spans="1:38" s="218" customFormat="1">
      <c r="A75" s="154" t="s">
        <v>77</v>
      </c>
      <c r="B75" s="310">
        <f>[1]MercLab!Q304</f>
        <v>7524.5166122340506</v>
      </c>
      <c r="C75" s="310">
        <f t="shared" si="2"/>
        <v>7524.5166122340506</v>
      </c>
      <c r="D75" s="310" t="str">
        <f>[1]MercLab!R304</f>
        <v>.</v>
      </c>
      <c r="E75" s="310">
        <f>[1]MercLab!S304</f>
        <v>7524.5166122340506</v>
      </c>
      <c r="F75" s="310" t="str">
        <f>[1]MercLab!T304</f>
        <v>.</v>
      </c>
      <c r="G75" s="310" t="str">
        <f>[1]MercLab!U304</f>
        <v>.</v>
      </c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</row>
    <row r="76" spans="1:38" s="218" customFormat="1">
      <c r="A76" s="154" t="s">
        <v>93</v>
      </c>
      <c r="B76" s="310">
        <f>[1]MercLab!Q305</f>
        <v>4044.0954180475505</v>
      </c>
      <c r="C76" s="310">
        <f t="shared" si="2"/>
        <v>6296.0866121631843</v>
      </c>
      <c r="D76" s="310">
        <f>[1]MercLab!R305</f>
        <v>10000</v>
      </c>
      <c r="E76" s="310">
        <f>[1]MercLab!S305</f>
        <v>5395.836604996668</v>
      </c>
      <c r="F76" s="310" t="str">
        <f>[1]MercLab!T305</f>
        <v>.</v>
      </c>
      <c r="G76" s="310">
        <f>[1]MercLab!U305</f>
        <v>3492.4232314928845</v>
      </c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</row>
    <row r="77" spans="1:38" s="218" customFormat="1">
      <c r="A77" s="154" t="s">
        <v>61</v>
      </c>
      <c r="B77" s="310">
        <f>[1]MercLab!Q306</f>
        <v>9850.8162726472256</v>
      </c>
      <c r="C77" s="310">
        <f t="shared" si="2"/>
        <v>9944.286650126789</v>
      </c>
      <c r="D77" s="310">
        <f>[1]MercLab!R306</f>
        <v>12461.273178596221</v>
      </c>
      <c r="E77" s="310">
        <f>[1]MercLab!S306</f>
        <v>9952.0801676721949</v>
      </c>
      <c r="F77" s="310" t="str">
        <f>[1]MercLab!T306</f>
        <v>.</v>
      </c>
      <c r="G77" s="310">
        <f>[1]MercLab!U306</f>
        <v>7419.5066041119535</v>
      </c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</row>
    <row r="78" spans="1:38" s="218" customFormat="1">
      <c r="A78" s="154" t="s">
        <v>60</v>
      </c>
      <c r="B78" s="310">
        <f>[1]MercLab!Q307</f>
        <v>9021.5543277725537</v>
      </c>
      <c r="C78" s="310">
        <f t="shared" si="2"/>
        <v>13326.999885101084</v>
      </c>
      <c r="D78" s="310">
        <f>[1]MercLab!R307</f>
        <v>21995.930541094203</v>
      </c>
      <c r="E78" s="310">
        <f>[1]MercLab!S307</f>
        <v>8273.1985899487372</v>
      </c>
      <c r="F78" s="310" t="str">
        <f>[1]MercLab!T307</f>
        <v>.</v>
      </c>
      <c r="G78" s="310">
        <f>[1]MercLab!U307</f>
        <v>9711.8705242603155</v>
      </c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</row>
    <row r="79" spans="1:38" s="218" customFormat="1">
      <c r="A79" s="154" t="s">
        <v>62</v>
      </c>
      <c r="B79" s="310">
        <f>[1]MercLab!Q308</f>
        <v>6095.163261048956</v>
      </c>
      <c r="C79" s="310">
        <f t="shared" si="2"/>
        <v>5355.6610218794531</v>
      </c>
      <c r="D79" s="310">
        <f>[1]MercLab!R308</f>
        <v>11197.056440296907</v>
      </c>
      <c r="E79" s="310">
        <f>[1]MercLab!S308</f>
        <v>5799.832150443498</v>
      </c>
      <c r="F79" s="310">
        <f>[1]MercLab!T308</f>
        <v>2667.7384345347728</v>
      </c>
      <c r="G79" s="310">
        <f>[1]MercLab!U308</f>
        <v>1758.0170622426349</v>
      </c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</row>
    <row r="80" spans="1:38" s="218" customFormat="1">
      <c r="A80" s="154" t="s">
        <v>63</v>
      </c>
      <c r="B80" s="310">
        <f>[1]MercLab!Q309</f>
        <v>9379.1112285064828</v>
      </c>
      <c r="C80" s="310">
        <f t="shared" si="2"/>
        <v>22977.153918717424</v>
      </c>
      <c r="D80" s="310" t="str">
        <f>[1]MercLab!R309</f>
        <v>.</v>
      </c>
      <c r="E80" s="310">
        <f>[1]MercLab!S309</f>
        <v>45000</v>
      </c>
      <c r="F80" s="310" t="str">
        <f>[1]MercLab!T309</f>
        <v>.</v>
      </c>
      <c r="G80" s="310">
        <f>[1]MercLab!U309</f>
        <v>954.30783743484801</v>
      </c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</row>
    <row r="81" spans="1:38" s="218" customFormat="1">
      <c r="A81" s="154" t="s">
        <v>105</v>
      </c>
      <c r="B81" s="310" t="str">
        <f>[1]MercLab!Q310</f>
        <v>.</v>
      </c>
      <c r="C81" s="310" t="e">
        <f t="shared" si="2"/>
        <v>#DIV/0!</v>
      </c>
      <c r="D81" s="310" t="str">
        <f>[1]MercLab!R310</f>
        <v>.</v>
      </c>
      <c r="E81" s="310" t="str">
        <f>[1]MercLab!S310</f>
        <v>.</v>
      </c>
      <c r="F81" s="310" t="str">
        <f>[1]MercLab!T310</f>
        <v>.</v>
      </c>
      <c r="G81" s="310" t="str">
        <f>[1]MercLab!U310</f>
        <v>.</v>
      </c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</row>
    <row r="82" spans="1:38" s="218" customFormat="1">
      <c r="A82" s="226"/>
      <c r="B82" s="177"/>
      <c r="C82" s="177"/>
      <c r="D82" s="177"/>
      <c r="E82" s="177"/>
      <c r="F82" s="177"/>
      <c r="G82" s="177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</row>
    <row r="83" spans="1:38" s="218" customFormat="1">
      <c r="A83" s="19" t="s">
        <v>18</v>
      </c>
      <c r="B83" s="176"/>
      <c r="C83" s="176"/>
      <c r="D83" s="176"/>
      <c r="E83" s="176"/>
      <c r="F83" s="176"/>
      <c r="G83" s="176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</row>
    <row r="84" spans="1:38" s="218" customFormat="1">
      <c r="A84" s="154" t="s">
        <v>78</v>
      </c>
      <c r="B84" s="311">
        <f>[1]MercLab!Q312</f>
        <v>9834.5765691310771</v>
      </c>
      <c r="C84" s="311">
        <f t="shared" si="2"/>
        <v>8675.5824266186137</v>
      </c>
      <c r="D84" s="311">
        <f>[1]MercLab!R312</f>
        <v>11415.777139818774</v>
      </c>
      <c r="E84" s="311">
        <f>[1]MercLab!S312</f>
        <v>7845.8173339619825</v>
      </c>
      <c r="F84" s="311" t="str">
        <f>[1]MercLab!T312</f>
        <v>.</v>
      </c>
      <c r="G84" s="311">
        <f>[1]MercLab!U312</f>
        <v>6765.1528060750834</v>
      </c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</row>
    <row r="85" spans="1:38" s="218" customFormat="1">
      <c r="A85" s="154" t="s">
        <v>64</v>
      </c>
      <c r="B85" s="310">
        <f>[1]MercLab!Q313</f>
        <v>12247.542763002639</v>
      </c>
      <c r="C85" s="310">
        <f t="shared" si="2"/>
        <v>12371.247207752313</v>
      </c>
      <c r="D85" s="310">
        <f>[1]MercLab!R313</f>
        <v>16829.738249649949</v>
      </c>
      <c r="E85" s="310">
        <f>[1]MercLab!S313</f>
        <v>13129.999147353865</v>
      </c>
      <c r="F85" s="310" t="str">
        <f>[1]MercLab!T313</f>
        <v>.</v>
      </c>
      <c r="G85" s="310">
        <f>[1]MercLab!U313</f>
        <v>7154.0042262531269</v>
      </c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</row>
    <row r="86" spans="1:38" s="218" customFormat="1">
      <c r="A86" s="154" t="s">
        <v>65</v>
      </c>
      <c r="B86" s="225">
        <f>[1]MercLab!Q314</f>
        <v>8171.6568177676936</v>
      </c>
      <c r="C86" s="225">
        <f t="shared" si="2"/>
        <v>7928.1568159357603</v>
      </c>
      <c r="D86" s="225">
        <f>[1]MercLab!R314</f>
        <v>12055.460848696939</v>
      </c>
      <c r="E86" s="225">
        <f>[1]MercLab!S314</f>
        <v>7049.699339288225</v>
      </c>
      <c r="F86" s="225" t="str">
        <f>[1]MercLab!T314</f>
        <v>.</v>
      </c>
      <c r="G86" s="225">
        <f>[1]MercLab!U314</f>
        <v>4679.3102598221139</v>
      </c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</row>
    <row r="87" spans="1:38" s="218" customFormat="1">
      <c r="A87" s="154" t="s">
        <v>66</v>
      </c>
      <c r="B87" s="225">
        <f>[1]MercLab!Q315</f>
        <v>3722.1089803383015</v>
      </c>
      <c r="C87" s="225">
        <f t="shared" si="2"/>
        <v>4684.1318459333988</v>
      </c>
      <c r="D87" s="225">
        <f>[1]MercLab!R315</f>
        <v>5500</v>
      </c>
      <c r="E87" s="225">
        <f>[1]MercLab!S315</f>
        <v>5177.4914180906335</v>
      </c>
      <c r="F87" s="225" t="str">
        <f>[1]MercLab!T315</f>
        <v>.</v>
      </c>
      <c r="G87" s="225">
        <f>[1]MercLab!U315</f>
        <v>3374.9041197095603</v>
      </c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</row>
    <row r="88" spans="1:38" s="218" customFormat="1">
      <c r="A88" s="154" t="s">
        <v>67</v>
      </c>
      <c r="B88" s="225">
        <f>[1]MercLab!Q316</f>
        <v>3133.9145057195487</v>
      </c>
      <c r="C88" s="225">
        <f t="shared" si="2"/>
        <v>2672.6479449626308</v>
      </c>
      <c r="D88" s="225" t="str">
        <f>[1]MercLab!R316</f>
        <v>.</v>
      </c>
      <c r="E88" s="225">
        <f>[1]MercLab!S316</f>
        <v>1708.2251895514626</v>
      </c>
      <c r="F88" s="225" t="str">
        <f>[1]MercLab!T316</f>
        <v>.</v>
      </c>
      <c r="G88" s="225">
        <f>[1]MercLab!U316</f>
        <v>3637.0707003737994</v>
      </c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</row>
    <row r="89" spans="1:38" s="218" customFormat="1">
      <c r="A89" s="154" t="s">
        <v>68</v>
      </c>
      <c r="B89" s="225">
        <f>[1]MercLab!Q317</f>
        <v>3975.4558918579505</v>
      </c>
      <c r="C89" s="225">
        <f t="shared" si="2"/>
        <v>5287.2740255129793</v>
      </c>
      <c r="D89" s="225">
        <f>[1]MercLab!R317</f>
        <v>5500</v>
      </c>
      <c r="E89" s="225">
        <f>[1]MercLab!S317</f>
        <v>8000</v>
      </c>
      <c r="F89" s="225" t="str">
        <f>[1]MercLab!T317</f>
        <v>.</v>
      </c>
      <c r="G89" s="225">
        <f>[1]MercLab!U317</f>
        <v>2361.8220765389374</v>
      </c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</row>
    <row r="90" spans="1:38" s="218" customFormat="1">
      <c r="A90" s="154" t="s">
        <v>80</v>
      </c>
      <c r="B90" s="225">
        <f>[1]MercLab!Q318</f>
        <v>3794.781006019869</v>
      </c>
      <c r="C90" s="225">
        <f t="shared" si="2"/>
        <v>5045.36645568322</v>
      </c>
      <c r="D90" s="225">
        <f>[1]MercLab!R318</f>
        <v>8574.7569681248515</v>
      </c>
      <c r="E90" s="225">
        <f>[1]MercLab!S318</f>
        <v>5095.2818351400583</v>
      </c>
      <c r="F90" s="225" t="str">
        <f>[1]MercLab!T318</f>
        <v>.</v>
      </c>
      <c r="G90" s="225">
        <f>[1]MercLab!U318</f>
        <v>1466.0605637847518</v>
      </c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</row>
    <row r="91" spans="1:38" s="218" customFormat="1">
      <c r="A91" s="154" t="s">
        <v>69</v>
      </c>
      <c r="B91" s="225">
        <f>[1]MercLab!Q319</f>
        <v>2453.3041303819964</v>
      </c>
      <c r="C91" s="225">
        <f t="shared" si="2"/>
        <v>2936.9205384106381</v>
      </c>
      <c r="D91" s="225" t="str">
        <f>[1]MercLab!R319</f>
        <v>.</v>
      </c>
      <c r="E91" s="225">
        <f>[1]MercLab!S319</f>
        <v>3637.7770328329816</v>
      </c>
      <c r="F91" s="225" t="str">
        <f>[1]MercLab!T319</f>
        <v>.</v>
      </c>
      <c r="G91" s="225">
        <f>[1]MercLab!U319</f>
        <v>2236.064043988295</v>
      </c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</row>
    <row r="92" spans="1:38" s="218" customFormat="1">
      <c r="A92" s="154" t="s">
        <v>70</v>
      </c>
      <c r="B92" s="225">
        <f>[1]MercLab!Q320</f>
        <v>2837.1849617313605</v>
      </c>
      <c r="C92" s="225">
        <f t="shared" si="2"/>
        <v>2097.697464998666</v>
      </c>
      <c r="D92" s="225">
        <f>[1]MercLab!R320</f>
        <v>1500</v>
      </c>
      <c r="E92" s="225">
        <f>[1]MercLab!S320</f>
        <v>3499.200203887679</v>
      </c>
      <c r="F92" s="225" t="str">
        <f>[1]MercLab!T320</f>
        <v>.</v>
      </c>
      <c r="G92" s="225">
        <f>[1]MercLab!U320</f>
        <v>1293.8921911083194</v>
      </c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</row>
    <row r="93" spans="1:38" s="218" customFormat="1">
      <c r="A93" s="154" t="s">
        <v>79</v>
      </c>
      <c r="B93" s="225">
        <f>[1]MercLab!Q321</f>
        <v>2916.2163041706094</v>
      </c>
      <c r="C93" s="225">
        <f t="shared" si="2"/>
        <v>3749.2747360753006</v>
      </c>
      <c r="D93" s="225">
        <f>[1]MercLab!R321</f>
        <v>6313.6041922356208</v>
      </c>
      <c r="E93" s="225">
        <f>[1]MercLab!S321</f>
        <v>3749.5434794304542</v>
      </c>
      <c r="F93" s="225">
        <f>[1]MercLab!T321</f>
        <v>2667.7384345347728</v>
      </c>
      <c r="G93" s="225">
        <f>[1]MercLab!U321</f>
        <v>2266.2128381003545</v>
      </c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</row>
    <row r="94" spans="1:38" s="218" customFormat="1">
      <c r="A94" s="154" t="s">
        <v>63</v>
      </c>
      <c r="B94" s="225">
        <f>[1]MercLab!Q322</f>
        <v>2735.5027605190303</v>
      </c>
      <c r="C94" s="225">
        <f t="shared" si="2"/>
        <v>2643.5096346826522</v>
      </c>
      <c r="D94" s="225" t="str">
        <f>[1]MercLab!R322</f>
        <v>.</v>
      </c>
      <c r="E94" s="225">
        <f>[1]MercLab!S322</f>
        <v>4381.0192693653044</v>
      </c>
      <c r="F94" s="225" t="str">
        <f>[1]MercLab!T322</f>
        <v>.</v>
      </c>
      <c r="G94" s="225">
        <f>[1]MercLab!U322</f>
        <v>906</v>
      </c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</row>
    <row r="95" spans="1:38" s="218" customFormat="1">
      <c r="A95" s="287"/>
      <c r="B95" s="295"/>
      <c r="C95" s="295"/>
      <c r="D95" s="295"/>
      <c r="E95" s="295"/>
      <c r="F95" s="295"/>
      <c r="G95" s="295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</row>
    <row r="96" spans="1:38" s="218" customFormat="1">
      <c r="A96" s="162" t="str">
        <f>'C05'!A42</f>
        <v>Fuente: Instituto Nacional de Estadística (INE). XLI Encuesta Permanente de Hogares de Propósitos Múltiples, Mayo 2011.</v>
      </c>
      <c r="B96" s="209"/>
      <c r="C96" s="209"/>
      <c r="D96" s="209"/>
      <c r="E96" s="209"/>
      <c r="F96" s="209"/>
      <c r="G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</row>
    <row r="97" spans="1:38" s="218" customFormat="1">
      <c r="A97" s="162" t="str">
        <f>'C05'!A43</f>
        <v>(Promedio de salarios mínimos por rama)</v>
      </c>
      <c r="B97" s="209"/>
      <c r="C97" s="209"/>
      <c r="D97" s="209"/>
      <c r="E97" s="209"/>
      <c r="F97" s="209"/>
      <c r="G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</row>
  </sheetData>
  <mergeCells count="18">
    <mergeCell ref="A63:G63"/>
    <mergeCell ref="A60:G60"/>
    <mergeCell ref="A61:G61"/>
    <mergeCell ref="A62:G62"/>
    <mergeCell ref="A64:A66"/>
    <mergeCell ref="B64:G64"/>
    <mergeCell ref="B65:B66"/>
    <mergeCell ref="C65:F65"/>
    <mergeCell ref="G65:G66"/>
    <mergeCell ref="A1:G1"/>
    <mergeCell ref="A2:G2"/>
    <mergeCell ref="A3:G3"/>
    <mergeCell ref="A5:A7"/>
    <mergeCell ref="B5:G5"/>
    <mergeCell ref="B6:B7"/>
    <mergeCell ref="C6:F6"/>
    <mergeCell ref="G6:G7"/>
    <mergeCell ref="A4:G4"/>
  </mergeCells>
  <printOptions horizontalCentered="1"/>
  <pageMargins left="0.9237007874015748" right="0.39370078740157483" top="0.39370078740157483" bottom="0.39370078740157483" header="0" footer="0.19685039370078741"/>
  <pageSetup paperSize="9" scale="85" firstPageNumber="20" orientation="landscape" useFirstPageNumber="1" r:id="rId1"/>
  <headerFooter alignWithMargins="0">
    <oddFooter>&amp;L&amp;Z&amp;F+&amp;F+&amp;A&amp;C&amp;P&amp;R&amp;D+&amp;T</oddFooter>
  </headerFooter>
  <rowBreaks count="1" manualBreakCount="1">
    <brk id="5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O125"/>
  <sheetViews>
    <sheetView topLeftCell="A82" workbookViewId="0">
      <selection activeCell="C85" sqref="C85"/>
    </sheetView>
  </sheetViews>
  <sheetFormatPr baseColWidth="10" defaultColWidth="11.83203125" defaultRowHeight="11.25"/>
  <cols>
    <col min="1" max="1" width="45.83203125" style="209" customWidth="1"/>
    <col min="2" max="7" width="10.33203125" style="209" customWidth="1"/>
    <col min="8" max="8" width="10.33203125" style="209" hidden="1" customWidth="1"/>
    <col min="9" max="9" width="13.83203125" style="209" hidden="1" customWidth="1"/>
    <col min="10" max="16384" width="11.83203125" style="209"/>
  </cols>
  <sheetData>
    <row r="1" spans="1:15">
      <c r="A1" s="301" t="s">
        <v>90</v>
      </c>
      <c r="B1" s="301"/>
      <c r="C1" s="301"/>
      <c r="D1" s="301"/>
      <c r="E1" s="301"/>
      <c r="F1" s="301"/>
      <c r="G1" s="301"/>
      <c r="H1" s="301"/>
      <c r="I1" s="301"/>
    </row>
    <row r="2" spans="1:15">
      <c r="A2" s="379" t="s">
        <v>89</v>
      </c>
      <c r="B2" s="379"/>
      <c r="C2" s="379"/>
      <c r="D2" s="379"/>
      <c r="E2" s="379"/>
      <c r="F2" s="379"/>
      <c r="G2" s="379"/>
      <c r="H2" s="379"/>
      <c r="I2" s="379"/>
    </row>
    <row r="3" spans="1:15">
      <c r="A3" s="379" t="s">
        <v>36</v>
      </c>
      <c r="B3" s="379"/>
      <c r="C3" s="379"/>
      <c r="D3" s="379"/>
      <c r="E3" s="379"/>
      <c r="F3" s="379"/>
      <c r="G3" s="379"/>
      <c r="H3" s="379"/>
      <c r="I3" s="379"/>
    </row>
    <row r="4" spans="1:15" customFormat="1" ht="23.25">
      <c r="A4" s="351" t="s">
        <v>122</v>
      </c>
      <c r="B4" s="351"/>
      <c r="C4" s="351"/>
      <c r="D4" s="351"/>
      <c r="E4" s="351"/>
      <c r="F4" s="351"/>
      <c r="G4" s="351"/>
      <c r="H4" s="351"/>
      <c r="I4" s="351"/>
      <c r="J4" s="251"/>
      <c r="K4" s="251"/>
      <c r="L4" s="251"/>
      <c r="M4" s="251"/>
      <c r="N4" s="251"/>
      <c r="O4" s="251"/>
    </row>
    <row r="5" spans="1:15" ht="12" customHeight="1">
      <c r="A5" s="385" t="s">
        <v>34</v>
      </c>
      <c r="B5" s="385" t="s">
        <v>30</v>
      </c>
      <c r="C5" s="387" t="s">
        <v>8</v>
      </c>
      <c r="D5" s="387"/>
      <c r="E5" s="387"/>
      <c r="F5" s="387"/>
      <c r="G5" s="385" t="s">
        <v>31</v>
      </c>
      <c r="H5" s="385" t="s">
        <v>39</v>
      </c>
      <c r="I5" s="385" t="s">
        <v>32</v>
      </c>
    </row>
    <row r="6" spans="1:15" ht="20.25" customHeight="1">
      <c r="A6" s="386"/>
      <c r="B6" s="386"/>
      <c r="C6" s="228" t="s">
        <v>0</v>
      </c>
      <c r="D6" s="228" t="s">
        <v>119</v>
      </c>
      <c r="E6" s="228" t="s">
        <v>11</v>
      </c>
      <c r="F6" s="228" t="s">
        <v>120</v>
      </c>
      <c r="G6" s="386"/>
      <c r="H6" s="386"/>
      <c r="I6" s="386"/>
    </row>
    <row r="7" spans="1:15">
      <c r="A7" s="229"/>
      <c r="B7" s="230"/>
      <c r="C7" s="230"/>
      <c r="D7" s="230"/>
      <c r="E7" s="230"/>
      <c r="F7" s="230"/>
      <c r="G7" s="230"/>
      <c r="H7" s="230"/>
      <c r="I7" s="230"/>
    </row>
    <row r="8" spans="1:15">
      <c r="A8" s="231" t="s">
        <v>74</v>
      </c>
      <c r="B8" s="232">
        <f>[1]MercLab!Q335</f>
        <v>8.226267465939479</v>
      </c>
      <c r="C8" s="232">
        <f>AVERAGE(D8:F8)</f>
        <v>9.632108662450463</v>
      </c>
      <c r="D8" s="232">
        <f>[1]MercLab!R335</f>
        <v>12.904169631925848</v>
      </c>
      <c r="E8" s="232">
        <f>[1]MercLab!S335</f>
        <v>9.6042274824742009</v>
      </c>
      <c r="F8" s="232">
        <f>[1]MercLab!T335</f>
        <v>6.387928872951341</v>
      </c>
      <c r="G8" s="232">
        <f>[1]MercLab!U335</f>
        <v>6.2024466865246355</v>
      </c>
      <c r="H8" s="232" t="str">
        <f>[1]MercLab!V335</f>
        <v>.</v>
      </c>
      <c r="I8" s="232" t="str">
        <f>[1]MercLab!W335</f>
        <v>.</v>
      </c>
      <c r="J8" s="233"/>
      <c r="K8" s="233"/>
    </row>
    <row r="9" spans="1:15" ht="12.75" customHeight="1">
      <c r="A9" s="234"/>
      <c r="B9" s="315"/>
      <c r="C9" s="315"/>
      <c r="D9" s="315"/>
      <c r="E9" s="315"/>
      <c r="F9" s="315"/>
      <c r="G9" s="315"/>
      <c r="H9" s="315"/>
      <c r="I9" s="315"/>
      <c r="J9" s="313"/>
      <c r="K9" s="313"/>
    </row>
    <row r="10" spans="1:15" ht="12.75" customHeight="1">
      <c r="A10" s="235" t="s">
        <v>12</v>
      </c>
      <c r="B10" s="314"/>
      <c r="C10" s="314"/>
      <c r="D10" s="314"/>
      <c r="E10" s="314"/>
      <c r="F10" s="314"/>
      <c r="G10" s="314"/>
      <c r="H10" s="314" t="str">
        <f>[1]MercLab!V336</f>
        <v>.</v>
      </c>
      <c r="I10" s="314" t="str">
        <f>[1]MercLab!W336</f>
        <v>.</v>
      </c>
      <c r="J10" s="313"/>
      <c r="K10" s="313"/>
    </row>
    <row r="11" spans="1:15">
      <c r="A11" s="236" t="s">
        <v>71</v>
      </c>
      <c r="B11" s="153">
        <f>AVERAGE(B12:B14)</f>
        <v>9.5415565401617499</v>
      </c>
      <c r="C11" s="316">
        <f t="shared" ref="C11:C15" si="0">AVERAGE(D11:F11)</f>
        <v>10.16677251167147</v>
      </c>
      <c r="D11" s="153">
        <f t="shared" ref="D11:I11" si="1">AVERAGE(D12:D14)</f>
        <v>13.554333374744205</v>
      </c>
      <c r="E11" s="153">
        <f t="shared" si="1"/>
        <v>10.454055710805155</v>
      </c>
      <c r="F11" s="153">
        <f t="shared" si="1"/>
        <v>6.4919284494650498</v>
      </c>
      <c r="G11" s="153">
        <f t="shared" si="1"/>
        <v>7.4118174906747472</v>
      </c>
      <c r="H11" s="153" t="e">
        <f t="shared" si="1"/>
        <v>#DIV/0!</v>
      </c>
      <c r="I11" s="153" t="e">
        <f t="shared" si="1"/>
        <v>#DIV/0!</v>
      </c>
      <c r="J11" s="313"/>
      <c r="K11" s="313"/>
    </row>
    <row r="12" spans="1:15">
      <c r="A12" s="238" t="s">
        <v>54</v>
      </c>
      <c r="B12" s="153">
        <f>[1]MercLab!Q337</f>
        <v>10.211649365628602</v>
      </c>
      <c r="C12" s="316">
        <f t="shared" si="0"/>
        <v>10.635054734004321</v>
      </c>
      <c r="D12" s="153">
        <f>[1]MercLab!R337</f>
        <v>13.901547116736984</v>
      </c>
      <c r="E12" s="153">
        <f>[1]MercLab!S337</f>
        <v>10.933944954128437</v>
      </c>
      <c r="F12" s="153">
        <f>[1]MercLab!T337</f>
        <v>7.0696721311475397</v>
      </c>
      <c r="G12" s="153">
        <f>[1]MercLab!U337</f>
        <v>7.7422859626249485</v>
      </c>
      <c r="H12" s="153" t="str">
        <f>[1]MercLab!V337</f>
        <v>.</v>
      </c>
      <c r="I12" s="153" t="str">
        <f>[1]MercLab!W337</f>
        <v>.</v>
      </c>
      <c r="J12" s="313"/>
      <c r="K12" s="313"/>
    </row>
    <row r="13" spans="1:15">
      <c r="A13" s="238" t="s">
        <v>55</v>
      </c>
      <c r="B13" s="237">
        <f>[1]MercLab!Q338</f>
        <v>9.5638316605036113</v>
      </c>
      <c r="C13" s="316">
        <f t="shared" si="0"/>
        <v>10.075245867777845</v>
      </c>
      <c r="D13" s="237">
        <f>[1]MercLab!R338</f>
        <v>13.913043478260871</v>
      </c>
      <c r="E13" s="237">
        <f>[1]MercLab!S338</f>
        <v>10.581480252240295</v>
      </c>
      <c r="F13" s="237">
        <f>[1]MercLab!T338</f>
        <v>5.7312138728323694</v>
      </c>
      <c r="G13" s="237">
        <f>[1]MercLab!U338</f>
        <v>7.6303770578863501</v>
      </c>
      <c r="H13" s="237" t="str">
        <f>[1]MercLab!V338</f>
        <v>.</v>
      </c>
      <c r="I13" s="237" t="str">
        <f>[1]MercLab!W338</f>
        <v>.</v>
      </c>
    </row>
    <row r="14" spans="1:15">
      <c r="A14" s="238" t="s">
        <v>103</v>
      </c>
      <c r="B14" s="237">
        <f>[1]MercLab!Q339</f>
        <v>8.8491885943530377</v>
      </c>
      <c r="C14" s="316">
        <f t="shared" si="0"/>
        <v>9.7900169332322466</v>
      </c>
      <c r="D14" s="237">
        <f>[1]MercLab!R339</f>
        <v>12.848409529234763</v>
      </c>
      <c r="E14" s="237">
        <f>[1]MercLab!S339</f>
        <v>9.8467419260467342</v>
      </c>
      <c r="F14" s="237">
        <f>[1]MercLab!T339</f>
        <v>6.6748993444152411</v>
      </c>
      <c r="G14" s="237">
        <f>[1]MercLab!U339</f>
        <v>6.8627894515129446</v>
      </c>
      <c r="H14" s="237" t="str">
        <f>[1]MercLab!V339</f>
        <v>.</v>
      </c>
      <c r="I14" s="237" t="str">
        <f>[1]MercLab!W339</f>
        <v>.</v>
      </c>
    </row>
    <row r="15" spans="1:15">
      <c r="A15" s="236" t="s">
        <v>56</v>
      </c>
      <c r="B15" s="237">
        <f>[1]MercLab!Q340</f>
        <v>6.2767349018941498</v>
      </c>
      <c r="C15" s="316">
        <f t="shared" si="0"/>
        <v>8.3223273593331211</v>
      </c>
      <c r="D15" s="237">
        <f>[1]MercLab!R340</f>
        <v>11.363941769316909</v>
      </c>
      <c r="E15" s="237">
        <f>[1]MercLab!S340</f>
        <v>7.590336134453783</v>
      </c>
      <c r="F15" s="237">
        <f>[1]MercLab!T340</f>
        <v>6.0127041742286735</v>
      </c>
      <c r="G15" s="237">
        <f>[1]MercLab!U340</f>
        <v>5.1204854088413772</v>
      </c>
      <c r="H15" s="237" t="str">
        <f>[1]MercLab!V340</f>
        <v>.</v>
      </c>
      <c r="I15" s="237" t="str">
        <f>[1]MercLab!W340</f>
        <v>.</v>
      </c>
    </row>
    <row r="16" spans="1:15">
      <c r="A16" s="239"/>
      <c r="B16" s="186"/>
      <c r="C16" s="186"/>
      <c r="D16" s="186"/>
      <c r="E16" s="186"/>
      <c r="F16" s="186"/>
      <c r="G16" s="186"/>
      <c r="H16" s="186"/>
      <c r="I16" s="186"/>
      <c r="J16" s="313"/>
    </row>
    <row r="17" spans="1:10">
      <c r="A17" s="235" t="s">
        <v>13</v>
      </c>
      <c r="B17" s="314"/>
      <c r="C17" s="314"/>
      <c r="D17" s="314"/>
      <c r="E17" s="314"/>
      <c r="F17" s="314"/>
      <c r="G17" s="314"/>
      <c r="H17" s="314"/>
      <c r="I17" s="314"/>
      <c r="J17" s="313"/>
    </row>
    <row r="18" spans="1:10">
      <c r="A18" s="236" t="s">
        <v>40</v>
      </c>
      <c r="B18" s="153" t="str">
        <f>[1]MercLab!Q342</f>
        <v>.</v>
      </c>
      <c r="C18" s="316" t="e">
        <f t="shared" ref="C18:C22" si="2">AVERAGE(D18:F18)</f>
        <v>#DIV/0!</v>
      </c>
      <c r="D18" s="153" t="str">
        <f>[1]MercLab!R342</f>
        <v>.</v>
      </c>
      <c r="E18" s="153" t="str">
        <f>[1]MercLab!S342</f>
        <v>.</v>
      </c>
      <c r="F18" s="153" t="str">
        <f>[1]MercLab!T342</f>
        <v>.</v>
      </c>
      <c r="G18" s="153" t="str">
        <f>[1]MercLab!U342</f>
        <v>.</v>
      </c>
      <c r="H18" s="153" t="str">
        <f>[1]MercLab!V342</f>
        <v>.</v>
      </c>
      <c r="I18" s="153" t="str">
        <f>[1]MercLab!W342</f>
        <v>.</v>
      </c>
      <c r="J18" s="313"/>
    </row>
    <row r="19" spans="1:10" ht="12.75" customHeight="1">
      <c r="A19" s="236" t="s">
        <v>41</v>
      </c>
      <c r="B19" s="153">
        <f>[1]MercLab!Q343</f>
        <v>4.7013990972278554</v>
      </c>
      <c r="C19" s="316">
        <f t="shared" si="2"/>
        <v>5.1032657503522554</v>
      </c>
      <c r="D19" s="153">
        <f>[1]MercLab!R343</f>
        <v>5.3006222886924723</v>
      </c>
      <c r="E19" s="153">
        <f>[1]MercLab!S343</f>
        <v>5.1557034073151202</v>
      </c>
      <c r="F19" s="153">
        <f>[1]MercLab!T343</f>
        <v>4.8534715550491736</v>
      </c>
      <c r="G19" s="153">
        <f>[1]MercLab!U343</f>
        <v>4.4880589139498044</v>
      </c>
      <c r="H19" s="153" t="str">
        <f>[1]MercLab!V343</f>
        <v>.</v>
      </c>
      <c r="I19" s="153" t="str">
        <f>[1]MercLab!W343</f>
        <v>.</v>
      </c>
      <c r="J19" s="313"/>
    </row>
    <row r="20" spans="1:10">
      <c r="A20" s="236" t="s">
        <v>42</v>
      </c>
      <c r="B20" s="153">
        <f>[1]MercLab!Q344</f>
        <v>10.516880961542288</v>
      </c>
      <c r="C20" s="316">
        <f t="shared" si="2"/>
        <v>10.585197050393537</v>
      </c>
      <c r="D20" s="153">
        <f>[1]MercLab!R344</f>
        <v>11.423916843578541</v>
      </c>
      <c r="E20" s="153">
        <f>[1]MercLab!S344</f>
        <v>10.711245153945651</v>
      </c>
      <c r="F20" s="153">
        <f>[1]MercLab!T344</f>
        <v>9.6204291536564188</v>
      </c>
      <c r="G20" s="153">
        <f>[1]MercLab!U344</f>
        <v>9.9730934830091353</v>
      </c>
      <c r="H20" s="153" t="str">
        <f>[1]MercLab!V344</f>
        <v>.</v>
      </c>
      <c r="I20" s="153" t="str">
        <f>[1]MercLab!W344</f>
        <v>.</v>
      </c>
      <c r="J20" s="313"/>
    </row>
    <row r="21" spans="1:10" ht="12.75" customHeight="1">
      <c r="A21" s="236" t="s">
        <v>43</v>
      </c>
      <c r="B21" s="153">
        <f>[1]MercLab!Q345</f>
        <v>15.30551174300062</v>
      </c>
      <c r="C21" s="316">
        <f t="shared" si="2"/>
        <v>15.359951354776738</v>
      </c>
      <c r="D21" s="153">
        <f>[1]MercLab!R345</f>
        <v>15.923369401283294</v>
      </c>
      <c r="E21" s="153">
        <f>[1]MercLab!S345</f>
        <v>14.796533308270183</v>
      </c>
      <c r="F21" s="153" t="str">
        <f>[1]MercLab!T345</f>
        <v>.</v>
      </c>
      <c r="G21" s="153">
        <f>[1]MercLab!U345</f>
        <v>15.292776419495308</v>
      </c>
      <c r="H21" s="153" t="str">
        <f>[1]MercLab!V345</f>
        <v>.</v>
      </c>
      <c r="I21" s="153" t="str">
        <f>[1]MercLab!W345</f>
        <v>.</v>
      </c>
      <c r="J21" s="313"/>
    </row>
    <row r="22" spans="1:10">
      <c r="A22" s="236" t="s">
        <v>49</v>
      </c>
      <c r="B22" s="153" t="str">
        <f>[1]MercLab!Q346</f>
        <v>.</v>
      </c>
      <c r="C22" s="316" t="e">
        <f t="shared" si="2"/>
        <v>#DIV/0!</v>
      </c>
      <c r="D22" s="153" t="str">
        <f>[1]MercLab!R346</f>
        <v>.</v>
      </c>
      <c r="E22" s="153" t="str">
        <f>[1]MercLab!S346</f>
        <v>.</v>
      </c>
      <c r="F22" s="153" t="str">
        <f>[1]MercLab!T346</f>
        <v>.</v>
      </c>
      <c r="G22" s="153" t="str">
        <f>[1]MercLab!U346</f>
        <v>.</v>
      </c>
      <c r="H22" s="153" t="str">
        <f>[1]MercLab!V346</f>
        <v>.</v>
      </c>
      <c r="I22" s="153" t="str">
        <f>[1]MercLab!W346</f>
        <v>.</v>
      </c>
      <c r="J22" s="313"/>
    </row>
    <row r="23" spans="1:10" ht="12.75" customHeight="1">
      <c r="A23" s="236"/>
      <c r="B23" s="186"/>
      <c r="C23" s="186"/>
      <c r="D23" s="186"/>
      <c r="E23" s="186"/>
      <c r="F23" s="186"/>
      <c r="G23" s="186"/>
      <c r="H23" s="186"/>
      <c r="I23" s="186"/>
      <c r="J23" s="313"/>
    </row>
    <row r="24" spans="1:10">
      <c r="A24" s="235" t="s">
        <v>19</v>
      </c>
      <c r="B24" s="314"/>
      <c r="C24" s="314"/>
      <c r="D24" s="314"/>
      <c r="E24" s="314"/>
      <c r="F24" s="314"/>
      <c r="G24" s="314"/>
      <c r="H24" s="314"/>
      <c r="I24" s="314"/>
      <c r="J24" s="313"/>
    </row>
    <row r="25" spans="1:10">
      <c r="A25" s="236" t="s">
        <v>44</v>
      </c>
      <c r="B25" s="153" t="str">
        <f>[1]MercLab!Q348</f>
        <v>.</v>
      </c>
      <c r="C25" s="316" t="e">
        <f t="shared" ref="C25:C33" si="3">AVERAGE(D25:F25)</f>
        <v>#DIV/0!</v>
      </c>
      <c r="D25" s="153" t="str">
        <f>[1]MercLab!R348</f>
        <v>.</v>
      </c>
      <c r="E25" s="153" t="str">
        <f>[1]MercLab!S348</f>
        <v>.</v>
      </c>
      <c r="F25" s="153" t="str">
        <f>[1]MercLab!T348</f>
        <v>.</v>
      </c>
      <c r="G25" s="153" t="str">
        <f>[1]MercLab!U348</f>
        <v>.</v>
      </c>
      <c r="H25" s="153" t="str">
        <f>[1]MercLab!V348</f>
        <v>.</v>
      </c>
      <c r="I25" s="153" t="str">
        <f>[1]MercLab!W348</f>
        <v>.</v>
      </c>
      <c r="J25" s="313"/>
    </row>
    <row r="26" spans="1:10">
      <c r="A26" s="236" t="s">
        <v>45</v>
      </c>
      <c r="B26" s="153">
        <f>[1]MercLab!Q349</f>
        <v>5.8584930085770477</v>
      </c>
      <c r="C26" s="316">
        <f t="shared" si="3"/>
        <v>5.5961228714725486</v>
      </c>
      <c r="D26" s="153" t="str">
        <f>[1]MercLab!R349</f>
        <v>.</v>
      </c>
      <c r="E26" s="153">
        <f>[1]MercLab!S349</f>
        <v>5.6331112792439413</v>
      </c>
      <c r="F26" s="153">
        <f>[1]MercLab!T349</f>
        <v>5.5591344637011568</v>
      </c>
      <c r="G26" s="153">
        <f>[1]MercLab!U349</f>
        <v>6.5331274830753836</v>
      </c>
      <c r="H26" s="153" t="str">
        <f>[1]MercLab!V349</f>
        <v>.</v>
      </c>
      <c r="I26" s="153" t="str">
        <f>[1]MercLab!W349</f>
        <v>.</v>
      </c>
      <c r="J26" s="313"/>
    </row>
    <row r="27" spans="1:10">
      <c r="A27" s="236" t="s">
        <v>46</v>
      </c>
      <c r="B27" s="153">
        <f>[1]MercLab!Q350</f>
        <v>7.4058097304732575</v>
      </c>
      <c r="C27" s="316">
        <f t="shared" si="3"/>
        <v>8.1948792508062365</v>
      </c>
      <c r="D27" s="153">
        <f>[1]MercLab!R350</f>
        <v>10.059398472326372</v>
      </c>
      <c r="E27" s="153">
        <f>[1]MercLab!S350</f>
        <v>7.9775014054763522</v>
      </c>
      <c r="F27" s="153">
        <f>[1]MercLab!T350</f>
        <v>6.5477378746159864</v>
      </c>
      <c r="G27" s="153">
        <f>[1]MercLab!U350</f>
        <v>7.2021505643601325</v>
      </c>
      <c r="H27" s="153" t="str">
        <f>[1]MercLab!V350</f>
        <v>.</v>
      </c>
      <c r="I27" s="153" t="str">
        <f>[1]MercLab!W350</f>
        <v>.</v>
      </c>
      <c r="J27" s="313"/>
    </row>
    <row r="28" spans="1:10">
      <c r="A28" s="236" t="s">
        <v>47</v>
      </c>
      <c r="B28" s="153">
        <f>[1]MercLab!Q351</f>
        <v>9.6118161329040461</v>
      </c>
      <c r="C28" s="316">
        <f t="shared" si="3"/>
        <v>10.187911250990469</v>
      </c>
      <c r="D28" s="153">
        <f>[1]MercLab!R351</f>
        <v>12.700723864375</v>
      </c>
      <c r="E28" s="153">
        <f>[1]MercLab!S351</f>
        <v>10.35881834998729</v>
      </c>
      <c r="F28" s="153">
        <f>[1]MercLab!T351</f>
        <v>7.5041915386091205</v>
      </c>
      <c r="G28" s="153">
        <f>[1]MercLab!U351</f>
        <v>8.1112422179207559</v>
      </c>
      <c r="H28" s="153" t="str">
        <f>[1]MercLab!V351</f>
        <v>.</v>
      </c>
      <c r="I28" s="153" t="str">
        <f>[1]MercLab!W351</f>
        <v>.</v>
      </c>
      <c r="J28" s="313"/>
    </row>
    <row r="29" spans="1:10">
      <c r="A29" s="236" t="s">
        <v>48</v>
      </c>
      <c r="B29" s="153">
        <f>[1]MercLab!Q352</f>
        <v>9.2926758072933833</v>
      </c>
      <c r="C29" s="316">
        <f t="shared" si="3"/>
        <v>9.9013893137930413</v>
      </c>
      <c r="D29" s="153">
        <f>[1]MercLab!R352</f>
        <v>13.194421259833696</v>
      </c>
      <c r="E29" s="153">
        <f>[1]MercLab!S352</f>
        <v>10.160677187618884</v>
      </c>
      <c r="F29" s="153">
        <f>[1]MercLab!T352</f>
        <v>6.3490694939265451</v>
      </c>
      <c r="G29" s="153">
        <f>[1]MercLab!U352</f>
        <v>6.9630144854983742</v>
      </c>
      <c r="H29" s="153" t="str">
        <f>[1]MercLab!V352</f>
        <v>.</v>
      </c>
      <c r="I29" s="153" t="str">
        <f>[1]MercLab!W352</f>
        <v>.</v>
      </c>
      <c r="J29" s="313"/>
    </row>
    <row r="30" spans="1:10">
      <c r="A30" s="236" t="s">
        <v>50</v>
      </c>
      <c r="B30" s="153">
        <f>[1]MercLab!Q353</f>
        <v>8.788139971768695</v>
      </c>
      <c r="C30" s="316">
        <f t="shared" si="3"/>
        <v>9.5146822290895727</v>
      </c>
      <c r="D30" s="153">
        <f>[1]MercLab!R353</f>
        <v>12.830417223982934</v>
      </c>
      <c r="E30" s="153">
        <f>[1]MercLab!S353</f>
        <v>9.7942968059241196</v>
      </c>
      <c r="F30" s="153">
        <f>[1]MercLab!T353</f>
        <v>5.9193326573616645</v>
      </c>
      <c r="G30" s="153">
        <f>[1]MercLab!U353</f>
        <v>6.6572700604212605</v>
      </c>
      <c r="H30" s="153" t="str">
        <f>[1]MercLab!V353</f>
        <v>.</v>
      </c>
      <c r="I30" s="153" t="str">
        <f>[1]MercLab!W353</f>
        <v>.</v>
      </c>
      <c r="J30" s="313"/>
    </row>
    <row r="31" spans="1:10" ht="12.75" customHeight="1">
      <c r="A31" s="236" t="s">
        <v>51</v>
      </c>
      <c r="B31" s="153">
        <f>[1]MercLab!Q354</f>
        <v>7.9498460861625162</v>
      </c>
      <c r="C31" s="316">
        <f t="shared" si="3"/>
        <v>8.9876554592174305</v>
      </c>
      <c r="D31" s="153">
        <f>[1]MercLab!R354</f>
        <v>12.652552717239111</v>
      </c>
      <c r="E31" s="153">
        <f>[1]MercLab!S354</f>
        <v>8.6931754991262231</v>
      </c>
      <c r="F31" s="153">
        <f>[1]MercLab!T354</f>
        <v>5.6172381612869549</v>
      </c>
      <c r="G31" s="153">
        <f>[1]MercLab!U354</f>
        <v>6.3585311955367088</v>
      </c>
      <c r="H31" s="153" t="str">
        <f>[1]MercLab!V354</f>
        <v>.</v>
      </c>
      <c r="I31" s="153" t="str">
        <f>[1]MercLab!W354</f>
        <v>.</v>
      </c>
      <c r="J31" s="313"/>
    </row>
    <row r="32" spans="1:10">
      <c r="A32" s="236" t="s">
        <v>52</v>
      </c>
      <c r="B32" s="153">
        <f>[1]MercLab!Q355</f>
        <v>7.3949677212901452</v>
      </c>
      <c r="C32" s="316">
        <f t="shared" si="3"/>
        <v>8.8670087411437262</v>
      </c>
      <c r="D32" s="153">
        <f>[1]MercLab!R355</f>
        <v>12.837412899981322</v>
      </c>
      <c r="E32" s="153">
        <f>[1]MercLab!S355</f>
        <v>8.9163853933621926</v>
      </c>
      <c r="F32" s="153">
        <f>[1]MercLab!T355</f>
        <v>4.8472279300876622</v>
      </c>
      <c r="G32" s="153">
        <f>[1]MercLab!U355</f>
        <v>5.6958518964425604</v>
      </c>
      <c r="H32" s="153" t="str">
        <f>[1]MercLab!V355</f>
        <v>.</v>
      </c>
      <c r="I32" s="153" t="str">
        <f>[1]MercLab!W355</f>
        <v>.</v>
      </c>
      <c r="J32" s="313"/>
    </row>
    <row r="33" spans="1:10" ht="12.75" customHeight="1">
      <c r="A33" s="236" t="s">
        <v>104</v>
      </c>
      <c r="B33" s="153">
        <f>[1]MercLab!Q356</f>
        <v>5.933955783795037</v>
      </c>
      <c r="C33" s="316">
        <f t="shared" si="3"/>
        <v>9.7267742103195314</v>
      </c>
      <c r="D33" s="153">
        <f>[1]MercLab!R356</f>
        <v>16.122110317499498</v>
      </c>
      <c r="E33" s="153">
        <f>[1]MercLab!S356</f>
        <v>8.4012901771305568</v>
      </c>
      <c r="F33" s="153">
        <f>[1]MercLab!T356</f>
        <v>4.6569221363285402</v>
      </c>
      <c r="G33" s="153">
        <f>[1]MercLab!U356</f>
        <v>4.8743440327790513</v>
      </c>
      <c r="H33" s="153" t="str">
        <f>[1]MercLab!V356</f>
        <v>.</v>
      </c>
      <c r="I33" s="153" t="str">
        <f>[1]MercLab!W356</f>
        <v>.</v>
      </c>
      <c r="J33" s="313"/>
    </row>
    <row r="34" spans="1:10">
      <c r="A34" s="236"/>
      <c r="B34" s="186"/>
      <c r="C34" s="186"/>
      <c r="D34" s="186"/>
      <c r="E34" s="186"/>
      <c r="F34" s="186"/>
      <c r="G34" s="186"/>
      <c r="H34" s="186"/>
      <c r="I34" s="186"/>
      <c r="J34" s="313"/>
    </row>
    <row r="35" spans="1:10">
      <c r="A35" s="235" t="s">
        <v>14</v>
      </c>
      <c r="B35" s="314"/>
      <c r="C35" s="314"/>
      <c r="D35" s="314"/>
      <c r="E35" s="314"/>
      <c r="F35" s="314"/>
      <c r="G35" s="314"/>
      <c r="H35" s="314"/>
      <c r="I35" s="314"/>
      <c r="J35" s="313"/>
    </row>
    <row r="36" spans="1:10">
      <c r="A36" s="236" t="s">
        <v>3</v>
      </c>
      <c r="B36" s="153" t="str">
        <f>[1]MercLab!Q358</f>
        <v>.</v>
      </c>
      <c r="C36" s="316" t="e">
        <f t="shared" ref="C36:C47" si="4">AVERAGE(D36:F36)</f>
        <v>#DIV/0!</v>
      </c>
      <c r="D36" s="153" t="str">
        <f>[1]MercLab!R358</f>
        <v>.</v>
      </c>
      <c r="E36" s="153" t="str">
        <f>[1]MercLab!S358</f>
        <v>.</v>
      </c>
      <c r="F36" s="153" t="str">
        <f>[1]MercLab!T358</f>
        <v>.</v>
      </c>
      <c r="G36" s="153" t="str">
        <f>[1]MercLab!U358</f>
        <v>.</v>
      </c>
      <c r="H36" s="153" t="str">
        <f>[1]MercLab!V358</f>
        <v>.</v>
      </c>
      <c r="I36" s="153" t="str">
        <f>[1]MercLab!W358</f>
        <v>.</v>
      </c>
      <c r="J36" s="313"/>
    </row>
    <row r="37" spans="1:10">
      <c r="A37" s="236" t="s">
        <v>4</v>
      </c>
      <c r="B37" s="153">
        <f>[1]MercLab!Q359</f>
        <v>8.226267465939479</v>
      </c>
      <c r="C37" s="316">
        <f t="shared" si="4"/>
        <v>9.632108662450463</v>
      </c>
      <c r="D37" s="153">
        <f>[1]MercLab!R359</f>
        <v>12.904169631925848</v>
      </c>
      <c r="E37" s="153">
        <f>[1]MercLab!S359</f>
        <v>9.6042274824742009</v>
      </c>
      <c r="F37" s="153">
        <f>[1]MercLab!T359</f>
        <v>6.387928872951341</v>
      </c>
      <c r="G37" s="153">
        <f>[1]MercLab!U359</f>
        <v>6.2024466865246355</v>
      </c>
      <c r="H37" s="153" t="str">
        <f>[1]MercLab!V359</f>
        <v>.</v>
      </c>
      <c r="I37" s="153" t="str">
        <f>[1]MercLab!W359</f>
        <v>.</v>
      </c>
      <c r="J37" s="313"/>
    </row>
    <row r="38" spans="1:10">
      <c r="A38" s="240"/>
      <c r="B38" s="186"/>
      <c r="C38" s="316"/>
      <c r="D38" s="186"/>
      <c r="E38" s="186"/>
      <c r="F38" s="186"/>
      <c r="G38" s="186"/>
      <c r="H38" s="186"/>
      <c r="I38" s="186"/>
      <c r="J38" s="313"/>
    </row>
    <row r="39" spans="1:10">
      <c r="A39" s="34" t="s">
        <v>114</v>
      </c>
      <c r="B39" s="314">
        <f>[1]MercLab!Q360</f>
        <v>7.3227736080668153</v>
      </c>
      <c r="C39" s="316">
        <f t="shared" si="4"/>
        <v>9.534355705159081</v>
      </c>
      <c r="D39" s="314">
        <f>[1]MercLab!R360</f>
        <v>12.697054637384351</v>
      </c>
      <c r="E39" s="314">
        <f>[1]MercLab!S360</f>
        <v>9.5180836051415483</v>
      </c>
      <c r="F39" s="314">
        <f>[1]MercLab!T360</f>
        <v>6.387928872951341</v>
      </c>
      <c r="G39" s="314">
        <f>[1]MercLab!U360</f>
        <v>6.2009234123238173</v>
      </c>
      <c r="H39" s="314" t="str">
        <f>[1]MercLab!V360</f>
        <v>.</v>
      </c>
      <c r="I39" s="314" t="str">
        <f>[1]MercLab!W360</f>
        <v>.</v>
      </c>
      <c r="J39" s="313"/>
    </row>
    <row r="40" spans="1:10">
      <c r="A40" s="241" t="s">
        <v>107</v>
      </c>
      <c r="B40" s="153">
        <f>AVERAGE(B41:B43)</f>
        <v>6.7113216860357534</v>
      </c>
      <c r="C40" s="316">
        <f t="shared" si="4"/>
        <v>8.091690479005587</v>
      </c>
      <c r="D40" s="153">
        <f t="shared" ref="D40:I40" si="5">AVERAGE(D41:D43)</f>
        <v>10.115925052002158</v>
      </c>
      <c r="E40" s="153">
        <f t="shared" si="5"/>
        <v>7.7226821435513244</v>
      </c>
      <c r="F40" s="153">
        <f t="shared" si="5"/>
        <v>6.436464241463276</v>
      </c>
      <c r="G40" s="153">
        <f t="shared" si="5"/>
        <v>6.4851351426969428</v>
      </c>
      <c r="H40" s="153" t="e">
        <f t="shared" si="5"/>
        <v>#DIV/0!</v>
      </c>
      <c r="I40" s="153" t="e">
        <f t="shared" si="5"/>
        <v>#DIV/0!</v>
      </c>
      <c r="J40" s="313"/>
    </row>
    <row r="41" spans="1:10">
      <c r="A41" s="242" t="s">
        <v>116</v>
      </c>
      <c r="B41" s="153">
        <f>[1]MercLab!Q361</f>
        <v>6.2255199700971771</v>
      </c>
      <c r="C41" s="316">
        <f t="shared" si="4"/>
        <v>8.2203988906923779</v>
      </c>
      <c r="D41" s="153">
        <f>[1]MercLab!R361</f>
        <v>10.085866838326556</v>
      </c>
      <c r="E41" s="153">
        <f>[1]MercLab!S361</f>
        <v>8.1625375057595626</v>
      </c>
      <c r="F41" s="153">
        <f>[1]MercLab!T361</f>
        <v>6.4127923279910117</v>
      </c>
      <c r="G41" s="153">
        <f>[1]MercLab!U361</f>
        <v>5.7733860564451014</v>
      </c>
      <c r="H41" s="153" t="str">
        <f>[1]MercLab!V361</f>
        <v>.</v>
      </c>
      <c r="I41" s="153" t="str">
        <f>[1]MercLab!W361</f>
        <v>.</v>
      </c>
      <c r="J41" s="313"/>
    </row>
    <row r="42" spans="1:10">
      <c r="A42" s="242" t="s">
        <v>117</v>
      </c>
      <c r="B42" s="153">
        <f>[1]MercLab!Q362</f>
        <v>7.1547310237644259</v>
      </c>
      <c r="C42" s="316">
        <f t="shared" si="4"/>
        <v>8.4243855628882613</v>
      </c>
      <c r="D42" s="153">
        <f>[1]MercLab!R362</f>
        <v>10.145983265677762</v>
      </c>
      <c r="E42" s="153">
        <f>[1]MercLab!S362</f>
        <v>8.667037268051482</v>
      </c>
      <c r="F42" s="153">
        <f>[1]MercLab!T362</f>
        <v>6.4601361549355403</v>
      </c>
      <c r="G42" s="153">
        <f>[1]MercLab!U362</f>
        <v>6.1820193716457243</v>
      </c>
      <c r="H42" s="153" t="str">
        <f>[1]MercLab!V362</f>
        <v>.</v>
      </c>
      <c r="I42" s="153" t="str">
        <f>[1]MercLab!W362</f>
        <v>.</v>
      </c>
      <c r="J42" s="313"/>
    </row>
    <row r="43" spans="1:10">
      <c r="A43" s="242" t="s">
        <v>118</v>
      </c>
      <c r="B43" s="153">
        <f>[1]MercLab!Q363</f>
        <v>6.7537140642456581</v>
      </c>
      <c r="C43" s="316">
        <f t="shared" si="4"/>
        <v>6.3384716568429287</v>
      </c>
      <c r="D43" s="153" t="str">
        <f>[1]MercLab!R363</f>
        <v>.</v>
      </c>
      <c r="E43" s="153">
        <f>[1]MercLab!S363</f>
        <v>6.3384716568429287</v>
      </c>
      <c r="F43" s="153" t="str">
        <f>[1]MercLab!T363</f>
        <v>.</v>
      </c>
      <c r="G43" s="153">
        <f>[1]MercLab!U363</f>
        <v>7.5</v>
      </c>
      <c r="H43" s="153" t="str">
        <f>[1]MercLab!V363</f>
        <v>.</v>
      </c>
      <c r="I43" s="153" t="str">
        <f>[1]MercLab!W363</f>
        <v>.</v>
      </c>
      <c r="J43" s="313"/>
    </row>
    <row r="44" spans="1:10">
      <c r="A44" s="241" t="s">
        <v>108</v>
      </c>
      <c r="B44" s="153">
        <f>[1]MercLab!Q364</f>
        <v>9.6071103338897075</v>
      </c>
      <c r="C44" s="316">
        <f t="shared" si="4"/>
        <v>10.136162550741854</v>
      </c>
      <c r="D44" s="153">
        <f>[1]MercLab!R364</f>
        <v>13.396711497836687</v>
      </c>
      <c r="E44" s="153">
        <f>[1]MercLab!S364</f>
        <v>11.85074817693596</v>
      </c>
      <c r="F44" s="153">
        <f>[1]MercLab!T364</f>
        <v>5.1610279774529131</v>
      </c>
      <c r="G44" s="153">
        <f>[1]MercLab!U364</f>
        <v>7.4454850451906145</v>
      </c>
      <c r="H44" s="153" t="str">
        <f>[1]MercLab!V364</f>
        <v>.</v>
      </c>
      <c r="I44" s="153" t="str">
        <f>[1]MercLab!W364</f>
        <v>.</v>
      </c>
      <c r="J44" s="313"/>
    </row>
    <row r="45" spans="1:10">
      <c r="A45" s="241" t="s">
        <v>109</v>
      </c>
      <c r="B45" s="153">
        <f>[1]MercLab!Q365</f>
        <v>11.797802874872568</v>
      </c>
      <c r="C45" s="316">
        <f t="shared" si="4"/>
        <v>15.003637682915793</v>
      </c>
      <c r="D45" s="153">
        <f>[1]MercLab!R365</f>
        <v>14.690151846780228</v>
      </c>
      <c r="E45" s="153">
        <f>[1]MercLab!S365</f>
        <v>15.317123519051357</v>
      </c>
      <c r="F45" s="153" t="str">
        <f>[1]MercLab!T365</f>
        <v>.</v>
      </c>
      <c r="G45" s="153">
        <f>[1]MercLab!U365</f>
        <v>8.1875289845913297</v>
      </c>
      <c r="H45" s="153" t="str">
        <f>[1]MercLab!V365</f>
        <v>.</v>
      </c>
      <c r="I45" s="153" t="str">
        <f>[1]MercLab!W365</f>
        <v>.</v>
      </c>
      <c r="J45" s="313"/>
    </row>
    <row r="46" spans="1:10">
      <c r="A46" s="241" t="s">
        <v>110</v>
      </c>
      <c r="B46" s="153">
        <f>[1]MercLab!Q366</f>
        <v>13.209926462772652</v>
      </c>
      <c r="C46" s="316">
        <f t="shared" si="4"/>
        <v>15.907701146356104</v>
      </c>
      <c r="D46" s="153">
        <f>[1]MercLab!R366</f>
        <v>15.854053584731153</v>
      </c>
      <c r="E46" s="153">
        <f>[1]MercLab!S366</f>
        <v>15.961348707981053</v>
      </c>
      <c r="F46" s="153" t="str">
        <f>[1]MercLab!T366</f>
        <v>.</v>
      </c>
      <c r="G46" s="153">
        <f>[1]MercLab!U366</f>
        <v>9.5073708201791796</v>
      </c>
      <c r="H46" s="153" t="str">
        <f>[1]MercLab!V366</f>
        <v>.</v>
      </c>
      <c r="I46" s="153" t="str">
        <f>[1]MercLab!W366</f>
        <v>.</v>
      </c>
      <c r="J46" s="313"/>
    </row>
    <row r="47" spans="1:10">
      <c r="A47" s="241" t="s">
        <v>111</v>
      </c>
      <c r="B47" s="153">
        <f>[1]MercLab!Q367</f>
        <v>13.084432624554942</v>
      </c>
      <c r="C47" s="316">
        <f t="shared" si="4"/>
        <v>17.21706853149853</v>
      </c>
      <c r="D47" s="153" t="str">
        <f>[1]MercLab!R367</f>
        <v>.</v>
      </c>
      <c r="E47" s="153">
        <f>[1]MercLab!S367</f>
        <v>17.21706853149853</v>
      </c>
      <c r="F47" s="153" t="str">
        <f>[1]MercLab!T367</f>
        <v>.</v>
      </c>
      <c r="G47" s="153">
        <f>[1]MercLab!U367</f>
        <v>10.495671170565904</v>
      </c>
      <c r="H47" s="153" t="str">
        <f>[1]MercLab!V367</f>
        <v>.</v>
      </c>
      <c r="I47" s="153" t="str">
        <f>[1]MercLab!W367</f>
        <v>.</v>
      </c>
      <c r="J47" s="313"/>
    </row>
    <row r="48" spans="1:10">
      <c r="A48" s="239"/>
      <c r="B48" s="186"/>
      <c r="C48" s="186"/>
      <c r="D48" s="186"/>
      <c r="E48" s="186"/>
      <c r="F48" s="186"/>
      <c r="G48" s="186"/>
      <c r="H48" s="186"/>
      <c r="I48" s="186"/>
      <c r="J48" s="313"/>
    </row>
    <row r="49" spans="1:15">
      <c r="A49" s="235" t="s">
        <v>15</v>
      </c>
      <c r="B49" s="314"/>
      <c r="C49" s="314"/>
      <c r="D49" s="314"/>
      <c r="E49" s="314"/>
      <c r="F49" s="314"/>
      <c r="G49" s="314"/>
      <c r="H49" s="314"/>
      <c r="I49" s="314"/>
      <c r="J49" s="313"/>
    </row>
    <row r="50" spans="1:15">
      <c r="A50" s="236" t="s">
        <v>41</v>
      </c>
      <c r="B50" s="153">
        <f>[1]MercLab!Q369</f>
        <v>4.9224188611280892</v>
      </c>
      <c r="C50" s="316">
        <f t="shared" ref="C50:C53" si="6">AVERAGE(D50:F50)</f>
        <v>5.5614938603683299</v>
      </c>
      <c r="D50" s="153" t="str">
        <f>[1]MercLab!R369</f>
        <v>.</v>
      </c>
      <c r="E50" s="153">
        <f>[1]MercLab!S369</f>
        <v>5.5614938603683299</v>
      </c>
      <c r="F50" s="153" t="str">
        <f>[1]MercLab!T369</f>
        <v>.</v>
      </c>
      <c r="G50" s="153">
        <f>[1]MercLab!U369</f>
        <v>4.6354556711244683</v>
      </c>
      <c r="H50" s="153" t="str">
        <f>[1]MercLab!V369</f>
        <v>.</v>
      </c>
      <c r="I50" s="153" t="str">
        <f>[1]MercLab!W369</f>
        <v>.</v>
      </c>
      <c r="J50" s="313"/>
    </row>
    <row r="51" spans="1:15">
      <c r="A51" s="236" t="s">
        <v>42</v>
      </c>
      <c r="B51" s="153">
        <f>[1]MercLab!Q370</f>
        <v>7.0320712120667492</v>
      </c>
      <c r="C51" s="316">
        <f t="shared" si="6"/>
        <v>8.3120722179059161</v>
      </c>
      <c r="D51" s="153" t="str">
        <f>[1]MercLab!R370</f>
        <v>.</v>
      </c>
      <c r="E51" s="153">
        <f>[1]MercLab!S370</f>
        <v>8.3120722179059161</v>
      </c>
      <c r="F51" s="153" t="str">
        <f>[1]MercLab!T370</f>
        <v>.</v>
      </c>
      <c r="G51" s="153">
        <f>[1]MercLab!U370</f>
        <v>5.965987120023815</v>
      </c>
      <c r="H51" s="153" t="str">
        <f>[1]MercLab!V370</f>
        <v>.</v>
      </c>
      <c r="I51" s="153" t="str">
        <f>[1]MercLab!W370</f>
        <v>.</v>
      </c>
      <c r="J51" s="313"/>
    </row>
    <row r="52" spans="1:15">
      <c r="A52" s="236" t="s">
        <v>53</v>
      </c>
      <c r="B52" s="237">
        <f>[1]MercLab!Q371</f>
        <v>8.8278917119014739</v>
      </c>
      <c r="C52" s="316">
        <f t="shared" si="6"/>
        <v>9.9154805560247592</v>
      </c>
      <c r="D52" s="237">
        <f>[1]MercLab!R371</f>
        <v>12.904169631925848</v>
      </c>
      <c r="E52" s="237">
        <f>[1]MercLab!S371</f>
        <v>10.454343163197089</v>
      </c>
      <c r="F52" s="237">
        <f>[1]MercLab!T371</f>
        <v>6.387928872951341</v>
      </c>
      <c r="G52" s="237">
        <f>[1]MercLab!U371</f>
        <v>6.5166437825058887</v>
      </c>
      <c r="H52" s="237" t="str">
        <f>[1]MercLab!V371</f>
        <v>.</v>
      </c>
      <c r="I52" s="237" t="str">
        <f>[1]MercLab!W371</f>
        <v>.</v>
      </c>
    </row>
    <row r="53" spans="1:15">
      <c r="A53" s="236" t="s">
        <v>49</v>
      </c>
      <c r="B53" s="237">
        <f>[1]MercLab!Q372</f>
        <v>8.3176803920705158</v>
      </c>
      <c r="C53" s="316">
        <f t="shared" si="6"/>
        <v>16</v>
      </c>
      <c r="D53" s="237" t="str">
        <f>[1]MercLab!R372</f>
        <v>.</v>
      </c>
      <c r="E53" s="237">
        <f>[1]MercLab!S372</f>
        <v>16</v>
      </c>
      <c r="F53" s="237" t="str">
        <f>[1]MercLab!T372</f>
        <v>.</v>
      </c>
      <c r="G53" s="237">
        <f>[1]MercLab!U372</f>
        <v>6.5007119076688644</v>
      </c>
      <c r="H53" s="237" t="str">
        <f>[1]MercLab!V372</f>
        <v>.</v>
      </c>
      <c r="I53" s="237" t="str">
        <f>[1]MercLab!W372</f>
        <v>.</v>
      </c>
    </row>
    <row r="54" spans="1:15">
      <c r="A54" s="296"/>
      <c r="B54" s="297"/>
      <c r="C54" s="297"/>
      <c r="D54" s="297"/>
      <c r="E54" s="297"/>
      <c r="F54" s="297"/>
      <c r="G54" s="297"/>
      <c r="H54" s="297"/>
      <c r="I54" s="297"/>
    </row>
    <row r="55" spans="1:15">
      <c r="A55" s="245" t="str">
        <f>'C05'!A42</f>
        <v>Fuente: Instituto Nacional de Estadística (INE). XLI Encuesta Permanente de Hogares de Propósitos Múltiples, Mayo 2011.</v>
      </c>
      <c r="B55" s="244"/>
      <c r="C55" s="244"/>
      <c r="D55" s="244"/>
      <c r="E55" s="244"/>
      <c r="F55" s="244"/>
      <c r="G55" s="244"/>
      <c r="H55" s="244"/>
      <c r="I55" s="244"/>
    </row>
    <row r="56" spans="1:15">
      <c r="A56" s="245" t="str">
        <f>'C05'!A43</f>
        <v>(Promedio de salarios mínimos por rama)</v>
      </c>
      <c r="B56" s="244"/>
      <c r="C56" s="244"/>
      <c r="D56" s="244"/>
      <c r="E56" s="244"/>
      <c r="F56" s="244"/>
      <c r="G56" s="244"/>
      <c r="H56" s="244"/>
      <c r="I56" s="244"/>
    </row>
    <row r="57" spans="1:15">
      <c r="A57" s="245" t="s">
        <v>115</v>
      </c>
      <c r="B57" s="244"/>
      <c r="C57" s="244"/>
      <c r="D57" s="244"/>
      <c r="E57" s="244"/>
      <c r="F57" s="244"/>
      <c r="G57" s="244"/>
      <c r="H57" s="244"/>
      <c r="I57" s="244"/>
    </row>
    <row r="58" spans="1:15">
      <c r="A58" s="244"/>
      <c r="B58" s="244"/>
      <c r="C58" s="244"/>
      <c r="D58" s="246"/>
      <c r="E58" s="244"/>
      <c r="F58" s="244"/>
      <c r="G58" s="244"/>
      <c r="H58" s="244"/>
      <c r="I58" s="244"/>
    </row>
    <row r="59" spans="1:15">
      <c r="A59" s="302" t="s">
        <v>90</v>
      </c>
      <c r="B59" s="302"/>
      <c r="C59" s="302"/>
      <c r="D59" s="302"/>
      <c r="E59" s="302"/>
      <c r="F59" s="302"/>
      <c r="G59" s="302"/>
      <c r="H59" s="302"/>
      <c r="I59" s="302"/>
    </row>
    <row r="60" spans="1:15">
      <c r="A60" s="389" t="s">
        <v>89</v>
      </c>
      <c r="B60" s="389"/>
      <c r="C60" s="389"/>
      <c r="D60" s="389"/>
      <c r="E60" s="389"/>
      <c r="F60" s="389"/>
      <c r="G60" s="389"/>
      <c r="H60" s="389"/>
      <c r="I60" s="389"/>
    </row>
    <row r="61" spans="1:15">
      <c r="A61" s="389" t="s">
        <v>36</v>
      </c>
      <c r="B61" s="389"/>
      <c r="C61" s="389"/>
      <c r="D61" s="389"/>
      <c r="E61" s="389"/>
      <c r="F61" s="389"/>
      <c r="G61" s="389"/>
      <c r="H61" s="389"/>
      <c r="I61" s="389"/>
    </row>
    <row r="62" spans="1:15" customFormat="1" ht="23.25">
      <c r="A62" s="388" t="s">
        <v>122</v>
      </c>
      <c r="B62" s="388"/>
      <c r="C62" s="388"/>
      <c r="D62" s="388"/>
      <c r="E62" s="388"/>
      <c r="F62" s="388"/>
      <c r="G62" s="388"/>
      <c r="H62" s="388"/>
      <c r="I62" s="388"/>
      <c r="J62" s="251"/>
      <c r="K62" s="251"/>
      <c r="L62" s="251"/>
      <c r="M62" s="251"/>
      <c r="N62" s="251"/>
      <c r="O62" s="251"/>
    </row>
    <row r="63" spans="1:15">
      <c r="A63" s="244" t="s">
        <v>20</v>
      </c>
      <c r="B63" s="244"/>
      <c r="C63" s="244"/>
      <c r="D63" s="244"/>
      <c r="E63" s="244"/>
      <c r="F63" s="244"/>
      <c r="G63" s="244"/>
      <c r="H63" s="244"/>
      <c r="I63" s="244"/>
    </row>
    <row r="64" spans="1:15">
      <c r="A64" s="385" t="s">
        <v>34</v>
      </c>
      <c r="B64" s="385" t="s">
        <v>30</v>
      </c>
      <c r="C64" s="387" t="s">
        <v>8</v>
      </c>
      <c r="D64" s="387"/>
      <c r="E64" s="387"/>
      <c r="F64" s="387"/>
      <c r="G64" s="385" t="s">
        <v>31</v>
      </c>
      <c r="H64" s="385" t="s">
        <v>39</v>
      </c>
      <c r="I64" s="385" t="s">
        <v>32</v>
      </c>
    </row>
    <row r="65" spans="1:10" ht="24" customHeight="1">
      <c r="A65" s="386"/>
      <c r="B65" s="386"/>
      <c r="C65" s="228" t="s">
        <v>0</v>
      </c>
      <c r="D65" s="228" t="s">
        <v>119</v>
      </c>
      <c r="E65" s="228" t="s">
        <v>11</v>
      </c>
      <c r="F65" s="228" t="s">
        <v>120</v>
      </c>
      <c r="G65" s="386"/>
      <c r="H65" s="386"/>
      <c r="I65" s="386" t="s">
        <v>33</v>
      </c>
    </row>
    <row r="66" spans="1:10">
      <c r="A66" s="227"/>
      <c r="B66" s="227"/>
      <c r="C66" s="247"/>
      <c r="D66" s="227"/>
      <c r="E66" s="227"/>
      <c r="F66" s="227"/>
      <c r="G66" s="227"/>
      <c r="H66" s="227"/>
      <c r="I66" s="227"/>
    </row>
    <row r="67" spans="1:10">
      <c r="A67" s="248" t="s">
        <v>74</v>
      </c>
      <c r="B67" s="232">
        <f>B8</f>
        <v>8.226267465939479</v>
      </c>
      <c r="C67" s="232">
        <f t="shared" ref="C67:I67" si="7">C8</f>
        <v>9.632108662450463</v>
      </c>
      <c r="D67" s="232">
        <f t="shared" si="7"/>
        <v>12.904169631925848</v>
      </c>
      <c r="E67" s="232">
        <f t="shared" si="7"/>
        <v>9.6042274824742009</v>
      </c>
      <c r="F67" s="232">
        <f t="shared" si="7"/>
        <v>6.387928872951341</v>
      </c>
      <c r="G67" s="232">
        <f t="shared" si="7"/>
        <v>6.2024466865246355</v>
      </c>
      <c r="H67" s="232" t="str">
        <f t="shared" si="7"/>
        <v>.</v>
      </c>
      <c r="I67" s="232" t="str">
        <f t="shared" si="7"/>
        <v>.</v>
      </c>
    </row>
    <row r="68" spans="1:10">
      <c r="A68" s="249"/>
      <c r="B68" s="312"/>
      <c r="C68" s="312"/>
      <c r="D68" s="312"/>
      <c r="E68" s="312"/>
      <c r="F68" s="312"/>
      <c r="G68" s="312"/>
      <c r="H68" s="312"/>
      <c r="I68" s="312"/>
      <c r="J68" s="313"/>
    </row>
    <row r="69" spans="1:10">
      <c r="A69" s="250" t="s">
        <v>16</v>
      </c>
      <c r="B69" s="144"/>
      <c r="C69" s="144"/>
      <c r="D69" s="144"/>
      <c r="E69" s="144"/>
      <c r="F69" s="144"/>
      <c r="G69" s="144"/>
      <c r="H69" s="144" t="str">
        <f>[1]MercLab!V374</f>
        <v>.</v>
      </c>
      <c r="I69" s="144" t="str">
        <f>[1]MercLab!W374</f>
        <v>.</v>
      </c>
      <c r="J69" s="313"/>
    </row>
    <row r="70" spans="1:10">
      <c r="A70" s="243" t="s">
        <v>57</v>
      </c>
      <c r="B70" s="153">
        <f>[1]MercLab!Q375</f>
        <v>4.9170830802416985</v>
      </c>
      <c r="C70" s="316">
        <f t="shared" ref="C70:C79" si="8">AVERAGE(D70:F70)</f>
        <v>5.5614938603683299</v>
      </c>
      <c r="D70" s="153" t="str">
        <f>[1]MercLab!R375</f>
        <v>.</v>
      </c>
      <c r="E70" s="153">
        <f>[1]MercLab!S375</f>
        <v>5.5614938603683299</v>
      </c>
      <c r="F70" s="153" t="str">
        <f>[1]MercLab!T375</f>
        <v>.</v>
      </c>
      <c r="G70" s="153">
        <f>[1]MercLab!U375</f>
        <v>4.6256431767783104</v>
      </c>
      <c r="H70" s="153" t="str">
        <f>[1]MercLab!V375</f>
        <v>.</v>
      </c>
      <c r="I70" s="153" t="str">
        <f>[1]MercLab!W375</f>
        <v>.</v>
      </c>
      <c r="J70" s="313"/>
    </row>
    <row r="71" spans="1:10">
      <c r="A71" s="243" t="s">
        <v>76</v>
      </c>
      <c r="B71" s="153">
        <f>[1]MercLab!Q376</f>
        <v>6</v>
      </c>
      <c r="C71" s="316" t="e">
        <f t="shared" si="8"/>
        <v>#DIV/0!</v>
      </c>
      <c r="D71" s="153" t="str">
        <f>[1]MercLab!R376</f>
        <v>.</v>
      </c>
      <c r="E71" s="153" t="str">
        <f>[1]MercLab!S376</f>
        <v>.</v>
      </c>
      <c r="F71" s="153" t="str">
        <f>[1]MercLab!T376</f>
        <v>.</v>
      </c>
      <c r="G71" s="153">
        <f>[1]MercLab!U376</f>
        <v>6</v>
      </c>
      <c r="H71" s="153" t="str">
        <f>[1]MercLab!V376</f>
        <v>.</v>
      </c>
      <c r="I71" s="153" t="str">
        <f>[1]MercLab!W376</f>
        <v>.</v>
      </c>
      <c r="J71" s="313"/>
    </row>
    <row r="72" spans="1:10">
      <c r="A72" s="243" t="s">
        <v>58</v>
      </c>
      <c r="B72" s="153">
        <f>[1]MercLab!Q377</f>
        <v>7.0320712120667492</v>
      </c>
      <c r="C72" s="316">
        <f t="shared" si="8"/>
        <v>8.3120722179059161</v>
      </c>
      <c r="D72" s="153" t="str">
        <f>[1]MercLab!R377</f>
        <v>.</v>
      </c>
      <c r="E72" s="153">
        <f>[1]MercLab!S377</f>
        <v>8.3120722179059161</v>
      </c>
      <c r="F72" s="153" t="str">
        <f>[1]MercLab!T377</f>
        <v>.</v>
      </c>
      <c r="G72" s="153">
        <f>[1]MercLab!U377</f>
        <v>5.965987120023815</v>
      </c>
      <c r="H72" s="153" t="str">
        <f>[1]MercLab!V377</f>
        <v>.</v>
      </c>
      <c r="I72" s="153" t="str">
        <f>[1]MercLab!W377</f>
        <v>.</v>
      </c>
      <c r="J72" s="313"/>
    </row>
    <row r="73" spans="1:10">
      <c r="A73" s="243" t="s">
        <v>59</v>
      </c>
      <c r="B73" s="153">
        <f>[1]MercLab!Q378</f>
        <v>11.847669868137242</v>
      </c>
      <c r="C73" s="316">
        <f t="shared" si="8"/>
        <v>11.914089507706736</v>
      </c>
      <c r="D73" s="153">
        <f>[1]MercLab!R378</f>
        <v>11.828179015413472</v>
      </c>
      <c r="E73" s="153">
        <f>[1]MercLab!S378</f>
        <v>12</v>
      </c>
      <c r="F73" s="153" t="str">
        <f>[1]MercLab!T378</f>
        <v>.</v>
      </c>
      <c r="G73" s="153" t="str">
        <f>[1]MercLab!U378</f>
        <v>.</v>
      </c>
      <c r="H73" s="153" t="str">
        <f>[1]MercLab!V378</f>
        <v>.</v>
      </c>
      <c r="I73" s="153" t="str">
        <f>[1]MercLab!W378</f>
        <v>.</v>
      </c>
      <c r="J73" s="313"/>
    </row>
    <row r="74" spans="1:10">
      <c r="A74" s="243" t="s">
        <v>77</v>
      </c>
      <c r="B74" s="153">
        <f>[1]MercLab!Q379</f>
        <v>11.067723824838707</v>
      </c>
      <c r="C74" s="316">
        <f t="shared" si="8"/>
        <v>11.067723824838707</v>
      </c>
      <c r="D74" s="153" t="str">
        <f>[1]MercLab!R379</f>
        <v>.</v>
      </c>
      <c r="E74" s="153">
        <f>[1]MercLab!S379</f>
        <v>11.067723824838707</v>
      </c>
      <c r="F74" s="153" t="str">
        <f>[1]MercLab!T379</f>
        <v>.</v>
      </c>
      <c r="G74" s="153" t="str">
        <f>[1]MercLab!U379</f>
        <v>.</v>
      </c>
      <c r="H74" s="153" t="str">
        <f>[1]MercLab!V379</f>
        <v>.</v>
      </c>
      <c r="I74" s="153" t="str">
        <f>[1]MercLab!W379</f>
        <v>.</v>
      </c>
      <c r="J74" s="313"/>
    </row>
    <row r="75" spans="1:10">
      <c r="A75" s="243" t="s">
        <v>93</v>
      </c>
      <c r="B75" s="153">
        <f>[1]MercLab!Q380</f>
        <v>7.3881370562217556</v>
      </c>
      <c r="C75" s="316">
        <f t="shared" si="8"/>
        <v>10.857288732190973</v>
      </c>
      <c r="D75" s="153">
        <f>[1]MercLab!R380</f>
        <v>12</v>
      </c>
      <c r="E75" s="153">
        <f>[1]MercLab!S380</f>
        <v>9.7145774643819447</v>
      </c>
      <c r="F75" s="153" t="str">
        <f>[1]MercLab!T380</f>
        <v>.</v>
      </c>
      <c r="G75" s="153">
        <f>[1]MercLab!U380</f>
        <v>6.3362194624216208</v>
      </c>
      <c r="H75" s="153" t="str">
        <f>[1]MercLab!V380</f>
        <v>.</v>
      </c>
      <c r="I75" s="153" t="str">
        <f>[1]MercLab!W380</f>
        <v>.</v>
      </c>
      <c r="J75" s="313"/>
    </row>
    <row r="76" spans="1:10">
      <c r="A76" s="243" t="s">
        <v>61</v>
      </c>
      <c r="B76" s="153">
        <f>[1]MercLab!Q381</f>
        <v>11.553173329530814</v>
      </c>
      <c r="C76" s="316">
        <f t="shared" si="8"/>
        <v>11.498037618745819</v>
      </c>
      <c r="D76" s="153">
        <f>[1]MercLab!R381</f>
        <v>10.439381174156328</v>
      </c>
      <c r="E76" s="153">
        <f>[1]MercLab!S381</f>
        <v>12.556694063335309</v>
      </c>
      <c r="F76" s="153" t="str">
        <f>[1]MercLab!T381</f>
        <v>.</v>
      </c>
      <c r="G76" s="153">
        <f>[1]MercLab!U381</f>
        <v>9.3045986195052972</v>
      </c>
      <c r="H76" s="153" t="str">
        <f>[1]MercLab!V381</f>
        <v>.</v>
      </c>
      <c r="I76" s="153" t="str">
        <f>[1]MercLab!W381</f>
        <v>.</v>
      </c>
      <c r="J76" s="313"/>
    </row>
    <row r="77" spans="1:10">
      <c r="A77" s="243" t="s">
        <v>60</v>
      </c>
      <c r="B77" s="153">
        <f>[1]MercLab!Q382</f>
        <v>12.672197935771457</v>
      </c>
      <c r="C77" s="316">
        <f t="shared" si="8"/>
        <v>14.05774359756794</v>
      </c>
      <c r="D77" s="153">
        <f>[1]MercLab!R382</f>
        <v>15.96909957691013</v>
      </c>
      <c r="E77" s="153">
        <f>[1]MercLab!S382</f>
        <v>12.14638761822575</v>
      </c>
      <c r="F77" s="153" t="str">
        <f>[1]MercLab!T382</f>
        <v>.</v>
      </c>
      <c r="G77" s="153">
        <f>[1]MercLab!U382</f>
        <v>15.015298640140976</v>
      </c>
      <c r="H77" s="153" t="str">
        <f>[1]MercLab!V382</f>
        <v>.</v>
      </c>
      <c r="I77" s="153" t="str">
        <f>[1]MercLab!W382</f>
        <v>.</v>
      </c>
      <c r="J77" s="313"/>
    </row>
    <row r="78" spans="1:10">
      <c r="A78" s="243" t="s">
        <v>62</v>
      </c>
      <c r="B78" s="153">
        <f>[1]MercLab!Q383</f>
        <v>9.7614800975565572</v>
      </c>
      <c r="C78" s="316">
        <f t="shared" si="8"/>
        <v>9.9710051783597624</v>
      </c>
      <c r="D78" s="153">
        <f>[1]MercLab!R383</f>
        <v>12.935102288587693</v>
      </c>
      <c r="E78" s="153">
        <f>[1]MercLab!S383</f>
        <v>10.589984373540251</v>
      </c>
      <c r="F78" s="153">
        <f>[1]MercLab!T383</f>
        <v>6.387928872951341</v>
      </c>
      <c r="G78" s="153">
        <f>[1]MercLab!U383</f>
        <v>6.4010533894351429</v>
      </c>
      <c r="H78" s="153" t="str">
        <f>[1]MercLab!V383</f>
        <v>.</v>
      </c>
      <c r="I78" s="153" t="str">
        <f>[1]MercLab!W383</f>
        <v>.</v>
      </c>
      <c r="J78" s="313"/>
    </row>
    <row r="79" spans="1:10">
      <c r="A79" s="243" t="s">
        <v>63</v>
      </c>
      <c r="B79" s="153">
        <f>[1]MercLab!Q384</f>
        <v>8.3176803920705158</v>
      </c>
      <c r="C79" s="316">
        <f t="shared" si="8"/>
        <v>16</v>
      </c>
      <c r="D79" s="153" t="str">
        <f>[1]MercLab!R384</f>
        <v>.</v>
      </c>
      <c r="E79" s="153">
        <f>[1]MercLab!S384</f>
        <v>16</v>
      </c>
      <c r="F79" s="153" t="str">
        <f>[1]MercLab!T384</f>
        <v>.</v>
      </c>
      <c r="G79" s="153">
        <f>[1]MercLab!U384</f>
        <v>6.5007119076688644</v>
      </c>
      <c r="H79" s="153" t="str">
        <f>[1]MercLab!V384</f>
        <v>.</v>
      </c>
      <c r="I79" s="153" t="str">
        <f>[1]MercLab!W384</f>
        <v>.</v>
      </c>
      <c r="J79" s="313"/>
    </row>
    <row r="80" spans="1:10">
      <c r="A80" s="226"/>
      <c r="B80" s="186"/>
      <c r="C80" s="186"/>
      <c r="D80" s="186"/>
      <c r="E80" s="186"/>
      <c r="F80" s="186"/>
      <c r="G80" s="186"/>
      <c r="H80" s="186"/>
      <c r="I80" s="186"/>
      <c r="J80" s="313"/>
    </row>
    <row r="81" spans="1:10">
      <c r="A81" s="250" t="s">
        <v>17</v>
      </c>
      <c r="B81" s="314"/>
      <c r="C81" s="314"/>
      <c r="D81" s="314"/>
      <c r="E81" s="314"/>
      <c r="F81" s="314"/>
      <c r="G81" s="314"/>
      <c r="H81" s="314"/>
      <c r="I81" s="314"/>
      <c r="J81" s="313"/>
    </row>
    <row r="82" spans="1:10">
      <c r="A82" s="243" t="s">
        <v>78</v>
      </c>
      <c r="B82" s="153">
        <f>[1]MercLab!Q387</f>
        <v>13.123449879181926</v>
      </c>
      <c r="C82" s="316">
        <f t="shared" ref="C82:C92" si="9">AVERAGE(D82:F82)</f>
        <v>13.01244532900736</v>
      </c>
      <c r="D82" s="153">
        <f>[1]MercLab!R387</f>
        <v>13.640263565615959</v>
      </c>
      <c r="E82" s="153">
        <f>[1]MercLab!S387</f>
        <v>12.384627092398759</v>
      </c>
      <c r="F82" s="153" t="str">
        <f>[1]MercLab!T387</f>
        <v>.</v>
      </c>
      <c r="G82" s="153">
        <f>[1]MercLab!U387</f>
        <v>12.550101092160286</v>
      </c>
      <c r="H82" s="153" t="str">
        <f>[1]MercLab!V387</f>
        <v>.</v>
      </c>
      <c r="I82" s="153" t="str">
        <f>[1]MercLab!W387</f>
        <v>.</v>
      </c>
      <c r="J82" s="313"/>
    </row>
    <row r="83" spans="1:10">
      <c r="A83" s="243" t="s">
        <v>64</v>
      </c>
      <c r="B83" s="153">
        <f>[1]MercLab!Q388</f>
        <v>13.035391731263708</v>
      </c>
      <c r="C83" s="316">
        <f t="shared" si="9"/>
        <v>14.57994807675748</v>
      </c>
      <c r="D83" s="153">
        <f>[1]MercLab!R388</f>
        <v>14.724598633724071</v>
      </c>
      <c r="E83" s="153">
        <f>[1]MercLab!S388</f>
        <v>14.43529751979089</v>
      </c>
      <c r="F83" s="153" t="str">
        <f>[1]MercLab!T388</f>
        <v>.</v>
      </c>
      <c r="G83" s="153">
        <f>[1]MercLab!U388</f>
        <v>9.1074629387459485</v>
      </c>
      <c r="H83" s="153" t="str">
        <f>[1]MercLab!V388</f>
        <v>.</v>
      </c>
      <c r="I83" s="153" t="str">
        <f>[1]MercLab!W388</f>
        <v>.</v>
      </c>
      <c r="J83" s="313"/>
    </row>
    <row r="84" spans="1:10">
      <c r="A84" s="243" t="s">
        <v>65</v>
      </c>
      <c r="B84" s="153">
        <f>[1]MercLab!Q389</f>
        <v>12.12516997136931</v>
      </c>
      <c r="C84" s="316">
        <f t="shared" si="9"/>
        <v>12.230111862215242</v>
      </c>
      <c r="D84" s="153">
        <f>[1]MercLab!R389</f>
        <v>12.363846256142207</v>
      </c>
      <c r="E84" s="153">
        <f>[1]MercLab!S389</f>
        <v>12.09637746828828</v>
      </c>
      <c r="F84" s="153" t="str">
        <f>[1]MercLab!T389</f>
        <v>.</v>
      </c>
      <c r="G84" s="153">
        <f>[1]MercLab!U389</f>
        <v>10.921230665814857</v>
      </c>
      <c r="H84" s="153" t="str">
        <f>[1]MercLab!V389</f>
        <v>.</v>
      </c>
      <c r="I84" s="153" t="str">
        <f>[1]MercLab!W389</f>
        <v>.</v>
      </c>
      <c r="J84" s="313"/>
    </row>
    <row r="85" spans="1:10">
      <c r="A85" s="243" t="s">
        <v>66</v>
      </c>
      <c r="B85" s="153">
        <f>[1]MercLab!Q390</f>
        <v>7.0672596768081197</v>
      </c>
      <c r="C85" s="316">
        <f t="shared" si="9"/>
        <v>10.615387846407163</v>
      </c>
      <c r="D85" s="153">
        <f>[1]MercLab!R390</f>
        <v>11</v>
      </c>
      <c r="E85" s="153">
        <f>[1]MercLab!S390</f>
        <v>10.230775692814325</v>
      </c>
      <c r="F85" s="153" t="str">
        <f>[1]MercLab!T390</f>
        <v>.</v>
      </c>
      <c r="G85" s="153">
        <f>[1]MercLab!U390</f>
        <v>6.2307905584700425</v>
      </c>
      <c r="H85" s="153" t="str">
        <f>[1]MercLab!V390</f>
        <v>.</v>
      </c>
      <c r="I85" s="153" t="str">
        <f>[1]MercLab!W390</f>
        <v>.</v>
      </c>
      <c r="J85" s="313"/>
    </row>
    <row r="86" spans="1:10">
      <c r="A86" s="243" t="s">
        <v>67</v>
      </c>
      <c r="B86" s="237">
        <f>[1]MercLab!Q391</f>
        <v>4.7685436407181196</v>
      </c>
      <c r="C86" s="316">
        <f t="shared" si="9"/>
        <v>5.2235873577715433</v>
      </c>
      <c r="D86" s="237" t="str">
        <f>[1]MercLab!R391</f>
        <v>.</v>
      </c>
      <c r="E86" s="237">
        <f>[1]MercLab!S391</f>
        <v>5.2235873577715433</v>
      </c>
      <c r="F86" s="237" t="str">
        <f>[1]MercLab!T391</f>
        <v>.</v>
      </c>
      <c r="G86" s="237">
        <f>[1]MercLab!U391</f>
        <v>4.6055886379602011</v>
      </c>
      <c r="H86" s="237" t="str">
        <f>[1]MercLab!V391</f>
        <v>.</v>
      </c>
      <c r="I86" s="237" t="str">
        <f>[1]MercLab!W391</f>
        <v>.</v>
      </c>
    </row>
    <row r="87" spans="1:10">
      <c r="A87" s="243" t="s">
        <v>68</v>
      </c>
      <c r="B87" s="237">
        <f>[1]MercLab!Q392</f>
        <v>8.9126003677921037</v>
      </c>
      <c r="C87" s="316">
        <f t="shared" si="9"/>
        <v>7.5</v>
      </c>
      <c r="D87" s="237">
        <f>[1]MercLab!R392</f>
        <v>9</v>
      </c>
      <c r="E87" s="237">
        <f>[1]MercLab!S392</f>
        <v>6</v>
      </c>
      <c r="F87" s="237" t="str">
        <f>[1]MercLab!T392</f>
        <v>.</v>
      </c>
      <c r="G87" s="237">
        <f>[1]MercLab!U392</f>
        <v>9.7591353734107713</v>
      </c>
      <c r="H87" s="237" t="str">
        <f>[1]MercLab!V392</f>
        <v>.</v>
      </c>
      <c r="I87" s="237" t="str">
        <f>[1]MercLab!W392</f>
        <v>.</v>
      </c>
    </row>
    <row r="88" spans="1:10">
      <c r="A88" s="243" t="s">
        <v>80</v>
      </c>
      <c r="B88" s="237">
        <f>[1]MercLab!Q393</f>
        <v>7.293872359834122</v>
      </c>
      <c r="C88" s="316">
        <f t="shared" si="9"/>
        <v>7.6628260680608751</v>
      </c>
      <c r="D88" s="237">
        <f>[1]MercLab!R393</f>
        <v>7.7239776800154374</v>
      </c>
      <c r="E88" s="237">
        <f>[1]MercLab!S393</f>
        <v>7.6016744561063119</v>
      </c>
      <c r="F88" s="237" t="str">
        <f>[1]MercLab!T393</f>
        <v>.</v>
      </c>
      <c r="G88" s="237">
        <f>[1]MercLab!U393</f>
        <v>6.6658149057603513</v>
      </c>
      <c r="H88" s="237" t="str">
        <f>[1]MercLab!V393</f>
        <v>.</v>
      </c>
      <c r="I88" s="237" t="str">
        <f>[1]MercLab!W393</f>
        <v>.</v>
      </c>
    </row>
    <row r="89" spans="1:10">
      <c r="A89" s="243" t="s">
        <v>69</v>
      </c>
      <c r="B89" s="237">
        <f>[1]MercLab!Q394</f>
        <v>5.7519481866390958</v>
      </c>
      <c r="C89" s="316">
        <f t="shared" si="9"/>
        <v>6.8672132001626007</v>
      </c>
      <c r="D89" s="237" t="str">
        <f>[1]MercLab!R394</f>
        <v>.</v>
      </c>
      <c r="E89" s="237">
        <f>[1]MercLab!S394</f>
        <v>6.8672132001626007</v>
      </c>
      <c r="F89" s="237" t="str">
        <f>[1]MercLab!T394</f>
        <v>.</v>
      </c>
      <c r="G89" s="237">
        <f>[1]MercLab!U394</f>
        <v>5.5066828270160366</v>
      </c>
      <c r="H89" s="237" t="str">
        <f>[1]MercLab!V394</f>
        <v>.</v>
      </c>
      <c r="I89" s="237" t="str">
        <f>[1]MercLab!W394</f>
        <v>.</v>
      </c>
    </row>
    <row r="90" spans="1:10">
      <c r="A90" s="243" t="s">
        <v>70</v>
      </c>
      <c r="B90" s="237">
        <f>[1]MercLab!Q395</f>
        <v>7.6468049459580509</v>
      </c>
      <c r="C90" s="316">
        <f t="shared" si="9"/>
        <v>6.2336235305937526</v>
      </c>
      <c r="D90" s="237">
        <f>[1]MercLab!R395</f>
        <v>5</v>
      </c>
      <c r="E90" s="237">
        <f>[1]MercLab!S395</f>
        <v>7.4672470611875053</v>
      </c>
      <c r="F90" s="237" t="str">
        <f>[1]MercLab!T395</f>
        <v>.</v>
      </c>
      <c r="G90" s="237">
        <f>[1]MercLab!U395</f>
        <v>8.3662687388938028</v>
      </c>
      <c r="H90" s="237" t="str">
        <f>[1]MercLab!V395</f>
        <v>.</v>
      </c>
      <c r="I90" s="237" t="str">
        <f>[1]MercLab!W395</f>
        <v>.</v>
      </c>
    </row>
    <row r="91" spans="1:10">
      <c r="A91" s="243" t="s">
        <v>79</v>
      </c>
      <c r="B91" s="237">
        <f>[1]MercLab!Q396</f>
        <v>6.4157240558549278</v>
      </c>
      <c r="C91" s="316">
        <f t="shared" si="9"/>
        <v>6.6154396664992978</v>
      </c>
      <c r="D91" s="237">
        <f>[1]MercLab!R396</f>
        <v>6.4956301276034578</v>
      </c>
      <c r="E91" s="237">
        <f>[1]MercLab!S396</f>
        <v>6.9627599989430928</v>
      </c>
      <c r="F91" s="237">
        <f>[1]MercLab!T396</f>
        <v>6.387928872951341</v>
      </c>
      <c r="G91" s="237">
        <f>[1]MercLab!U396</f>
        <v>6.047506994862605</v>
      </c>
      <c r="H91" s="237" t="str">
        <f>[1]MercLab!V396</f>
        <v>.</v>
      </c>
      <c r="I91" s="237" t="str">
        <f>[1]MercLab!W396</f>
        <v>.</v>
      </c>
    </row>
    <row r="92" spans="1:10">
      <c r="A92" s="243" t="s">
        <v>63</v>
      </c>
      <c r="B92" s="237">
        <f>[1]MercLab!Q397</f>
        <v>4.4925955344750292</v>
      </c>
      <c r="C92" s="316">
        <f t="shared" si="9"/>
        <v>5.736099472811623</v>
      </c>
      <c r="D92" s="237" t="str">
        <f>[1]MercLab!R397</f>
        <v>.</v>
      </c>
      <c r="E92" s="237">
        <f>[1]MercLab!S397</f>
        <v>5.736099472811623</v>
      </c>
      <c r="F92" s="237" t="str">
        <f>[1]MercLab!T397</f>
        <v>.</v>
      </c>
      <c r="G92" s="237">
        <f>[1]MercLab!U397</f>
        <v>3.5</v>
      </c>
      <c r="H92" s="237" t="str">
        <f>[1]MercLab!V397</f>
        <v>.</v>
      </c>
      <c r="I92" s="237" t="str">
        <f>[1]MercLab!W397</f>
        <v>.</v>
      </c>
    </row>
    <row r="93" spans="1:10">
      <c r="A93" s="287"/>
      <c r="B93" s="298"/>
      <c r="C93" s="298"/>
      <c r="D93" s="298"/>
      <c r="E93" s="298"/>
      <c r="F93" s="298"/>
      <c r="G93" s="298"/>
      <c r="H93" s="298"/>
      <c r="I93" s="298"/>
    </row>
    <row r="94" spans="1:10">
      <c r="A94" s="245" t="str">
        <f>'C05'!A42</f>
        <v>Fuente: Instituto Nacional de Estadística (INE). XLI Encuesta Permanente de Hogares de Propósitos Múltiples, Mayo 2011.</v>
      </c>
      <c r="B94" s="244"/>
      <c r="C94" s="244"/>
      <c r="D94" s="244"/>
      <c r="E94" s="244"/>
      <c r="F94" s="244"/>
      <c r="G94" s="244"/>
      <c r="H94" s="244"/>
      <c r="I94" s="244"/>
    </row>
    <row r="95" spans="1:10">
      <c r="A95" s="245" t="str">
        <f>'C05'!A43</f>
        <v>(Promedio de salarios mínimos por rama)</v>
      </c>
      <c r="B95" s="244"/>
      <c r="C95" s="244"/>
      <c r="D95" s="244"/>
      <c r="E95" s="244"/>
      <c r="F95" s="244"/>
      <c r="G95" s="244"/>
      <c r="H95" s="244"/>
      <c r="I95" s="244"/>
    </row>
    <row r="96" spans="1:10">
      <c r="A96" s="245"/>
      <c r="B96" s="244"/>
      <c r="C96" s="244"/>
      <c r="D96" s="244"/>
      <c r="E96" s="244"/>
      <c r="F96" s="244"/>
      <c r="G96" s="244"/>
      <c r="H96" s="244"/>
      <c r="I96" s="244"/>
    </row>
    <row r="97" spans="1:9">
      <c r="A97" s="244"/>
      <c r="B97" s="244"/>
      <c r="C97" s="244"/>
      <c r="D97" s="244"/>
      <c r="E97" s="244"/>
      <c r="F97" s="244"/>
      <c r="G97" s="244"/>
      <c r="H97" s="244"/>
      <c r="I97" s="244"/>
    </row>
    <row r="98" spans="1:9">
      <c r="A98" s="244"/>
      <c r="B98" s="244"/>
      <c r="C98" s="244"/>
      <c r="D98" s="244"/>
      <c r="E98" s="244"/>
      <c r="F98" s="244"/>
      <c r="G98" s="244"/>
      <c r="H98" s="244"/>
      <c r="I98" s="244"/>
    </row>
    <row r="99" spans="1:9">
      <c r="A99" s="244"/>
      <c r="B99" s="244"/>
      <c r="C99" s="244"/>
      <c r="D99" s="244"/>
      <c r="E99" s="244"/>
      <c r="F99" s="244"/>
      <c r="G99" s="244"/>
      <c r="H99" s="244"/>
      <c r="I99" s="244"/>
    </row>
    <row r="100" spans="1:9">
      <c r="A100" s="244"/>
      <c r="B100" s="244"/>
      <c r="C100" s="244"/>
      <c r="D100" s="244"/>
      <c r="E100" s="244"/>
      <c r="F100" s="244"/>
      <c r="G100" s="244"/>
      <c r="H100" s="244"/>
      <c r="I100" s="244"/>
    </row>
    <row r="101" spans="1:9">
      <c r="A101" s="244"/>
      <c r="B101" s="244"/>
      <c r="C101" s="244"/>
      <c r="D101" s="244"/>
      <c r="E101" s="244"/>
      <c r="F101" s="244"/>
      <c r="G101" s="244"/>
      <c r="H101" s="244"/>
      <c r="I101" s="244"/>
    </row>
    <row r="102" spans="1:9">
      <c r="A102" s="244"/>
      <c r="B102" s="244"/>
      <c r="C102" s="244"/>
      <c r="D102" s="244"/>
      <c r="E102" s="244"/>
      <c r="F102" s="244"/>
      <c r="G102" s="244"/>
      <c r="H102" s="244"/>
      <c r="I102" s="244"/>
    </row>
    <row r="103" spans="1:9">
      <c r="A103" s="244"/>
      <c r="B103" s="244"/>
      <c r="C103" s="244"/>
      <c r="D103" s="244"/>
      <c r="E103" s="244"/>
      <c r="F103" s="244"/>
      <c r="G103" s="244"/>
      <c r="H103" s="244"/>
      <c r="I103" s="244"/>
    </row>
    <row r="104" spans="1:9">
      <c r="A104" s="244"/>
      <c r="B104" s="244"/>
      <c r="C104" s="244"/>
      <c r="D104" s="244"/>
      <c r="E104" s="244"/>
      <c r="F104" s="244"/>
      <c r="G104" s="244"/>
      <c r="H104" s="244"/>
      <c r="I104" s="244"/>
    </row>
    <row r="105" spans="1:9">
      <c r="A105" s="244"/>
      <c r="B105" s="244"/>
      <c r="C105" s="244"/>
      <c r="D105" s="244"/>
      <c r="E105" s="244"/>
      <c r="F105" s="244"/>
      <c r="G105" s="244"/>
      <c r="H105" s="244"/>
      <c r="I105" s="244"/>
    </row>
    <row r="106" spans="1:9">
      <c r="A106" s="244"/>
      <c r="B106" s="244"/>
      <c r="C106" s="244"/>
      <c r="D106" s="244"/>
      <c r="E106" s="244"/>
      <c r="F106" s="244"/>
      <c r="G106" s="244"/>
      <c r="H106" s="244"/>
      <c r="I106" s="244"/>
    </row>
    <row r="107" spans="1:9">
      <c r="A107" s="244"/>
      <c r="B107" s="244"/>
      <c r="C107" s="244"/>
      <c r="D107" s="244"/>
      <c r="E107" s="244"/>
      <c r="F107" s="244"/>
      <c r="G107" s="244"/>
      <c r="H107" s="244"/>
      <c r="I107" s="244"/>
    </row>
    <row r="108" spans="1:9">
      <c r="A108" s="244"/>
      <c r="B108" s="244"/>
      <c r="C108" s="244"/>
      <c r="D108" s="244"/>
      <c r="E108" s="244"/>
      <c r="F108" s="244"/>
      <c r="G108" s="244"/>
      <c r="H108" s="244"/>
      <c r="I108" s="244"/>
    </row>
    <row r="109" spans="1:9">
      <c r="A109" s="244"/>
      <c r="B109" s="244"/>
      <c r="C109" s="244"/>
      <c r="D109" s="244"/>
      <c r="E109" s="244"/>
      <c r="F109" s="244"/>
      <c r="G109" s="244"/>
      <c r="H109" s="244"/>
      <c r="I109" s="244"/>
    </row>
    <row r="110" spans="1:9">
      <c r="A110" s="244"/>
      <c r="B110" s="244"/>
      <c r="C110" s="244"/>
      <c r="D110" s="244"/>
      <c r="E110" s="244"/>
      <c r="F110" s="244"/>
      <c r="G110" s="244"/>
      <c r="H110" s="244"/>
      <c r="I110" s="244"/>
    </row>
    <row r="111" spans="1:9">
      <c r="A111" s="244"/>
      <c r="B111" s="244"/>
      <c r="C111" s="244"/>
      <c r="D111" s="244"/>
      <c r="E111" s="244"/>
      <c r="F111" s="244"/>
      <c r="G111" s="244"/>
      <c r="H111" s="244"/>
      <c r="I111" s="244"/>
    </row>
    <row r="112" spans="1:9">
      <c r="A112" s="244"/>
      <c r="B112" s="244"/>
      <c r="C112" s="244"/>
      <c r="D112" s="244"/>
      <c r="E112" s="244"/>
      <c r="F112" s="244"/>
      <c r="G112" s="244"/>
      <c r="H112" s="244"/>
      <c r="I112" s="244"/>
    </row>
    <row r="113" spans="1:9">
      <c r="A113" s="244"/>
      <c r="B113" s="244"/>
      <c r="C113" s="244"/>
      <c r="D113" s="244"/>
      <c r="E113" s="244"/>
      <c r="F113" s="244"/>
      <c r="G113" s="244"/>
      <c r="H113" s="244"/>
      <c r="I113" s="244"/>
    </row>
    <row r="114" spans="1:9">
      <c r="A114" s="244"/>
      <c r="B114" s="244"/>
      <c r="C114" s="244"/>
      <c r="D114" s="244"/>
      <c r="E114" s="244"/>
      <c r="F114" s="244"/>
      <c r="G114" s="244"/>
      <c r="H114" s="244"/>
      <c r="I114" s="244"/>
    </row>
    <row r="115" spans="1:9">
      <c r="A115" s="244"/>
      <c r="B115" s="244"/>
      <c r="C115" s="244"/>
      <c r="D115" s="244"/>
      <c r="E115" s="244"/>
      <c r="F115" s="244"/>
      <c r="G115" s="244"/>
      <c r="H115" s="244"/>
      <c r="I115" s="244"/>
    </row>
    <row r="116" spans="1:9">
      <c r="A116" s="244"/>
      <c r="B116" s="244"/>
      <c r="C116" s="244"/>
      <c r="D116" s="244"/>
      <c r="E116" s="244"/>
      <c r="F116" s="244"/>
      <c r="G116" s="244"/>
      <c r="H116" s="244"/>
      <c r="I116" s="244"/>
    </row>
    <row r="117" spans="1:9">
      <c r="A117" s="244"/>
      <c r="B117" s="244"/>
      <c r="C117" s="244"/>
      <c r="D117" s="244"/>
      <c r="E117" s="244"/>
      <c r="F117" s="244"/>
      <c r="G117" s="244"/>
      <c r="H117" s="244"/>
      <c r="I117" s="244"/>
    </row>
    <row r="118" spans="1:9">
      <c r="A118" s="244"/>
      <c r="B118" s="244"/>
      <c r="C118" s="244"/>
      <c r="D118" s="244"/>
      <c r="E118" s="244"/>
      <c r="F118" s="244"/>
      <c r="G118" s="244"/>
      <c r="H118" s="244"/>
      <c r="I118" s="244"/>
    </row>
    <row r="119" spans="1:9">
      <c r="A119" s="244"/>
      <c r="B119" s="244"/>
      <c r="C119" s="244"/>
      <c r="D119" s="244"/>
      <c r="E119" s="244"/>
      <c r="F119" s="244"/>
      <c r="G119" s="244"/>
      <c r="H119" s="244"/>
      <c r="I119" s="244"/>
    </row>
    <row r="120" spans="1:9">
      <c r="A120" s="244"/>
      <c r="B120" s="244"/>
      <c r="C120" s="244"/>
      <c r="D120" s="244"/>
      <c r="E120" s="244"/>
      <c r="F120" s="244"/>
      <c r="G120" s="244"/>
      <c r="H120" s="244"/>
      <c r="I120" s="244"/>
    </row>
    <row r="121" spans="1:9">
      <c r="A121" s="244"/>
      <c r="B121" s="244"/>
      <c r="C121" s="244"/>
      <c r="D121" s="244"/>
      <c r="E121" s="244"/>
      <c r="F121" s="244"/>
      <c r="G121" s="244"/>
      <c r="H121" s="244"/>
      <c r="I121" s="244"/>
    </row>
    <row r="122" spans="1:9">
      <c r="A122" s="244"/>
      <c r="B122" s="244"/>
      <c r="C122" s="244"/>
      <c r="D122" s="244"/>
      <c r="E122" s="244"/>
      <c r="F122" s="244"/>
      <c r="G122" s="244"/>
      <c r="H122" s="244"/>
      <c r="I122" s="244"/>
    </row>
    <row r="123" spans="1:9">
      <c r="A123" s="244"/>
      <c r="B123" s="244"/>
      <c r="C123" s="244"/>
      <c r="D123" s="244"/>
      <c r="E123" s="244"/>
      <c r="F123" s="244"/>
      <c r="G123" s="244"/>
      <c r="H123" s="244"/>
      <c r="I123" s="244"/>
    </row>
    <row r="124" spans="1:9">
      <c r="A124" s="244"/>
      <c r="B124" s="244"/>
      <c r="C124" s="244"/>
      <c r="D124" s="244"/>
      <c r="E124" s="244"/>
      <c r="F124" s="244"/>
      <c r="G124" s="244"/>
      <c r="H124" s="244"/>
      <c r="I124" s="244"/>
    </row>
    <row r="125" spans="1:9">
      <c r="A125" s="244"/>
      <c r="B125" s="244"/>
      <c r="C125" s="244"/>
      <c r="D125" s="244"/>
      <c r="E125" s="244"/>
      <c r="F125" s="244"/>
      <c r="G125" s="244"/>
      <c r="H125" s="244"/>
      <c r="I125" s="244"/>
    </row>
  </sheetData>
  <mergeCells count="18">
    <mergeCell ref="A62:I62"/>
    <mergeCell ref="A60:I60"/>
    <mergeCell ref="A61:I61"/>
    <mergeCell ref="I64:I65"/>
    <mergeCell ref="A64:A65"/>
    <mergeCell ref="B64:B65"/>
    <mergeCell ref="C64:F64"/>
    <mergeCell ref="G64:G65"/>
    <mergeCell ref="H64:H65"/>
    <mergeCell ref="A2:I2"/>
    <mergeCell ref="A3:I3"/>
    <mergeCell ref="A5:A6"/>
    <mergeCell ref="B5:B6"/>
    <mergeCell ref="C5:F5"/>
    <mergeCell ref="G5:G6"/>
    <mergeCell ref="H5:H6"/>
    <mergeCell ref="I5:I6"/>
    <mergeCell ref="A4:I4"/>
  </mergeCells>
  <printOptions horizontalCentered="1"/>
  <pageMargins left="1.577992125984252" right="0.59055118110236227" top="0.27559055118110237" bottom="0.39370078740157483" header="0" footer="0.19685039370078741"/>
  <pageSetup paperSize="9" scale="86" firstPageNumber="22" orientation="landscape" useFirstPageNumber="1" r:id="rId1"/>
  <headerFooter alignWithMargins="0">
    <oddFooter>&amp;L&amp;Z&amp;F+&amp;F+&amp;A&amp;C&amp;P&amp;R&amp;D+&amp;T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Portada</vt:lpstr>
      <vt:lpstr>C01</vt:lpstr>
      <vt:lpstr>C02</vt:lpstr>
      <vt:lpstr>C03</vt:lpstr>
      <vt:lpstr>C04</vt:lpstr>
      <vt:lpstr>C05</vt:lpstr>
      <vt:lpstr>C06</vt:lpstr>
      <vt:lpstr>C07</vt:lpstr>
      <vt:lpstr>C08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Pablo Meraz</cp:lastModifiedBy>
  <cp:lastPrinted>2011-01-20T16:50:59Z</cp:lastPrinted>
  <dcterms:created xsi:type="dcterms:W3CDTF">2001-09-12T22:45:56Z</dcterms:created>
  <dcterms:modified xsi:type="dcterms:W3CDTF">2011-09-22T23:10:03Z</dcterms:modified>
</cp:coreProperties>
</file>