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480" windowHeight="6975" firstSheet="13" activeTab="13"/>
  </bookViews>
  <sheets>
    <sheet name="Table 1.1" sheetId="1" r:id="rId1"/>
    <sheet name="Table 1.2" sheetId="3" r:id="rId2"/>
    <sheet name="Table 1.3" sheetId="4" r:id="rId3"/>
    <sheet name="Table 2.1" sheetId="5" r:id="rId4"/>
    <sheet name="Table 2.2" sheetId="6" r:id="rId5"/>
    <sheet name="Tables 2.3-2.5" sheetId="7" r:id="rId6"/>
    <sheet name="Tables 2.6-2.7" sheetId="8" r:id="rId7"/>
    <sheet name="Tables 2.8-2.9" sheetId="9" r:id="rId8"/>
    <sheet name="Table 2.10" sheetId="11" r:id="rId9"/>
    <sheet name="Table 3.1" sheetId="12" r:id="rId10"/>
    <sheet name="Table 3.2" sheetId="13" r:id="rId11"/>
    <sheet name="Table 3.3" sheetId="14" r:id="rId12"/>
    <sheet name="Table 3.4" sheetId="15" r:id="rId13"/>
    <sheet name="Table 4.1" sheetId="17" r:id="rId14"/>
    <sheet name="Tables 4.2-4.4" sheetId="18" r:id="rId15"/>
    <sheet name="Tables 4.5-4.7" sheetId="19" r:id="rId16"/>
    <sheet name="Tables 4.8-4.10" sheetId="20" r:id="rId17"/>
    <sheet name="Tables 4.11-4.12" sheetId="21" r:id="rId18"/>
    <sheet name="Table 5.1" sheetId="23" r:id="rId19"/>
    <sheet name="Table 5.2" sheetId="24" r:id="rId20"/>
    <sheet name="Table 5.3" sheetId="25" r:id="rId21"/>
    <sheet name="Table 5.4" sheetId="26" r:id="rId22"/>
    <sheet name="Table 5.5" sheetId="27" r:id="rId23"/>
    <sheet name="Table 5.6" sheetId="28" r:id="rId24"/>
    <sheet name="Table 5.7" sheetId="29" r:id="rId25"/>
    <sheet name="Table 5.8" sheetId="30" r:id="rId26"/>
    <sheet name="Table 6.1" sheetId="31" r:id="rId27"/>
    <sheet name="Tables 6.2-6.3" sheetId="32" r:id="rId28"/>
    <sheet name="Table 6.4" sheetId="33" r:id="rId29"/>
    <sheet name="Table 6.5" sheetId="34" r:id="rId30"/>
  </sheets>
  <externalReferences>
    <externalReference r:id="rId31"/>
  </externalReferences>
  <definedNames>
    <definedName name="_xlnm.Print_Area" localSheetId="0">'Table 1.1'!$A$1:$E$42</definedName>
    <definedName name="_xlnm.Print_Area" localSheetId="1">'Table 1.2'!$A$1:$F$48</definedName>
    <definedName name="_xlnm.Print_Area" localSheetId="3">'Table 2.1'!$A$1:$K$42</definedName>
    <definedName name="_xlnm.Print_Area" localSheetId="8">'Table 2.10'!$A$1:$X$39</definedName>
    <definedName name="_xlnm.Print_Area" localSheetId="4">'Table 2.2'!$A$1:$K$40</definedName>
    <definedName name="_xlnm.Print_Area" localSheetId="9">'Table 3.1'!$A$1:$D$28</definedName>
    <definedName name="_xlnm.Print_Area" localSheetId="10">'Table 3.2'!$A$1:$E$43</definedName>
    <definedName name="_xlnm.Print_Area" localSheetId="11">'Table 3.3'!$A$1:$G$43</definedName>
    <definedName name="_xlnm.Print_Area" localSheetId="12">'Table 3.4'!$A$1:$F$43</definedName>
    <definedName name="_xlnm.Print_Area" localSheetId="13">'Table 4.1'!$A$1:$G$42</definedName>
    <definedName name="_xlnm.Print_Area" localSheetId="19">'Table 5.2'!$A$1:$E$52</definedName>
    <definedName name="_xlnm.Print_Area" localSheetId="20">'Table 5.3'!$A$1:$E$34</definedName>
    <definedName name="_xlnm.Print_Area" localSheetId="21">'Table 5.4'!$A$1:$F$65</definedName>
    <definedName name="_xlnm.Print_Area" localSheetId="22">'Table 5.5'!$A$1:$E$51</definedName>
    <definedName name="_xlnm.Print_Area" localSheetId="23">'Table 5.6'!$A$1:$E$29</definedName>
    <definedName name="_xlnm.Print_Area" localSheetId="24">'Table 5.7'!$A$1:$F$67</definedName>
    <definedName name="_xlnm.Print_Area" localSheetId="25">'Table 5.8'!$A$1:$F$54</definedName>
    <definedName name="_xlnm.Print_Area" localSheetId="26">'Table 6.1'!$A$2:$E$41</definedName>
    <definedName name="_xlnm.Print_Area" localSheetId="28">'Table 6.4'!$A$1:$E$40</definedName>
    <definedName name="_xlnm.Print_Area" localSheetId="5">'Tables 2.3-2.5'!$A$1:$H$46</definedName>
    <definedName name="_xlnm.Print_Area" localSheetId="6">'Tables 2.6-2.7'!$A$1:$H$33</definedName>
    <definedName name="_xlnm.Print_Area" localSheetId="7">'Tables 2.8-2.9'!$A$1:$L$31</definedName>
    <definedName name="_xlnm.Print_Area" localSheetId="17">'Tables 4.11-4.12'!$A$1:$K$29</definedName>
    <definedName name="_xlnm.Print_Area" localSheetId="14">'Tables 4.2-4.4'!$A$1:$H$51</definedName>
    <definedName name="_xlnm.Print_Area" localSheetId="15">'Tables 4.5-4.7'!$A$2:$K$60</definedName>
    <definedName name="_xlnm.Print_Area" localSheetId="16">'Tables 4.8-4.10'!$A$1:$K$49</definedName>
    <definedName name="_xlnm.Print_Area" localSheetId="27">'Tables 6.2-6.3'!$A$1:$H$29</definedName>
  </definedNames>
  <calcPr calcId="145621"/>
</workbook>
</file>

<file path=xl/calcChain.xml><?xml version="1.0" encoding="utf-8"?>
<calcChain xmlns="http://schemas.openxmlformats.org/spreadsheetml/2006/main">
  <c r="D26" i="33" l="1"/>
  <c r="D38" i="33" s="1"/>
  <c r="D25" i="33"/>
  <c r="D37" i="33" s="1"/>
  <c r="D24" i="33"/>
  <c r="D36" i="33" s="1"/>
  <c r="D23" i="33"/>
  <c r="D35" i="33" s="1"/>
  <c r="D22" i="33"/>
  <c r="D34" i="33" s="1"/>
  <c r="D39" i="33" l="1"/>
  <c r="D27" i="33"/>
  <c r="H22" i="32" l="1"/>
  <c r="H26" i="32" s="1"/>
  <c r="G22" i="32"/>
  <c r="G26" i="32" s="1"/>
  <c r="F22" i="32"/>
  <c r="F26" i="32" s="1"/>
  <c r="E22" i="32"/>
  <c r="E26" i="32" s="1"/>
  <c r="D22" i="32"/>
  <c r="D26" i="32" s="1"/>
  <c r="C22" i="32"/>
  <c r="C26" i="32" s="1"/>
  <c r="B22" i="32"/>
  <c r="B26" i="32" s="1"/>
  <c r="E33" i="31" l="1"/>
  <c r="E32" i="31"/>
  <c r="E31" i="31"/>
  <c r="E30" i="31"/>
  <c r="E29" i="31"/>
  <c r="D27" i="31"/>
  <c r="D26" i="31"/>
  <c r="D38" i="31" s="1"/>
  <c r="D25" i="31"/>
  <c r="D24" i="31"/>
  <c r="D36" i="31" s="1"/>
  <c r="D23" i="31"/>
  <c r="D28" i="31" s="1"/>
  <c r="E21" i="31"/>
  <c r="E20" i="31"/>
  <c r="E19" i="31"/>
  <c r="E18" i="31"/>
  <c r="E17" i="31"/>
  <c r="E15" i="31"/>
  <c r="E14" i="31"/>
  <c r="E13" i="31"/>
  <c r="E12" i="31"/>
  <c r="E11" i="31"/>
  <c r="E9" i="31"/>
  <c r="E8" i="31"/>
  <c r="E7" i="31"/>
  <c r="E6" i="31"/>
  <c r="E5" i="31"/>
  <c r="E25" i="31" l="1"/>
  <c r="D40" i="31"/>
  <c r="E38" i="31" s="1"/>
  <c r="E26" i="31"/>
  <c r="E24" i="31"/>
  <c r="E27" i="31"/>
  <c r="E36" i="31"/>
  <c r="D35" i="31"/>
  <c r="E35" i="31" s="1"/>
  <c r="D37" i="31"/>
  <c r="D39" i="31"/>
  <c r="E23" i="31"/>
  <c r="E39" i="31" l="1"/>
  <c r="E37" i="31"/>
  <c r="C45" i="30" l="1"/>
  <c r="F44" i="30"/>
  <c r="F43" i="30"/>
  <c r="F42" i="30"/>
  <c r="F41" i="30"/>
  <c r="F40" i="30"/>
  <c r="F39" i="30"/>
  <c r="F38" i="30"/>
  <c r="F45" i="30" s="1"/>
  <c r="E36" i="30"/>
  <c r="E52" i="30" s="1"/>
  <c r="D36" i="30"/>
  <c r="D52" i="30" s="1"/>
  <c r="C36" i="30"/>
  <c r="C52" i="30" s="1"/>
  <c r="E35" i="30"/>
  <c r="E51" i="30" s="1"/>
  <c r="D35" i="30"/>
  <c r="D51" i="30" s="1"/>
  <c r="C35" i="30"/>
  <c r="C51" i="30" s="1"/>
  <c r="E34" i="30"/>
  <c r="E50" i="30" s="1"/>
  <c r="D34" i="30"/>
  <c r="D50" i="30" s="1"/>
  <c r="C34" i="30"/>
  <c r="C50" i="30" s="1"/>
  <c r="E33" i="30"/>
  <c r="E49" i="30" s="1"/>
  <c r="D33" i="30"/>
  <c r="D49" i="30" s="1"/>
  <c r="C33" i="30"/>
  <c r="C49" i="30" s="1"/>
  <c r="E32" i="30"/>
  <c r="E48" i="30" s="1"/>
  <c r="D32" i="30"/>
  <c r="D48" i="30" s="1"/>
  <c r="C32" i="30"/>
  <c r="C48" i="30" s="1"/>
  <c r="E31" i="30"/>
  <c r="E47" i="30" s="1"/>
  <c r="D31" i="30"/>
  <c r="D47" i="30" s="1"/>
  <c r="C31" i="30"/>
  <c r="C47" i="30" s="1"/>
  <c r="E30" i="30"/>
  <c r="E46" i="30" s="1"/>
  <c r="D30" i="30"/>
  <c r="D46" i="30" s="1"/>
  <c r="C30" i="30"/>
  <c r="C37" i="30" s="1"/>
  <c r="C53" i="30" s="1"/>
  <c r="F28" i="30"/>
  <c r="F27" i="30"/>
  <c r="F26" i="30"/>
  <c r="F25" i="30"/>
  <c r="F24" i="30"/>
  <c r="F23" i="30"/>
  <c r="F22" i="30"/>
  <c r="F29" i="30" s="1"/>
  <c r="F20" i="30"/>
  <c r="F19" i="30"/>
  <c r="F18" i="30"/>
  <c r="F17" i="30"/>
  <c r="F16" i="30"/>
  <c r="F15" i="30"/>
  <c r="F14" i="30"/>
  <c r="F21" i="30" s="1"/>
  <c r="F12" i="30"/>
  <c r="F11" i="30"/>
  <c r="F10" i="30"/>
  <c r="F9" i="30"/>
  <c r="F8" i="30"/>
  <c r="F7" i="30"/>
  <c r="F6" i="30"/>
  <c r="F13" i="30" l="1"/>
  <c r="C46" i="30"/>
  <c r="D37" i="30"/>
  <c r="D53" i="30" s="1"/>
  <c r="E37" i="30"/>
  <c r="E53" i="30" s="1"/>
  <c r="F52" i="30" s="1"/>
  <c r="F35" i="30"/>
  <c r="F33" i="30" l="1"/>
  <c r="F31" i="30"/>
  <c r="F36" i="30"/>
  <c r="F34" i="30"/>
  <c r="F32" i="30"/>
  <c r="F30" i="30"/>
  <c r="F48" i="30"/>
  <c r="F51" i="30"/>
  <c r="F49" i="30"/>
  <c r="F46" i="30"/>
  <c r="F47" i="30"/>
  <c r="F37" i="30"/>
  <c r="F50" i="30"/>
  <c r="F53" i="30" s="1"/>
  <c r="E19" i="28" l="1"/>
  <c r="E27" i="28" s="1"/>
  <c r="D19" i="28"/>
  <c r="D27" i="28" s="1"/>
  <c r="C19" i="28"/>
  <c r="C27" i="28" s="1"/>
  <c r="E18" i="28"/>
  <c r="E26" i="28" s="1"/>
  <c r="D18" i="28"/>
  <c r="D26" i="28" s="1"/>
  <c r="C18" i="28"/>
  <c r="C26" i="28" s="1"/>
  <c r="E17" i="28"/>
  <c r="E25" i="28" s="1"/>
  <c r="D17" i="28"/>
  <c r="D20" i="28" s="1"/>
  <c r="C17" i="28"/>
  <c r="C20" i="28" s="1"/>
  <c r="E20" i="28" l="1"/>
  <c r="E28" i="28"/>
  <c r="C25" i="28"/>
  <c r="C28" i="28" s="1"/>
  <c r="D25" i="28"/>
  <c r="D28" i="28" s="1"/>
  <c r="E42" i="27" l="1"/>
  <c r="D42" i="27"/>
  <c r="C42" i="27"/>
  <c r="E34" i="27"/>
  <c r="E49" i="27" s="1"/>
  <c r="D34" i="27"/>
  <c r="D49" i="27" s="1"/>
  <c r="C34" i="27"/>
  <c r="C49" i="27" s="1"/>
  <c r="E33" i="27"/>
  <c r="E48" i="27" s="1"/>
  <c r="D33" i="27"/>
  <c r="D48" i="27" s="1"/>
  <c r="C33" i="27"/>
  <c r="C48" i="27" s="1"/>
  <c r="E32" i="27"/>
  <c r="E47" i="27" s="1"/>
  <c r="D32" i="27"/>
  <c r="D47" i="27" s="1"/>
  <c r="C32" i="27"/>
  <c r="C47" i="27" s="1"/>
  <c r="E31" i="27"/>
  <c r="E46" i="27" s="1"/>
  <c r="D31" i="27"/>
  <c r="D46" i="27" s="1"/>
  <c r="C31" i="27"/>
  <c r="C46" i="27" s="1"/>
  <c r="E30" i="27"/>
  <c r="E45" i="27" s="1"/>
  <c r="D30" i="27"/>
  <c r="D45" i="27" s="1"/>
  <c r="C30" i="27"/>
  <c r="C45" i="27" s="1"/>
  <c r="E29" i="27"/>
  <c r="E44" i="27" s="1"/>
  <c r="D29" i="27"/>
  <c r="D44" i="27" s="1"/>
  <c r="C29" i="27"/>
  <c r="C44" i="27" s="1"/>
  <c r="E28" i="27"/>
  <c r="E43" i="27" s="1"/>
  <c r="D28" i="27"/>
  <c r="D35" i="27" s="1"/>
  <c r="C28" i="27"/>
  <c r="C35" i="27" s="1"/>
  <c r="E27" i="27"/>
  <c r="D27" i="27"/>
  <c r="C27" i="27"/>
  <c r="E20" i="27"/>
  <c r="D20" i="27"/>
  <c r="C20" i="27"/>
  <c r="E12" i="27"/>
  <c r="D12" i="27"/>
  <c r="C12" i="27"/>
  <c r="D43" i="27" l="1"/>
  <c r="E50" i="27"/>
  <c r="C43" i="27"/>
  <c r="C50" i="27" s="1"/>
  <c r="D50" i="27"/>
  <c r="E35" i="27"/>
  <c r="F33" i="26" l="1"/>
  <c r="E33" i="26"/>
  <c r="D33" i="26"/>
  <c r="F32" i="26"/>
  <c r="E32" i="26"/>
  <c r="D32" i="26"/>
  <c r="F31" i="26"/>
  <c r="E31" i="26"/>
  <c r="D31" i="26"/>
  <c r="F30" i="26"/>
  <c r="E30" i="26"/>
  <c r="D30" i="26"/>
  <c r="F29" i="26"/>
  <c r="E29" i="26"/>
  <c r="D29" i="26"/>
  <c r="F28" i="26"/>
  <c r="F34" i="26" s="1"/>
  <c r="E28" i="26"/>
  <c r="E34" i="26" s="1"/>
  <c r="D28" i="26"/>
  <c r="D34" i="26" s="1"/>
  <c r="F27" i="26"/>
  <c r="E27" i="26"/>
  <c r="D27" i="26"/>
  <c r="E23" i="25" l="1"/>
  <c r="E32" i="25" s="1"/>
  <c r="D23" i="25"/>
  <c r="D32" i="25" s="1"/>
  <c r="C23" i="25"/>
  <c r="C32" i="25" s="1"/>
  <c r="E22" i="25"/>
  <c r="E31" i="25" s="1"/>
  <c r="D22" i="25"/>
  <c r="D31" i="25" s="1"/>
  <c r="C22" i="25"/>
  <c r="C31" i="25" s="1"/>
  <c r="E21" i="25"/>
  <c r="E30" i="25" s="1"/>
  <c r="D21" i="25"/>
  <c r="D30" i="25" s="1"/>
  <c r="C21" i="25"/>
  <c r="C30" i="25" s="1"/>
  <c r="E20" i="25"/>
  <c r="E24" i="25" s="1"/>
  <c r="D20" i="25"/>
  <c r="D24" i="25" s="1"/>
  <c r="C20" i="25"/>
  <c r="C24" i="25" s="1"/>
  <c r="E19" i="25"/>
  <c r="D19" i="25"/>
  <c r="C19" i="25"/>
  <c r="E14" i="25"/>
  <c r="D14" i="25"/>
  <c r="C14" i="25"/>
  <c r="E9" i="25"/>
  <c r="D9" i="25"/>
  <c r="C9" i="25"/>
  <c r="E29" i="25" l="1"/>
  <c r="C29" i="25"/>
  <c r="C33" i="25" s="1"/>
  <c r="E33" i="25"/>
  <c r="D29" i="25"/>
  <c r="D33" i="25" s="1"/>
  <c r="E34" i="24" l="1"/>
  <c r="E50" i="24" s="1"/>
  <c r="D34" i="24"/>
  <c r="D50" i="24" s="1"/>
  <c r="C34" i="24"/>
  <c r="C50" i="24" s="1"/>
  <c r="E33" i="24"/>
  <c r="E49" i="24" s="1"/>
  <c r="D33" i="24"/>
  <c r="D49" i="24" s="1"/>
  <c r="C33" i="24"/>
  <c r="C49" i="24" s="1"/>
  <c r="E32" i="24"/>
  <c r="E48" i="24" s="1"/>
  <c r="D32" i="24"/>
  <c r="D48" i="24" s="1"/>
  <c r="C32" i="24"/>
  <c r="C48" i="24" s="1"/>
  <c r="E31" i="24"/>
  <c r="E47" i="24" s="1"/>
  <c r="D31" i="24"/>
  <c r="D47" i="24" s="1"/>
  <c r="C31" i="24"/>
  <c r="C47" i="24" s="1"/>
  <c r="E30" i="24"/>
  <c r="E46" i="24" s="1"/>
  <c r="D30" i="24"/>
  <c r="D46" i="24" s="1"/>
  <c r="C30" i="24"/>
  <c r="C46" i="24" s="1"/>
  <c r="E29" i="24"/>
  <c r="E45" i="24" s="1"/>
  <c r="D29" i="24"/>
  <c r="D45" i="24" s="1"/>
  <c r="C29" i="24"/>
  <c r="C45" i="24" s="1"/>
  <c r="E28" i="24"/>
  <c r="E35" i="24" s="1"/>
  <c r="D28" i="24"/>
  <c r="D35" i="24" s="1"/>
  <c r="C28" i="24"/>
  <c r="C35" i="24" s="1"/>
  <c r="D44" i="24" l="1"/>
  <c r="D51" i="24" s="1"/>
  <c r="E44" i="24"/>
  <c r="E51" i="24" s="1"/>
  <c r="C44" i="24"/>
  <c r="C51" i="24" s="1"/>
  <c r="E44" i="23" l="1"/>
  <c r="D44" i="23"/>
  <c r="C44" i="23"/>
  <c r="E43" i="23"/>
  <c r="D43" i="23"/>
  <c r="C43" i="23"/>
  <c r="E42" i="23"/>
  <c r="D42" i="23"/>
  <c r="C42" i="23"/>
  <c r="E41" i="23"/>
  <c r="D41" i="23"/>
  <c r="C41" i="23"/>
  <c r="E40" i="23"/>
  <c r="D40" i="23"/>
  <c r="C40" i="23"/>
  <c r="E39" i="23"/>
  <c r="D39" i="23"/>
  <c r="C39" i="23"/>
  <c r="E45" i="23" l="1"/>
  <c r="C45" i="23"/>
  <c r="D45" i="23"/>
  <c r="K43" i="20"/>
  <c r="K42" i="20"/>
  <c r="K41" i="20"/>
  <c r="K40" i="20"/>
  <c r="K38" i="20"/>
  <c r="K37" i="20"/>
  <c r="K36" i="20"/>
  <c r="K35" i="20"/>
  <c r="J51" i="19" l="1"/>
  <c r="J50" i="19"/>
  <c r="J49" i="19"/>
  <c r="J48" i="19"/>
  <c r="J47" i="19"/>
  <c r="J46" i="19"/>
  <c r="J45" i="19"/>
  <c r="J43" i="19"/>
  <c r="J42" i="19"/>
  <c r="J41" i="19"/>
  <c r="J40" i="19"/>
  <c r="J39" i="19"/>
  <c r="J38" i="19"/>
  <c r="J37" i="19"/>
  <c r="K26" i="19"/>
  <c r="J26" i="19"/>
  <c r="I26" i="19"/>
  <c r="H26" i="19"/>
  <c r="G26" i="19"/>
  <c r="F26" i="19"/>
  <c r="E26" i="19"/>
  <c r="D26" i="19"/>
  <c r="C26" i="19"/>
  <c r="B26" i="19"/>
  <c r="H44" i="18" l="1"/>
  <c r="H43" i="18"/>
  <c r="H42" i="18"/>
  <c r="H41" i="18"/>
  <c r="H40" i="18"/>
  <c r="H38" i="18"/>
  <c r="H37" i="18"/>
  <c r="H36" i="18"/>
  <c r="H35" i="18"/>
  <c r="H34" i="18"/>
  <c r="H24" i="18"/>
  <c r="H28" i="18" s="1"/>
  <c r="G24" i="18"/>
  <c r="G28" i="18" s="1"/>
  <c r="F24" i="18"/>
  <c r="F28" i="18" s="1"/>
  <c r="E24" i="18"/>
  <c r="E28" i="18" s="1"/>
  <c r="D24" i="18"/>
  <c r="D28" i="18" s="1"/>
  <c r="C24" i="18"/>
  <c r="C28" i="18" s="1"/>
  <c r="B24" i="18"/>
  <c r="B28" i="18" s="1"/>
  <c r="G13" i="18"/>
  <c r="F13" i="18"/>
  <c r="E13" i="18"/>
  <c r="D13" i="18"/>
  <c r="C13" i="18"/>
  <c r="B13" i="18"/>
  <c r="H11" i="18"/>
  <c r="H9" i="18"/>
  <c r="H7" i="18"/>
  <c r="H6" i="18"/>
  <c r="H5" i="18"/>
  <c r="H13" i="18" l="1"/>
  <c r="G39" i="17"/>
  <c r="F39" i="17"/>
  <c r="E39" i="17"/>
  <c r="D39" i="17"/>
  <c r="C39" i="17"/>
  <c r="B39" i="17"/>
  <c r="G32" i="17"/>
  <c r="F32" i="17"/>
  <c r="E32" i="17"/>
  <c r="D32" i="17"/>
  <c r="C32" i="17"/>
  <c r="B32" i="17"/>
  <c r="G28" i="17"/>
  <c r="F28" i="17"/>
  <c r="E28" i="17"/>
  <c r="D28" i="17"/>
  <c r="C28" i="17"/>
  <c r="B28" i="17"/>
  <c r="G19" i="17"/>
  <c r="G34" i="17" s="1"/>
  <c r="G41" i="17" s="1"/>
  <c r="F19" i="17"/>
  <c r="E19" i="17"/>
  <c r="D19" i="17"/>
  <c r="D34" i="17" s="1"/>
  <c r="D41" i="17" s="1"/>
  <c r="C19" i="17"/>
  <c r="C34" i="17" s="1"/>
  <c r="C41" i="17" s="1"/>
  <c r="B19" i="17"/>
  <c r="E34" i="17" l="1"/>
  <c r="E41" i="17" s="1"/>
  <c r="B34" i="17"/>
  <c r="B41" i="17" s="1"/>
  <c r="F34" i="17"/>
  <c r="F41" i="17" s="1"/>
  <c r="E42" i="15"/>
  <c r="E41" i="15"/>
  <c r="D41" i="15"/>
  <c r="C41" i="15"/>
  <c r="B41" i="15"/>
  <c r="E40" i="15"/>
  <c r="D40" i="15"/>
  <c r="C40" i="15"/>
  <c r="B40" i="15"/>
  <c r="E39" i="15"/>
  <c r="D39" i="15"/>
  <c r="C39" i="15"/>
  <c r="B39" i="15"/>
  <c r="E38" i="15"/>
  <c r="D38" i="15"/>
  <c r="C38" i="15"/>
  <c r="B38" i="15"/>
  <c r="E37" i="15"/>
  <c r="D37" i="15"/>
  <c r="C37" i="15"/>
  <c r="B37" i="15"/>
  <c r="E36" i="15"/>
  <c r="D36" i="15"/>
  <c r="C36" i="15"/>
  <c r="B36" i="15"/>
  <c r="E35" i="15"/>
  <c r="D35" i="15"/>
  <c r="C35" i="15"/>
  <c r="B35" i="15"/>
  <c r="E34" i="15"/>
  <c r="D34" i="15"/>
  <c r="C34" i="15"/>
  <c r="B34" i="15"/>
  <c r="E31" i="15"/>
  <c r="D31" i="15"/>
  <c r="C31" i="15"/>
  <c r="B31" i="15"/>
  <c r="E30" i="15"/>
  <c r="D30" i="15"/>
  <c r="C30" i="15"/>
  <c r="B30" i="15"/>
  <c r="E29" i="15"/>
  <c r="D29" i="15"/>
  <c r="C29" i="15"/>
  <c r="B29" i="15"/>
  <c r="E28" i="15"/>
  <c r="E32" i="15" s="1"/>
  <c r="D28" i="15"/>
  <c r="C28" i="15"/>
  <c r="B28" i="15"/>
  <c r="E25" i="15"/>
  <c r="D25" i="15"/>
  <c r="C25" i="15"/>
  <c r="B25" i="15"/>
  <c r="B24" i="15"/>
  <c r="E23" i="15"/>
  <c r="D23" i="15"/>
  <c r="C23" i="15"/>
  <c r="B23" i="15"/>
  <c r="E22" i="15"/>
  <c r="D22" i="15"/>
  <c r="C22" i="15"/>
  <c r="B22" i="15"/>
  <c r="E21" i="15"/>
  <c r="D21" i="15"/>
  <c r="C21" i="15"/>
  <c r="B21" i="15"/>
  <c r="E20" i="15"/>
  <c r="D20" i="15"/>
  <c r="C20" i="15"/>
  <c r="B20" i="15"/>
  <c r="E19" i="15"/>
  <c r="D19" i="15"/>
  <c r="C19" i="15"/>
  <c r="B19" i="15"/>
  <c r="E18" i="15"/>
  <c r="D18" i="15"/>
  <c r="C18" i="15"/>
  <c r="B18" i="15"/>
  <c r="E17" i="15"/>
  <c r="D17" i="15"/>
  <c r="C17" i="15"/>
  <c r="B17" i="15"/>
  <c r="E16" i="15"/>
  <c r="D16" i="15"/>
  <c r="C16" i="15"/>
  <c r="B16" i="15"/>
  <c r="E15" i="15"/>
  <c r="D15" i="15"/>
  <c r="C15" i="15"/>
  <c r="B15" i="15"/>
  <c r="E14" i="15"/>
  <c r="D14" i="15"/>
  <c r="C14" i="15"/>
  <c r="B14" i="15"/>
  <c r="E13" i="15"/>
  <c r="D13" i="15"/>
  <c r="C13" i="15"/>
  <c r="B13" i="15"/>
  <c r="E12" i="15"/>
  <c r="D12" i="15"/>
  <c r="C12" i="15"/>
  <c r="B12" i="15"/>
  <c r="B11" i="15"/>
  <c r="E10" i="15"/>
  <c r="D10" i="15"/>
  <c r="C10" i="15"/>
  <c r="B10" i="15"/>
  <c r="B9" i="15"/>
  <c r="E8" i="15"/>
  <c r="D8" i="15"/>
  <c r="C8" i="15"/>
  <c r="B8" i="15"/>
  <c r="E7" i="15"/>
  <c r="D7" i="15"/>
  <c r="C7" i="15"/>
  <c r="B7" i="15"/>
  <c r="E6" i="15"/>
  <c r="D6" i="15"/>
  <c r="C6" i="15"/>
  <c r="B6" i="15"/>
  <c r="E26" i="15" l="1"/>
  <c r="E39" i="14"/>
  <c r="E38" i="14"/>
  <c r="E37" i="14"/>
  <c r="E36" i="14"/>
  <c r="E35" i="14"/>
  <c r="E34" i="14"/>
  <c r="E33" i="14"/>
  <c r="E30" i="14"/>
  <c r="E29" i="14"/>
  <c r="E28" i="14"/>
  <c r="E27" i="14"/>
  <c r="E22" i="14"/>
  <c r="E21" i="14"/>
  <c r="E20" i="14"/>
  <c r="E19" i="14"/>
  <c r="E18" i="14"/>
  <c r="E17" i="14"/>
  <c r="E16" i="14"/>
  <c r="E15" i="14"/>
  <c r="E14" i="14"/>
  <c r="E13" i="14"/>
  <c r="E12" i="14"/>
  <c r="E11" i="14"/>
  <c r="E9" i="14"/>
  <c r="E7" i="14"/>
  <c r="E6" i="14"/>
  <c r="E5" i="14"/>
  <c r="E25" i="14" l="1"/>
  <c r="E31" i="14"/>
  <c r="E41" i="14"/>
  <c r="E42" i="13"/>
  <c r="E32" i="13"/>
  <c r="E26" i="13"/>
  <c r="D20" i="12" l="1"/>
  <c r="D8" i="12"/>
  <c r="X36" i="11" l="1"/>
  <c r="W36" i="11"/>
  <c r="V36" i="11"/>
  <c r="U36" i="11"/>
  <c r="T36" i="11"/>
  <c r="S36" i="11"/>
  <c r="R36" i="11"/>
  <c r="Q36" i="11"/>
  <c r="P36" i="11"/>
  <c r="O36" i="11"/>
  <c r="N36" i="11"/>
  <c r="M36" i="11"/>
  <c r="L36" i="11"/>
  <c r="K36" i="11"/>
  <c r="J36" i="11"/>
  <c r="I36" i="11"/>
  <c r="H36" i="11"/>
  <c r="G36" i="11"/>
  <c r="F36" i="11"/>
  <c r="E36" i="11"/>
  <c r="D36" i="11"/>
  <c r="C36" i="11"/>
  <c r="B36" i="11"/>
  <c r="X29" i="11"/>
  <c r="W29" i="11"/>
  <c r="V29" i="11"/>
  <c r="U29" i="11"/>
  <c r="T29" i="11"/>
  <c r="S29" i="11"/>
  <c r="R29" i="11"/>
  <c r="Q29" i="11"/>
  <c r="P29" i="11"/>
  <c r="O29" i="11"/>
  <c r="N29" i="11"/>
  <c r="M29" i="11"/>
  <c r="L29" i="11"/>
  <c r="K29" i="11"/>
  <c r="J29" i="11"/>
  <c r="I29" i="11"/>
  <c r="H29" i="11"/>
  <c r="G29" i="11"/>
  <c r="F29" i="11"/>
  <c r="E29" i="11"/>
  <c r="D29" i="11"/>
  <c r="C29" i="11"/>
  <c r="B29" i="11"/>
  <c r="X26" i="11"/>
  <c r="W26" i="11"/>
  <c r="V26" i="11"/>
  <c r="U26" i="11"/>
  <c r="T26" i="11"/>
  <c r="S26" i="11"/>
  <c r="R26" i="11"/>
  <c r="Q26" i="11"/>
  <c r="P26" i="11"/>
  <c r="O26" i="11"/>
  <c r="N26" i="11"/>
  <c r="M26" i="11"/>
  <c r="L26" i="11"/>
  <c r="K26" i="11"/>
  <c r="J26" i="11"/>
  <c r="I26" i="11"/>
  <c r="H26" i="11"/>
  <c r="G26" i="11"/>
  <c r="F26" i="11"/>
  <c r="E26" i="11"/>
  <c r="D26" i="11"/>
  <c r="C26" i="11"/>
  <c r="B26" i="11"/>
  <c r="W18" i="11"/>
  <c r="W31" i="11" s="1"/>
  <c r="W38" i="11" s="1"/>
  <c r="V18" i="11"/>
  <c r="V31" i="11" s="1"/>
  <c r="V38" i="11" s="1"/>
  <c r="U18" i="11"/>
  <c r="U31" i="11" s="1"/>
  <c r="U38" i="11" s="1"/>
  <c r="T18" i="11"/>
  <c r="T31" i="11" s="1"/>
  <c r="T38" i="11" s="1"/>
  <c r="S18" i="11"/>
  <c r="S31" i="11" s="1"/>
  <c r="S38" i="11" s="1"/>
  <c r="R18" i="11"/>
  <c r="R31" i="11" s="1"/>
  <c r="R38" i="11" s="1"/>
  <c r="Q18" i="11"/>
  <c r="Q31" i="11" s="1"/>
  <c r="Q38" i="11" s="1"/>
  <c r="P18" i="11"/>
  <c r="P31" i="11" s="1"/>
  <c r="P38" i="11" s="1"/>
  <c r="O18" i="11"/>
  <c r="O31" i="11" s="1"/>
  <c r="O38" i="11" s="1"/>
  <c r="N18" i="11"/>
  <c r="N31" i="11" s="1"/>
  <c r="N38" i="11" s="1"/>
  <c r="M18" i="11"/>
  <c r="M31" i="11" s="1"/>
  <c r="M38" i="11" s="1"/>
  <c r="L18" i="11"/>
  <c r="L31" i="11" s="1"/>
  <c r="L38" i="11" s="1"/>
  <c r="K18" i="11"/>
  <c r="K31" i="11" s="1"/>
  <c r="K38" i="11" s="1"/>
  <c r="J18" i="11"/>
  <c r="J31" i="11" s="1"/>
  <c r="J38" i="11" s="1"/>
  <c r="I18" i="11"/>
  <c r="I31" i="11" s="1"/>
  <c r="I38" i="11" s="1"/>
  <c r="H18" i="11"/>
  <c r="H31" i="11" s="1"/>
  <c r="H38" i="11" s="1"/>
  <c r="G18" i="11"/>
  <c r="G31" i="11" s="1"/>
  <c r="G38" i="11" s="1"/>
  <c r="F18" i="11"/>
  <c r="F31" i="11" s="1"/>
  <c r="F38" i="11" s="1"/>
  <c r="E18" i="11"/>
  <c r="E31" i="11" s="1"/>
  <c r="E38" i="11" s="1"/>
  <c r="D18" i="11"/>
  <c r="D31" i="11" s="1"/>
  <c r="D38" i="11" s="1"/>
  <c r="C18" i="11"/>
  <c r="C31" i="11" s="1"/>
  <c r="C38" i="11" s="1"/>
  <c r="B18" i="11"/>
  <c r="B31" i="11" s="1"/>
  <c r="B38" i="11" s="1"/>
  <c r="X17" i="11"/>
  <c r="X16" i="11"/>
  <c r="X15" i="11"/>
  <c r="X14" i="11"/>
  <c r="X13" i="11"/>
  <c r="X12" i="11"/>
  <c r="X11" i="11"/>
  <c r="X10" i="11"/>
  <c r="X9" i="11"/>
  <c r="X8" i="11"/>
  <c r="X7" i="11"/>
  <c r="X6" i="11"/>
  <c r="X5" i="11"/>
  <c r="X18" i="11" l="1"/>
  <c r="X31" i="11" s="1"/>
  <c r="X38" i="11" s="1"/>
  <c r="K30" i="9"/>
  <c r="J30" i="9"/>
  <c r="I30" i="9"/>
  <c r="H30" i="9"/>
  <c r="G30" i="9"/>
  <c r="F30" i="9"/>
  <c r="E30" i="9"/>
  <c r="D30" i="9"/>
  <c r="C30" i="9"/>
  <c r="B30" i="9"/>
  <c r="L11" i="9"/>
  <c r="K9" i="9"/>
  <c r="K13" i="9" s="1"/>
  <c r="J9" i="9"/>
  <c r="J13" i="9" s="1"/>
  <c r="I9" i="9"/>
  <c r="I13" i="9" s="1"/>
  <c r="H9" i="9"/>
  <c r="H13" i="9" s="1"/>
  <c r="G9" i="9"/>
  <c r="G13" i="9" s="1"/>
  <c r="F9" i="9"/>
  <c r="F13" i="9" s="1"/>
  <c r="E9" i="9"/>
  <c r="E13" i="9" s="1"/>
  <c r="D9" i="9"/>
  <c r="D13" i="9" s="1"/>
  <c r="C9" i="9"/>
  <c r="C13" i="9" s="1"/>
  <c r="B9" i="9"/>
  <c r="L9" i="9" s="1"/>
  <c r="L7" i="9"/>
  <c r="L6" i="9"/>
  <c r="L5" i="9"/>
  <c r="B13" i="9" l="1"/>
  <c r="L13" i="9" l="1"/>
  <c r="B14" i="9" s="1"/>
  <c r="B14" i="8"/>
  <c r="C14" i="8"/>
  <c r="D14" i="8"/>
  <c r="E14" i="8"/>
  <c r="F14" i="8"/>
  <c r="G14" i="8"/>
  <c r="B32" i="8"/>
  <c r="C32" i="8"/>
  <c r="D32" i="8"/>
  <c r="E32" i="8"/>
  <c r="F32" i="8"/>
  <c r="G32" i="8"/>
  <c r="C14" i="9" l="1"/>
  <c r="H14" i="9"/>
  <c r="G14" i="9"/>
  <c r="E14" i="9"/>
  <c r="I14" i="9"/>
  <c r="K14" i="9"/>
  <c r="J14" i="9"/>
  <c r="F14" i="9"/>
  <c r="D14" i="9"/>
  <c r="J37" i="6"/>
  <c r="I37" i="6"/>
  <c r="H37" i="6"/>
  <c r="G37" i="6"/>
  <c r="F37" i="6"/>
  <c r="E37" i="6"/>
  <c r="D37" i="6"/>
  <c r="C37" i="6"/>
  <c r="B37" i="6"/>
  <c r="I31" i="6"/>
  <c r="H31" i="6"/>
  <c r="G31" i="6"/>
  <c r="F31" i="6"/>
  <c r="E31" i="6"/>
  <c r="D31" i="6"/>
  <c r="C31" i="6"/>
  <c r="B31" i="6"/>
  <c r="J31" i="6" s="1"/>
  <c r="I27" i="6"/>
  <c r="H27" i="6"/>
  <c r="G27" i="6"/>
  <c r="F27" i="6"/>
  <c r="E27" i="6"/>
  <c r="D27" i="6"/>
  <c r="C27" i="6"/>
  <c r="B27" i="6"/>
  <c r="I19" i="6"/>
  <c r="I33" i="6" s="1"/>
  <c r="I39" i="6" s="1"/>
  <c r="H19" i="6"/>
  <c r="H33" i="6" s="1"/>
  <c r="H39" i="6" s="1"/>
  <c r="G19" i="6"/>
  <c r="G33" i="6" s="1"/>
  <c r="G39" i="6" s="1"/>
  <c r="F19" i="6"/>
  <c r="E19" i="6"/>
  <c r="E33" i="6" s="1"/>
  <c r="E39" i="6" s="1"/>
  <c r="D19" i="6"/>
  <c r="D33" i="6" s="1"/>
  <c r="D39" i="6" s="1"/>
  <c r="C19" i="6"/>
  <c r="C33" i="6" s="1"/>
  <c r="C39" i="6" s="1"/>
  <c r="B19" i="6"/>
  <c r="J19" i="6" l="1"/>
  <c r="B33" i="6"/>
  <c r="F33" i="6"/>
  <c r="F39" i="6" s="1"/>
  <c r="B39" i="6"/>
  <c r="J39" i="6" s="1"/>
  <c r="J27" i="6"/>
  <c r="J33" i="6" l="1"/>
  <c r="I39" i="5"/>
  <c r="H39" i="5"/>
  <c r="G39" i="5"/>
  <c r="F39" i="5"/>
  <c r="E39" i="5"/>
  <c r="D39" i="5"/>
  <c r="C39" i="5"/>
  <c r="B39" i="5"/>
  <c r="J38" i="5"/>
  <c r="J37" i="5"/>
  <c r="J36" i="5"/>
  <c r="I32" i="5"/>
  <c r="H32" i="5"/>
  <c r="G32" i="5"/>
  <c r="F32" i="5"/>
  <c r="E32" i="5"/>
  <c r="D32" i="5"/>
  <c r="C32" i="5"/>
  <c r="B32" i="5"/>
  <c r="J31" i="5"/>
  <c r="J30" i="5"/>
  <c r="I28" i="5"/>
  <c r="H28" i="5"/>
  <c r="G28" i="5"/>
  <c r="F28" i="5"/>
  <c r="E28" i="5"/>
  <c r="D28" i="5"/>
  <c r="C28" i="5"/>
  <c r="B28" i="5"/>
  <c r="J27" i="5"/>
  <c r="J26" i="5"/>
  <c r="J25" i="5"/>
  <c r="J24" i="5"/>
  <c r="J23" i="5"/>
  <c r="J22" i="5"/>
  <c r="J21" i="5"/>
  <c r="J28" i="5" s="1"/>
  <c r="I19" i="5"/>
  <c r="I34" i="5" s="1"/>
  <c r="I41" i="5" s="1"/>
  <c r="H19" i="5"/>
  <c r="H34" i="5" s="1"/>
  <c r="H41" i="5" s="1"/>
  <c r="G19" i="5"/>
  <c r="G34" i="5" s="1"/>
  <c r="G41" i="5" s="1"/>
  <c r="F19" i="5"/>
  <c r="F34" i="5" s="1"/>
  <c r="F41" i="5" s="1"/>
  <c r="E19" i="5"/>
  <c r="E34" i="5" s="1"/>
  <c r="E41" i="5" s="1"/>
  <c r="D19" i="5"/>
  <c r="D34" i="5" s="1"/>
  <c r="D41" i="5" s="1"/>
  <c r="C19" i="5"/>
  <c r="C34" i="5" s="1"/>
  <c r="C41" i="5" s="1"/>
  <c r="B19" i="5"/>
  <c r="B34" i="5" s="1"/>
  <c r="B41" i="5" s="1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19" i="5" s="1"/>
  <c r="J32" i="5" l="1"/>
  <c r="J39" i="5"/>
  <c r="J34" i="5"/>
  <c r="J41" i="5" s="1"/>
  <c r="I23" i="4" l="1"/>
  <c r="I22" i="4"/>
  <c r="C22" i="4"/>
  <c r="I21" i="4"/>
  <c r="I20" i="4"/>
  <c r="I19" i="4"/>
  <c r="F19" i="4"/>
  <c r="I18" i="4"/>
  <c r="I17" i="4"/>
  <c r="F17" i="4"/>
  <c r="C17" i="4"/>
  <c r="I16" i="4"/>
  <c r="F16" i="4"/>
  <c r="C16" i="4"/>
  <c r="I15" i="4"/>
  <c r="F15" i="4"/>
  <c r="C15" i="4"/>
  <c r="I14" i="4"/>
  <c r="F14" i="4"/>
  <c r="C14" i="4"/>
  <c r="I13" i="4"/>
  <c r="F13" i="4"/>
  <c r="C13" i="4"/>
  <c r="I12" i="4"/>
  <c r="F12" i="4"/>
  <c r="C12" i="4"/>
  <c r="I11" i="4"/>
  <c r="F11" i="4"/>
  <c r="C11" i="4"/>
  <c r="I10" i="4"/>
  <c r="F10" i="4"/>
  <c r="C10" i="4"/>
  <c r="I9" i="4"/>
  <c r="I24" i="4" s="1"/>
  <c r="F9" i="4"/>
  <c r="F24" i="4" s="1"/>
  <c r="C9" i="4"/>
  <c r="C24" i="4" l="1"/>
  <c r="C26" i="3"/>
  <c r="D26" i="3"/>
  <c r="D40" i="3" s="1"/>
  <c r="E26" i="3"/>
  <c r="C27" i="3"/>
  <c r="D27" i="3"/>
  <c r="E27" i="3"/>
  <c r="C28" i="3"/>
  <c r="D28" i="3"/>
  <c r="D42" i="3" s="1"/>
  <c r="E28" i="3"/>
  <c r="C29" i="3"/>
  <c r="D29" i="3"/>
  <c r="E29" i="3"/>
  <c r="C30" i="3"/>
  <c r="D30" i="3"/>
  <c r="D44" i="3" s="1"/>
  <c r="E30" i="3"/>
  <c r="C31" i="3"/>
  <c r="D31" i="3"/>
  <c r="E31" i="3"/>
  <c r="C40" i="3"/>
  <c r="E40" i="3"/>
  <c r="C41" i="3"/>
  <c r="D41" i="3"/>
  <c r="E41" i="3"/>
  <c r="C42" i="3"/>
  <c r="E42" i="3"/>
  <c r="C43" i="3"/>
  <c r="D43" i="3"/>
  <c r="E43" i="3"/>
  <c r="C44" i="3"/>
  <c r="C46" i="3" s="1"/>
  <c r="E44" i="3"/>
  <c r="C45" i="3"/>
  <c r="D45" i="3"/>
  <c r="E45" i="3"/>
  <c r="E46" i="3"/>
  <c r="F46" i="3" s="1"/>
  <c r="F45" i="3" l="1"/>
  <c r="F42" i="3"/>
  <c r="F44" i="3"/>
  <c r="F43" i="3"/>
  <c r="F40" i="3"/>
  <c r="D32" i="3"/>
  <c r="F41" i="3"/>
  <c r="E32" i="3"/>
  <c r="C32" i="3"/>
  <c r="D46" i="3"/>
  <c r="D47" i="3" s="1"/>
  <c r="C47" i="3"/>
  <c r="E40" i="1"/>
  <c r="D40" i="1"/>
  <c r="C40" i="1"/>
  <c r="E39" i="1"/>
  <c r="D39" i="1"/>
  <c r="C39" i="1"/>
  <c r="E38" i="1"/>
  <c r="D38" i="1"/>
  <c r="C38" i="1"/>
  <c r="E37" i="1"/>
  <c r="E41" i="1" s="1"/>
  <c r="D37" i="1"/>
  <c r="D41" i="1" s="1"/>
  <c r="C37" i="1"/>
  <c r="C41" i="1" s="1"/>
  <c r="E28" i="1"/>
  <c r="D28" i="1"/>
  <c r="C28" i="1"/>
  <c r="E27" i="1"/>
  <c r="D27" i="1"/>
  <c r="C27" i="1"/>
  <c r="E26" i="1"/>
  <c r="D26" i="1"/>
  <c r="C26" i="1"/>
  <c r="E25" i="1"/>
  <c r="E29" i="1" s="1"/>
  <c r="D25" i="1"/>
  <c r="D29" i="1" s="1"/>
  <c r="C25" i="1"/>
  <c r="C29" i="1" s="1"/>
</calcChain>
</file>

<file path=xl/sharedStrings.xml><?xml version="1.0" encoding="utf-8"?>
<sst xmlns="http://schemas.openxmlformats.org/spreadsheetml/2006/main" count="1463" uniqueCount="393">
  <si>
    <t>Table 1.1: Number of households and agricultural enterprises enumerated by purpose of growing crops, registration status of farmer and region</t>
  </si>
  <si>
    <t>Whether registered farmer</t>
  </si>
  <si>
    <t>Region/Purpose of growing crops</t>
  </si>
  <si>
    <t>Yes</t>
  </si>
  <si>
    <t>No</t>
  </si>
  <si>
    <t>Total</t>
  </si>
  <si>
    <t>North</t>
  </si>
  <si>
    <t>Not producing crops</t>
  </si>
  <si>
    <t>Mainly for sale</t>
  </si>
  <si>
    <t>Sale of surplus</t>
  </si>
  <si>
    <t>Mainly for own consumpton</t>
  </si>
  <si>
    <t>Total North</t>
  </si>
  <si>
    <t>Central</t>
  </si>
  <si>
    <t>Total Central</t>
  </si>
  <si>
    <t>South</t>
  </si>
  <si>
    <t>Total South</t>
  </si>
  <si>
    <t>Mahe</t>
  </si>
  <si>
    <t>Total Mahe</t>
  </si>
  <si>
    <t>Praslin/La Digue</t>
  </si>
  <si>
    <t>Total Praslin/La Digue</t>
  </si>
  <si>
    <t>All Regions</t>
  </si>
  <si>
    <t>Total All Regions</t>
  </si>
  <si>
    <t>Seychelles Agricultural Census 2011</t>
  </si>
  <si>
    <t>Seychelles Agricultural Census, 2011</t>
  </si>
  <si>
    <t>Percent</t>
  </si>
  <si>
    <t>Not stated</t>
  </si>
  <si>
    <t>None</t>
  </si>
  <si>
    <t>All</t>
  </si>
  <si>
    <t>About 3/4</t>
  </si>
  <si>
    <t>About 1/2</t>
  </si>
  <si>
    <t>About 1/4</t>
  </si>
  <si>
    <t>Total  Praslin/La Digue</t>
  </si>
  <si>
    <t>Proportion of income from agriculture</t>
  </si>
  <si>
    <t>Region</t>
  </si>
  <si>
    <t>Agriculture related loans taken</t>
  </si>
  <si>
    <t xml:space="preserve"> Table 1.2: Number of farms by proportion of income from agriculture, taking of loans and region</t>
  </si>
  <si>
    <t>Table 1.3: Number of farm household members by age group, sex and size of household</t>
  </si>
  <si>
    <t>Age Group and Size of Household</t>
  </si>
  <si>
    <t>HHs</t>
  </si>
  <si>
    <t>Males</t>
  </si>
  <si>
    <t>Females</t>
  </si>
  <si>
    <t>Under 18 years of age</t>
  </si>
  <si>
    <t>18-62 years of age</t>
  </si>
  <si>
    <t>63 years of age and over</t>
  </si>
  <si>
    <t>All ages by size of household</t>
  </si>
  <si>
    <t>Table 2.1: Number of  farms by size of farm (acres) and location of farm; Area (acres) of farms by location of farm</t>
  </si>
  <si>
    <t>Size of Farm (acres)</t>
  </si>
  <si>
    <t>Region/District</t>
  </si>
  <si>
    <t>0-0.24</t>
  </si>
  <si>
    <t>0.25-0.49</t>
  </si>
  <si>
    <t>0.5-0.99</t>
  </si>
  <si>
    <t>1-1.99</t>
  </si>
  <si>
    <t>2-2.99</t>
  </si>
  <si>
    <t>3-3.99</t>
  </si>
  <si>
    <t>4-4.99</t>
  </si>
  <si>
    <t>5 and over</t>
  </si>
  <si>
    <t>Total Farms</t>
  </si>
  <si>
    <t>Total Area (acres)</t>
  </si>
  <si>
    <t>Anse Etoile</t>
  </si>
  <si>
    <t>Bel Air</t>
  </si>
  <si>
    <t>Belombre</t>
  </si>
  <si>
    <t>Beau Vallon</t>
  </si>
  <si>
    <t>English River</t>
  </si>
  <si>
    <t>Glacis</t>
  </si>
  <si>
    <t>Grand Anse Mahe</t>
  </si>
  <si>
    <t>Mont Buxton</t>
  </si>
  <si>
    <t>Mont Fleuri</t>
  </si>
  <si>
    <t>Plaisance</t>
  </si>
  <si>
    <t>Port Glaud</t>
  </si>
  <si>
    <t>Roche Caiman</t>
  </si>
  <si>
    <t>Saint Louis</t>
  </si>
  <si>
    <t>Anse Aux Pins</t>
  </si>
  <si>
    <t>Anse Boileau</t>
  </si>
  <si>
    <t>Au Cap</t>
  </si>
  <si>
    <t>Anse Royale</t>
  </si>
  <si>
    <t>Cascade</t>
  </si>
  <si>
    <t>Les Mamelles</t>
  </si>
  <si>
    <t>Pointe Larue</t>
  </si>
  <si>
    <t>Baie Lazare</t>
  </si>
  <si>
    <t>Takamaka</t>
  </si>
  <si>
    <t>Baie Saint Anne</t>
  </si>
  <si>
    <t>Grand Anse Praslin</t>
  </si>
  <si>
    <t>La Digue</t>
  </si>
  <si>
    <t>Table 2.2: Number of parcels by size of parcel (acres) and location of parcel (region/district)</t>
  </si>
  <si>
    <t>Size of parcel (acres)</t>
  </si>
  <si>
    <t>Total Parcels</t>
  </si>
  <si>
    <t>Total All Rgions</t>
  </si>
  <si>
    <t>Table 2.3  : Number of farms by method of operation and region</t>
  </si>
  <si>
    <t>Individual household on own account</t>
  </si>
  <si>
    <t>In partnership</t>
  </si>
  <si>
    <t>For a private person</t>
  </si>
  <si>
    <t>For an institution/ NGO</t>
  </si>
  <si>
    <t xml:space="preserve">Total </t>
  </si>
  <si>
    <t>Table 2.4 : Number of farms by size (number of parcels) and region</t>
  </si>
  <si>
    <t>Size (number of parcels)</t>
  </si>
  <si>
    <t>Table 2.5: Number of parcels by size (number of parcels) and region</t>
  </si>
  <si>
    <t>Used with permission for free</t>
  </si>
  <si>
    <t>Rented</t>
  </si>
  <si>
    <t>Registered tenure</t>
  </si>
  <si>
    <t>Informal leased</t>
  </si>
  <si>
    <t>Formal leased</t>
  </si>
  <si>
    <t>Legal owner</t>
  </si>
  <si>
    <t>Land tenure</t>
  </si>
  <si>
    <t>Table 2.7: Area (acres) of parcels by land tenure and region</t>
  </si>
  <si>
    <t>Table 2.6: Number of parcels by land tenure and region</t>
  </si>
  <si>
    <t>Table 2.8: Number of parcels by land use and region</t>
  </si>
  <si>
    <t>Land use</t>
  </si>
  <si>
    <t>Under temporary crops</t>
  </si>
  <si>
    <t>Under tree crops</t>
  </si>
  <si>
    <t>Under mixed tree crops and temporary crops</t>
  </si>
  <si>
    <t>Under preparation for planting</t>
  </si>
  <si>
    <t>Under grazing</t>
  </si>
  <si>
    <t>Under temporary fallow</t>
  </si>
  <si>
    <t>Under non-agricultural use</t>
  </si>
  <si>
    <t>Under livestock</t>
  </si>
  <si>
    <t>Uncultivable</t>
  </si>
  <si>
    <t>Table 2.9: Area (acres) of parcels by land use and region</t>
  </si>
  <si>
    <t xml:space="preserve">Percent </t>
  </si>
  <si>
    <t>Table 2.10:  Number of parcels by location (district) of household and location (district) of parcel</t>
  </si>
  <si>
    <t>Parcel location (district)</t>
  </si>
  <si>
    <t>Household location (district)</t>
  </si>
  <si>
    <t>AA</t>
  </si>
  <si>
    <t>AB</t>
  </si>
  <si>
    <t>AC</t>
  </si>
  <si>
    <t>AE</t>
  </si>
  <si>
    <t>AR</t>
  </si>
  <si>
    <t>BA</t>
  </si>
  <si>
    <t>BL</t>
  </si>
  <si>
    <t>BO</t>
  </si>
  <si>
    <t>BS</t>
  </si>
  <si>
    <t>BV</t>
  </si>
  <si>
    <t>CA</t>
  </si>
  <si>
    <t>GL</t>
  </si>
  <si>
    <t>GM</t>
  </si>
  <si>
    <t>GP</t>
  </si>
  <si>
    <t>LD</t>
  </si>
  <si>
    <t>LM</t>
  </si>
  <si>
    <t>MB</t>
  </si>
  <si>
    <t>MF</t>
  </si>
  <si>
    <t>PA</t>
  </si>
  <si>
    <t>PG</t>
  </si>
  <si>
    <t>SL</t>
  </si>
  <si>
    <t>TA</t>
  </si>
  <si>
    <t>Anse Etoile (AE)</t>
  </si>
  <si>
    <t>Bel Air (BA)</t>
  </si>
  <si>
    <t>Belombre (BO)</t>
  </si>
  <si>
    <t>Beau Vallon (BV)</t>
  </si>
  <si>
    <t>English River (ER)</t>
  </si>
  <si>
    <t>Glacis (GL)</t>
  </si>
  <si>
    <t>Grand Anse Mahe (GM)</t>
  </si>
  <si>
    <t>Mont Buxton (MB)</t>
  </si>
  <si>
    <t>Mont Fleuri (MF)</t>
  </si>
  <si>
    <t>Plaisance (PA)</t>
  </si>
  <si>
    <t>Port Glaud PG)</t>
  </si>
  <si>
    <t>Roche Caiman (RC)</t>
  </si>
  <si>
    <t>Saint Louis (SL)</t>
  </si>
  <si>
    <t>Anse Aux Pins (AA)</t>
  </si>
  <si>
    <t>Anse Boileau (AB)</t>
  </si>
  <si>
    <t>Au Cap (AC)</t>
  </si>
  <si>
    <t>Anse Royale (AR)</t>
  </si>
  <si>
    <t>Cascade (CA)</t>
  </si>
  <si>
    <t>Les Mamelles (LM)</t>
  </si>
  <si>
    <t>Pointe Larue (PL)</t>
  </si>
  <si>
    <t>Baie Lazare (BL)</t>
  </si>
  <si>
    <t>Takamaka (TA)</t>
  </si>
  <si>
    <t>Grand Anse Praslin (GP)</t>
  </si>
  <si>
    <t>La Digue (LD)</t>
  </si>
  <si>
    <t>Table 3.1: Fruit crops currently growing on farms by type of crop, number of trees and area under cultivation</t>
  </si>
  <si>
    <t xml:space="preserve">Fruit type </t>
  </si>
  <si>
    <t>Number of farms growing</t>
  </si>
  <si>
    <t>Number of trees/ plants</t>
  </si>
  <si>
    <t>SCE Area (acres)</t>
  </si>
  <si>
    <t>Avocado</t>
  </si>
  <si>
    <t>Banana</t>
  </si>
  <si>
    <t>Breadfruit</t>
  </si>
  <si>
    <t>Coconut</t>
  </si>
  <si>
    <t>Golden apple</t>
  </si>
  <si>
    <t>Lime/lemon</t>
  </si>
  <si>
    <t>Oranges/Mandarin</t>
  </si>
  <si>
    <t>Mango</t>
  </si>
  <si>
    <t>Pamplemousse</t>
  </si>
  <si>
    <t>Pawpaw</t>
  </si>
  <si>
    <t>Passion fruit</t>
  </si>
  <si>
    <t>Pineapple</t>
  </si>
  <si>
    <t>Local apples</t>
  </si>
  <si>
    <t>Star fruit</t>
  </si>
  <si>
    <t>Jamalak</t>
  </si>
  <si>
    <t>Melon</t>
  </si>
  <si>
    <t>Soursop</t>
  </si>
  <si>
    <t>Bigarad</t>
  </si>
  <si>
    <t>Bullox heart</t>
  </si>
  <si>
    <t>Jackfruit</t>
  </si>
  <si>
    <t>Other fruit trees</t>
  </si>
  <si>
    <t>Other fruit plants</t>
  </si>
  <si>
    <t>Seychelles Agriculture Census, 2011</t>
  </si>
  <si>
    <t>Note: Other fruit plants include: Sugar cane, tobacco, water melon, strawberry and grapes</t>
  </si>
  <si>
    <t>Table 3.2: Temporary crops currently growing on the farm by type of crop, number of plots grown, number of plants and area under cultivation</t>
  </si>
  <si>
    <t>Crop type</t>
  </si>
  <si>
    <t>Number of plots grown</t>
  </si>
  <si>
    <t>Number of plants</t>
  </si>
  <si>
    <t>Area (sq. m)</t>
  </si>
  <si>
    <t>Vegetables</t>
  </si>
  <si>
    <t>Aubergine</t>
  </si>
  <si>
    <t>Beans</t>
  </si>
  <si>
    <t>Capsicum</t>
  </si>
  <si>
    <t>Chayote (chouchou)</t>
  </si>
  <si>
    <t>Chinese cabbage</t>
  </si>
  <si>
    <t>Cucumber</t>
  </si>
  <si>
    <t>European cabbage</t>
  </si>
  <si>
    <t>Gourd (bitter)</t>
  </si>
  <si>
    <t>Gourd (bottle)</t>
  </si>
  <si>
    <t>Gourd (snake)</t>
  </si>
  <si>
    <t>Lettuce</t>
  </si>
  <si>
    <t>Maize</t>
  </si>
  <si>
    <t>Okra</t>
  </si>
  <si>
    <t>Pumpkin</t>
  </si>
  <si>
    <t>Pousinika</t>
  </si>
  <si>
    <t>Spring onion</t>
  </si>
  <si>
    <t>Swamp cabbage</t>
  </si>
  <si>
    <t>Tomato</t>
  </si>
  <si>
    <t>Watercress</t>
  </si>
  <si>
    <t>n.a.</t>
  </si>
  <si>
    <t>Other vegetables</t>
  </si>
  <si>
    <t>Total vegetables</t>
  </si>
  <si>
    <t>Root crops</t>
  </si>
  <si>
    <t>Cassava</t>
  </si>
  <si>
    <t>Coco yam</t>
  </si>
  <si>
    <t>Sweet potato</t>
  </si>
  <si>
    <t>Yam</t>
  </si>
  <si>
    <t>Total root crops</t>
  </si>
  <si>
    <t>Herbs and spices</t>
  </si>
  <si>
    <t>Basil</t>
  </si>
  <si>
    <t>Chillies</t>
  </si>
  <si>
    <t>Coriander</t>
  </si>
  <si>
    <t>Mint</t>
  </si>
  <si>
    <t>Parsley</t>
  </si>
  <si>
    <t>Rosemary</t>
  </si>
  <si>
    <t>Thyme</t>
  </si>
  <si>
    <t>Other herbs and spices</t>
  </si>
  <si>
    <t>Total herbs and spices</t>
  </si>
  <si>
    <t>Table 3.3 Temporary crops planted during the last 12 months and already harvested  by type of crop, number of plots grown, number of plants and area grown</t>
  </si>
  <si>
    <t>Crop</t>
  </si>
  <si>
    <t>Area (sq.m)</t>
  </si>
  <si>
    <t>Pusinika</t>
  </si>
  <si>
    <t xml:space="preserve">Swamp cabbage </t>
  </si>
  <si>
    <t xml:space="preserve">Table 3.4: Temporary  crops grown in the census year by type of crop, number of plots grown, number of plants and area grown </t>
  </si>
  <si>
    <t>Table 4.1: Number of  farms and number of animals  by type of livestock and location of household.</t>
  </si>
  <si>
    <t>Cattle</t>
  </si>
  <si>
    <t>Pigs</t>
  </si>
  <si>
    <t>Goats</t>
  </si>
  <si>
    <t>Number of farms</t>
  </si>
  <si>
    <t>Number of cattle</t>
  </si>
  <si>
    <t>Number of pigs</t>
  </si>
  <si>
    <t>Number of goats</t>
  </si>
  <si>
    <t>Table 4.2 : Number of cattle by size of cattle holding and region</t>
  </si>
  <si>
    <t>Size of Cattle holding</t>
  </si>
  <si>
    <t>Total Cattle</t>
  </si>
  <si>
    <t>5-9</t>
  </si>
  <si>
    <t>10+</t>
  </si>
  <si>
    <t>Table 4.3 : Number of farms keeping cattle by size of cattle holding and region</t>
  </si>
  <si>
    <t>Size of Cattle Holding</t>
  </si>
  <si>
    <t>Table 4.4: Number of farms keeping cattle and number of cattle by herd composition and Island</t>
  </si>
  <si>
    <t>Herd Composition</t>
  </si>
  <si>
    <t>Number of Farms with Cattle</t>
  </si>
  <si>
    <t>Number of Cattle</t>
  </si>
  <si>
    <t>Island</t>
  </si>
  <si>
    <t>Percent of All Cattle</t>
  </si>
  <si>
    <t>All cattle</t>
  </si>
  <si>
    <t>Bulls</t>
  </si>
  <si>
    <t>Heifers</t>
  </si>
  <si>
    <t>Cows</t>
  </si>
  <si>
    <t>Calves</t>
  </si>
  <si>
    <t>All Cattle</t>
  </si>
  <si>
    <t>Table 4.5: Number of pigs by size of pig holding and region</t>
  </si>
  <si>
    <t>Size of pig holding</t>
  </si>
  <si>
    <t>Total Pigs</t>
  </si>
  <si>
    <t>10-19</t>
  </si>
  <si>
    <t>20-49</t>
  </si>
  <si>
    <t>50-99</t>
  </si>
  <si>
    <t>100+</t>
  </si>
  <si>
    <t>Table 4.6: Number of farms keeping pigs by size of pig holding and region</t>
  </si>
  <si>
    <t>Table 4.7: Number of farms keeping pigs and number of pigs by herd composition and island</t>
  </si>
  <si>
    <t>Number of Farms with Pigs</t>
  </si>
  <si>
    <t>Number of Pigs</t>
  </si>
  <si>
    <t>Percent of All Pigs</t>
  </si>
  <si>
    <t>All Pigs</t>
  </si>
  <si>
    <t>Breeding boars</t>
  </si>
  <si>
    <t>Young boars</t>
  </si>
  <si>
    <t>Sows</t>
  </si>
  <si>
    <t>Gilts</t>
  </si>
  <si>
    <t>Fatteners</t>
  </si>
  <si>
    <t>Piglets</t>
  </si>
  <si>
    <t>Table 4.8: Number of goats by size of goat holding and region</t>
  </si>
  <si>
    <t>Size of Goat Holding</t>
  </si>
  <si>
    <t>Total Goats</t>
  </si>
  <si>
    <t>Table 4.9: Number of farms keeping goats by size of goat holding and region</t>
  </si>
  <si>
    <t>Table 4.10: Number of farms keeping goats and number of goats by herd composition and island</t>
  </si>
  <si>
    <t>Number of Farms with Goats</t>
  </si>
  <si>
    <t>Number of Goats</t>
  </si>
  <si>
    <t>Percent of all Goats</t>
  </si>
  <si>
    <t>Herd composition</t>
  </si>
  <si>
    <t>All goats</t>
  </si>
  <si>
    <t>Male goats</t>
  </si>
  <si>
    <t>Female goats</t>
  </si>
  <si>
    <t>Kids</t>
  </si>
  <si>
    <t>Table 4.11: Number of farms keeping chickens and number of chickens by type and region</t>
  </si>
  <si>
    <t>Type of chickens</t>
  </si>
  <si>
    <t>Farms</t>
  </si>
  <si>
    <t>Total reared</t>
  </si>
  <si>
    <t>Total broilers</t>
  </si>
  <si>
    <t>Total layers</t>
  </si>
  <si>
    <t>Total chicks</t>
  </si>
  <si>
    <t>Total local chickens</t>
  </si>
  <si>
    <t xml:space="preserve"> Total</t>
  </si>
  <si>
    <t>Table 4.12:  Number of farms with other animals and number of other animals by type of animal and region</t>
  </si>
  <si>
    <t>Rabbits</t>
  </si>
  <si>
    <t>Ducks</t>
  </si>
  <si>
    <t>Turkeys</t>
  </si>
  <si>
    <t>Bee Hives</t>
  </si>
  <si>
    <t>Table 5.1: Number of operators by age group, sex and region</t>
  </si>
  <si>
    <t>Age group</t>
  </si>
  <si>
    <t>Male</t>
  </si>
  <si>
    <t>Female</t>
  </si>
  <si>
    <t>Under 20</t>
  </si>
  <si>
    <t>20-29</t>
  </si>
  <si>
    <t>30-39</t>
  </si>
  <si>
    <t>40-49</t>
  </si>
  <si>
    <t>50-59</t>
  </si>
  <si>
    <t>60 and over</t>
  </si>
  <si>
    <t>Table 5.2: Number of operators by average hours worked per week, sex and region</t>
  </si>
  <si>
    <t>Average hours/week</t>
  </si>
  <si>
    <t>1-9</t>
  </si>
  <si>
    <t>50 and over</t>
  </si>
  <si>
    <t>Table 5.3: Number of operators by (paid) job status, sex and region</t>
  </si>
  <si>
    <t xml:space="preserve">Region </t>
  </si>
  <si>
    <t>Job status</t>
  </si>
  <si>
    <t>Full time</t>
  </si>
  <si>
    <t>Part time</t>
  </si>
  <si>
    <t>Table 5.4:  Number of unpaid workers by household membership status, age group, sex and region</t>
  </si>
  <si>
    <t>Household membership status</t>
  </si>
  <si>
    <t>All unpaid workers</t>
  </si>
  <si>
    <t>Not Stated</t>
  </si>
  <si>
    <t>All regions</t>
  </si>
  <si>
    <t>Member</t>
  </si>
  <si>
    <t>Non-member</t>
  </si>
  <si>
    <t>Table 5.5: Number of unpaid workers by average hours worked per week, sex and region</t>
  </si>
  <si>
    <t>50 and above</t>
  </si>
  <si>
    <t>Table 5.6: Number of unpaid workers by job status, sex and region</t>
  </si>
  <si>
    <t>Table 5.7: Number of paid workers by household membership status, age group, sex and region</t>
  </si>
  <si>
    <t>All paid workers</t>
  </si>
  <si>
    <t>Table 5.8: Number of paid workers by average hours worked per month, sex and region</t>
  </si>
  <si>
    <t>%</t>
  </si>
  <si>
    <t>Average monthly hours</t>
  </si>
  <si>
    <t>1-40</t>
  </si>
  <si>
    <t>41-80</t>
  </si>
  <si>
    <t>81-120</t>
  </si>
  <si>
    <t>121-160</t>
  </si>
  <si>
    <t>161-200</t>
  </si>
  <si>
    <t>201 or more</t>
  </si>
  <si>
    <t>Table6.1: Number and percent of  farms by percentage of total production sold and region</t>
  </si>
  <si>
    <t>% of production sold</t>
  </si>
  <si>
    <t>0-20</t>
  </si>
  <si>
    <t>21-40</t>
  </si>
  <si>
    <t>41-60</t>
  </si>
  <si>
    <t>61-80</t>
  </si>
  <si>
    <t>81-100</t>
  </si>
  <si>
    <t>Table 6.2: Number of farms by use of fertilisers and chemicals and region</t>
  </si>
  <si>
    <t>Inorganic fertilizer used</t>
  </si>
  <si>
    <t>% all farms</t>
  </si>
  <si>
    <t>Organic fertilizer used</t>
  </si>
  <si>
    <t>Agricultural chemicals used</t>
  </si>
  <si>
    <t>Table 6.3: Number of farms by type of irrigation used and region</t>
  </si>
  <si>
    <t>No irrigation</t>
  </si>
  <si>
    <t>Hosepipe</t>
  </si>
  <si>
    <t>Drip irrigation</t>
  </si>
  <si>
    <t>Fertigation used</t>
  </si>
  <si>
    <t>Watering can used</t>
  </si>
  <si>
    <t>Micro-sprinkler</t>
  </si>
  <si>
    <t>Overhead sprinkler</t>
  </si>
  <si>
    <t>Table 6.4: Number of farms by main source of water and region</t>
  </si>
  <si>
    <t>Main source of water for farming</t>
  </si>
  <si>
    <t>River</t>
  </si>
  <si>
    <t>Well</t>
  </si>
  <si>
    <t>Government supply</t>
  </si>
  <si>
    <t>Private supply</t>
  </si>
  <si>
    <t>All areas</t>
  </si>
  <si>
    <t>Table 6.5: Number of farms by involvement in other economic activities and region</t>
  </si>
  <si>
    <t>Forestry</t>
  </si>
  <si>
    <t>Fishing</t>
  </si>
  <si>
    <t>Aquaculture</t>
  </si>
  <si>
    <t>Handicraft making</t>
  </si>
  <si>
    <t>Baie Sainte Anne</t>
  </si>
  <si>
    <t>Baie Sainte Anne (BS)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</si>
</sst>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9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4">
    <xf numFmtId="0" fontId="0" fillId="0" borderId="0" xfId="0"/>
    <xf numFmtId="0" fontId="0" fillId="0" borderId="1" xfId="0" applyBorder="1"/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/>
    <xf numFmtId="0" fontId="1" fillId="0" borderId="2" xfId="0" applyFont="1" applyBorder="1" applyAlignment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0" xfId="0" applyFont="1" applyBorder="1"/>
    <xf numFmtId="0" fontId="2" fillId="0" borderId="0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0" fillId="0" borderId="5" xfId="0" applyBorder="1"/>
    <xf numFmtId="0" fontId="0" fillId="0" borderId="0" xfId="0" applyFont="1"/>
    <xf numFmtId="0" fontId="1" fillId="2" borderId="0" xfId="0" applyFont="1" applyFill="1" applyBorder="1"/>
    <xf numFmtId="0" fontId="1" fillId="2" borderId="5" xfId="0" applyFont="1" applyFill="1" applyBorder="1"/>
    <xf numFmtId="0" fontId="1" fillId="0" borderId="0" xfId="0" applyFont="1"/>
    <xf numFmtId="0" fontId="0" fillId="0" borderId="0" xfId="0" applyBorder="1"/>
    <xf numFmtId="0" fontId="0" fillId="0" borderId="0" xfId="0" applyFont="1" applyBorder="1"/>
    <xf numFmtId="0" fontId="1" fillId="2" borderId="1" xfId="0" applyFont="1" applyFill="1" applyBorder="1"/>
    <xf numFmtId="0" fontId="1" fillId="2" borderId="4" xfId="0" applyFont="1" applyFill="1" applyBorder="1"/>
    <xf numFmtId="0" fontId="1" fillId="0" borderId="0" xfId="0" applyFont="1" applyFill="1" applyBorder="1"/>
    <xf numFmtId="0" fontId="3" fillId="0" borderId="0" xfId="0" applyFont="1" applyBorder="1"/>
    <xf numFmtId="0" fontId="3" fillId="0" borderId="5" xfId="0" applyFont="1" applyBorder="1"/>
    <xf numFmtId="0" fontId="0" fillId="0" borderId="5" xfId="0" applyFont="1" applyBorder="1"/>
    <xf numFmtId="0" fontId="2" fillId="2" borderId="0" xfId="0" applyFont="1" applyFill="1" applyBorder="1"/>
    <xf numFmtId="0" fontId="2" fillId="2" borderId="5" xfId="0" applyFont="1" applyFill="1" applyBorder="1"/>
    <xf numFmtId="0" fontId="1" fillId="3" borderId="0" xfId="0" applyFont="1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0" xfId="0" applyFont="1" applyFill="1" applyBorder="1"/>
    <xf numFmtId="0" fontId="0" fillId="3" borderId="0" xfId="0" applyFill="1"/>
    <xf numFmtId="0" fontId="1" fillId="3" borderId="0" xfId="0" applyFont="1" applyFill="1"/>
    <xf numFmtId="0" fontId="1" fillId="3" borderId="5" xfId="0" applyFont="1" applyFill="1" applyBorder="1"/>
    <xf numFmtId="0" fontId="4" fillId="3" borderId="0" xfId="0" applyFont="1" applyFill="1"/>
    <xf numFmtId="0" fontId="3" fillId="0" borderId="0" xfId="0" applyFont="1"/>
    <xf numFmtId="0" fontId="5" fillId="0" borderId="0" xfId="0" applyFont="1"/>
    <xf numFmtId="164" fontId="2" fillId="4" borderId="0" xfId="0" applyNumberFormat="1" applyFont="1" applyFill="1" applyBorder="1"/>
    <xf numFmtId="0" fontId="2" fillId="5" borderId="0" xfId="0" applyFont="1" applyFill="1" applyBorder="1"/>
    <xf numFmtId="164" fontId="2" fillId="5" borderId="5" xfId="0" applyNumberFormat="1" applyFont="1" applyFill="1" applyBorder="1"/>
    <xf numFmtId="164" fontId="2" fillId="5" borderId="0" xfId="0" applyNumberFormat="1" applyFont="1" applyFill="1" applyBorder="1"/>
    <xf numFmtId="164" fontId="2" fillId="4" borderId="6" xfId="0" applyNumberFormat="1" applyFont="1" applyFill="1" applyBorder="1"/>
    <xf numFmtId="0" fontId="1" fillId="5" borderId="6" xfId="0" applyFont="1" applyFill="1" applyBorder="1"/>
    <xf numFmtId="0" fontId="1" fillId="5" borderId="7" xfId="0" applyFont="1" applyFill="1" applyBorder="1"/>
    <xf numFmtId="0" fontId="2" fillId="5" borderId="6" xfId="0" applyFont="1" applyFill="1" applyBorder="1"/>
    <xf numFmtId="164" fontId="2" fillId="4" borderId="0" xfId="0" applyNumberFormat="1" applyFont="1" applyFill="1"/>
    <xf numFmtId="0" fontId="1" fillId="0" borderId="5" xfId="0" applyFont="1" applyBorder="1"/>
    <xf numFmtId="0" fontId="2" fillId="0" borderId="0" xfId="0" applyFont="1"/>
    <xf numFmtId="164" fontId="2" fillId="4" borderId="2" xfId="0" applyNumberFormat="1" applyFont="1" applyFill="1" applyBorder="1"/>
    <xf numFmtId="0" fontId="1" fillId="0" borderId="3" xfId="0" applyFont="1" applyBorder="1"/>
    <xf numFmtId="0" fontId="2" fillId="4" borderId="0" xfId="0" applyFont="1" applyFill="1" applyBorder="1" applyAlignment="1">
      <alignment horizontal="center"/>
    </xf>
    <xf numFmtId="0" fontId="1" fillId="5" borderId="0" xfId="0" applyFont="1" applyFill="1"/>
    <xf numFmtId="0" fontId="1" fillId="5" borderId="5" xfId="0" applyFont="1" applyFill="1" applyBorder="1"/>
    <xf numFmtId="0" fontId="1" fillId="5" borderId="0" xfId="0" applyFont="1" applyFill="1" applyBorder="1"/>
    <xf numFmtId="0" fontId="0" fillId="0" borderId="0" xfId="0" applyAlignment="1">
      <alignment horizontal="center"/>
    </xf>
    <xf numFmtId="0" fontId="0" fillId="0" borderId="2" xfId="0" applyFont="1" applyBorder="1"/>
    <xf numFmtId="0" fontId="0" fillId="0" borderId="3" xfId="0" applyFont="1" applyBorder="1"/>
    <xf numFmtId="0" fontId="1" fillId="0" borderId="1" xfId="0" applyFont="1" applyBorder="1" applyAlignment="1">
      <alignment wrapText="1"/>
    </xf>
    <xf numFmtId="0" fontId="0" fillId="0" borderId="0" xfId="0" applyFill="1"/>
    <xf numFmtId="0" fontId="1" fillId="0" borderId="1" xfId="0" applyFont="1" applyBorder="1" applyAlignment="1">
      <alignment horizontal="left" wrapText="1"/>
    </xf>
    <xf numFmtId="0" fontId="1" fillId="0" borderId="8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right" wrapText="1"/>
    </xf>
    <xf numFmtId="0" fontId="1" fillId="0" borderId="9" xfId="0" applyFont="1" applyFill="1" applyBorder="1" applyAlignment="1">
      <alignment horizontal="right" wrapText="1"/>
    </xf>
    <xf numFmtId="0" fontId="1" fillId="0" borderId="8" xfId="0" applyFont="1" applyFill="1" applyBorder="1" applyAlignment="1">
      <alignment horizontal="right"/>
    </xf>
    <xf numFmtId="0" fontId="0" fillId="2" borderId="0" xfId="0" applyFont="1" applyFill="1" applyBorder="1" applyAlignment="1">
      <alignment horizontal="left"/>
    </xf>
    <xf numFmtId="0" fontId="0" fillId="2" borderId="0" xfId="0" applyFont="1" applyFill="1" applyBorder="1" applyAlignment="1">
      <alignment horizontal="right" wrapText="1"/>
    </xf>
    <xf numFmtId="0" fontId="0" fillId="2" borderId="5" xfId="0" applyFont="1" applyFill="1" applyBorder="1" applyAlignment="1">
      <alignment horizontal="right" wrapText="1"/>
    </xf>
    <xf numFmtId="0" fontId="0" fillId="2" borderId="5" xfId="0" applyFont="1" applyFill="1" applyBorder="1"/>
    <xf numFmtId="0" fontId="0" fillId="2" borderId="0" xfId="0" applyFont="1" applyFill="1" applyBorder="1"/>
    <xf numFmtId="0" fontId="0" fillId="2" borderId="1" xfId="0" applyFont="1" applyFill="1" applyBorder="1" applyAlignment="1">
      <alignment horizontal="left"/>
    </xf>
    <xf numFmtId="0" fontId="0" fillId="2" borderId="1" xfId="0" applyFont="1" applyFill="1" applyBorder="1" applyAlignment="1">
      <alignment horizontal="right" wrapText="1"/>
    </xf>
    <xf numFmtId="0" fontId="0" fillId="2" borderId="4" xfId="0" applyFont="1" applyFill="1" applyBorder="1" applyAlignment="1">
      <alignment horizontal="right" wrapText="1"/>
    </xf>
    <xf numFmtId="0" fontId="0" fillId="2" borderId="4" xfId="0" applyFont="1" applyFill="1" applyBorder="1"/>
    <xf numFmtId="0" fontId="0" fillId="2" borderId="1" xfId="0" applyFont="1" applyFill="1" applyBorder="1"/>
    <xf numFmtId="0" fontId="1" fillId="0" borderId="0" xfId="0" applyFont="1" applyFill="1" applyAlignment="1">
      <alignment horizontal="left"/>
    </xf>
    <xf numFmtId="0" fontId="0" fillId="0" borderId="0" xfId="0" applyFill="1" applyAlignment="1">
      <alignment horizontal="right" wrapText="1"/>
    </xf>
    <xf numFmtId="0" fontId="0" fillId="0" borderId="5" xfId="0" applyFill="1" applyBorder="1" applyAlignment="1">
      <alignment horizontal="right" wrapText="1"/>
    </xf>
    <xf numFmtId="0" fontId="0" fillId="0" borderId="5" xfId="0" applyFill="1" applyBorder="1"/>
    <xf numFmtId="0" fontId="0" fillId="0" borderId="0" xfId="0" applyFill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right" wrapText="1"/>
    </xf>
    <xf numFmtId="0" fontId="1" fillId="2" borderId="4" xfId="0" applyFont="1" applyFill="1" applyBorder="1" applyAlignment="1">
      <alignment horizontal="right" wrapText="1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right" wrapText="1"/>
    </xf>
    <xf numFmtId="0" fontId="1" fillId="0" borderId="0" xfId="0" applyFont="1" applyBorder="1" applyAlignment="1">
      <alignment horizontal="right"/>
    </xf>
    <xf numFmtId="0" fontId="1" fillId="0" borderId="1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1" xfId="0" applyFont="1" applyFill="1" applyBorder="1" applyAlignment="1">
      <alignment horizontal="right" wrapText="1"/>
    </xf>
    <xf numFmtId="0" fontId="1" fillId="0" borderId="5" xfId="0" applyFont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1" fontId="1" fillId="0" borderId="0" xfId="0" applyNumberFormat="1" applyFont="1" applyBorder="1" applyAlignment="1">
      <alignment horizontal="right"/>
    </xf>
    <xf numFmtId="1" fontId="0" fillId="0" borderId="0" xfId="0" applyNumberFormat="1"/>
    <xf numFmtId="1" fontId="0" fillId="0" borderId="5" xfId="0" applyNumberFormat="1" applyBorder="1"/>
    <xf numFmtId="0" fontId="1" fillId="2" borderId="0" xfId="0" applyFont="1" applyFill="1"/>
    <xf numFmtId="1" fontId="1" fillId="2" borderId="0" xfId="0" applyNumberFormat="1" applyFont="1" applyFill="1" applyBorder="1" applyAlignment="1">
      <alignment horizontal="right"/>
    </xf>
    <xf numFmtId="1" fontId="1" fillId="3" borderId="0" xfId="0" applyNumberFormat="1" applyFont="1" applyFill="1" applyBorder="1" applyAlignment="1">
      <alignment horizontal="right"/>
    </xf>
    <xf numFmtId="1" fontId="1" fillId="5" borderId="0" xfId="0" applyNumberFormat="1" applyFont="1" applyFill="1" applyBorder="1" applyAlignment="1">
      <alignment horizontal="right"/>
    </xf>
    <xf numFmtId="0" fontId="0" fillId="0" borderId="4" xfId="0" applyBorder="1"/>
    <xf numFmtId="1" fontId="1" fillId="0" borderId="1" xfId="0" applyNumberFormat="1" applyFont="1" applyBorder="1" applyAlignment="1">
      <alignment horizontal="right"/>
    </xf>
    <xf numFmtId="1" fontId="7" fillId="5" borderId="0" xfId="0" applyNumberFormat="1" applyFont="1" applyFill="1" applyBorder="1" applyAlignment="1">
      <alignment horizontal="right"/>
    </xf>
    <xf numFmtId="1" fontId="0" fillId="0" borderId="0" xfId="0" applyNumberFormat="1" applyAlignment="1">
      <alignment horizontal="right"/>
    </xf>
    <xf numFmtId="0" fontId="1" fillId="2" borderId="6" xfId="0" applyFont="1" applyFill="1" applyBorder="1"/>
    <xf numFmtId="0" fontId="1" fillId="2" borderId="7" xfId="0" applyFont="1" applyFill="1" applyBorder="1"/>
    <xf numFmtId="1" fontId="7" fillId="2" borderId="6" xfId="0" applyNumberFormat="1" applyFont="1" applyFill="1" applyBorder="1" applyAlignment="1">
      <alignment horizontal="right"/>
    </xf>
    <xf numFmtId="0" fontId="4" fillId="0" borderId="0" xfId="0" applyFont="1"/>
    <xf numFmtId="0" fontId="8" fillId="0" borderId="0" xfId="0" applyFont="1"/>
    <xf numFmtId="0" fontId="9" fillId="3" borderId="0" xfId="0" applyFont="1" applyFill="1"/>
    <xf numFmtId="0" fontId="6" fillId="3" borderId="0" xfId="0" applyFont="1" applyFill="1"/>
    <xf numFmtId="0" fontId="7" fillId="0" borderId="0" xfId="0" applyFont="1"/>
    <xf numFmtId="0" fontId="8" fillId="0" borderId="1" xfId="0" applyFont="1" applyBorder="1"/>
    <xf numFmtId="0" fontId="7" fillId="0" borderId="2" xfId="0" applyFont="1" applyBorder="1"/>
    <xf numFmtId="0" fontId="0" fillId="0" borderId="0" xfId="0" applyAlignment="1"/>
    <xf numFmtId="0" fontId="7" fillId="0" borderId="1" xfId="0" applyFont="1" applyBorder="1" applyAlignment="1">
      <alignment wrapText="1"/>
    </xf>
    <xf numFmtId="0" fontId="7" fillId="0" borderId="1" xfId="0" applyFont="1" applyFill="1" applyBorder="1" applyAlignment="1">
      <alignment horizontal="right" wrapText="1"/>
    </xf>
    <xf numFmtId="0" fontId="7" fillId="0" borderId="4" xfId="0" applyFont="1" applyFill="1" applyBorder="1" applyAlignment="1">
      <alignment horizontal="right" wrapText="1"/>
    </xf>
    <xf numFmtId="0" fontId="0" fillId="0" borderId="0" xfId="0" applyAlignment="1">
      <alignment wrapText="1"/>
    </xf>
    <xf numFmtId="0" fontId="8" fillId="0" borderId="0" xfId="0" applyFont="1" applyFill="1" applyBorder="1" applyAlignment="1">
      <alignment horizontal="right"/>
    </xf>
    <xf numFmtId="0" fontId="8" fillId="0" borderId="5" xfId="0" applyFont="1" applyFill="1" applyBorder="1" applyAlignment="1">
      <alignment horizontal="right"/>
    </xf>
    <xf numFmtId="0" fontId="8" fillId="0" borderId="0" xfId="0" applyFont="1" applyFill="1"/>
    <xf numFmtId="0" fontId="8" fillId="0" borderId="0" xfId="0" applyFont="1" applyFill="1" applyBorder="1"/>
    <xf numFmtId="0" fontId="8" fillId="0" borderId="5" xfId="0" applyFont="1" applyFill="1" applyBorder="1"/>
    <xf numFmtId="0" fontId="7" fillId="0" borderId="0" xfId="0" applyFont="1" applyFill="1"/>
    <xf numFmtId="1" fontId="1" fillId="0" borderId="0" xfId="0" applyNumberFormat="1" applyFont="1"/>
    <xf numFmtId="0" fontId="7" fillId="2" borderId="0" xfId="0" applyFont="1" applyFill="1"/>
    <xf numFmtId="0" fontId="7" fillId="2" borderId="0" xfId="0" applyFont="1" applyFill="1" applyBorder="1"/>
    <xf numFmtId="0" fontId="7" fillId="2" borderId="5" xfId="0" applyFont="1" applyFill="1" applyBorder="1"/>
    <xf numFmtId="1" fontId="1" fillId="2" borderId="0" xfId="0" applyNumberFormat="1" applyFont="1" applyFill="1"/>
    <xf numFmtId="0" fontId="7" fillId="3" borderId="0" xfId="0" applyFont="1" applyFill="1"/>
    <xf numFmtId="0" fontId="8" fillId="3" borderId="0" xfId="0" applyFont="1" applyFill="1" applyBorder="1"/>
    <xf numFmtId="0" fontId="8" fillId="3" borderId="5" xfId="0" applyFont="1" applyFill="1" applyBorder="1"/>
    <xf numFmtId="0" fontId="7" fillId="3" borderId="0" xfId="0" applyFont="1" applyFill="1" applyBorder="1"/>
    <xf numFmtId="0" fontId="8" fillId="3" borderId="0" xfId="0" applyFont="1" applyFill="1"/>
    <xf numFmtId="1" fontId="1" fillId="0" borderId="0" xfId="0" applyNumberFormat="1" applyFont="1" applyFill="1"/>
    <xf numFmtId="0" fontId="1" fillId="0" borderId="0" xfId="0" applyFont="1" applyFill="1"/>
    <xf numFmtId="0" fontId="7" fillId="0" borderId="0" xfId="0" applyFont="1" applyBorder="1"/>
    <xf numFmtId="0" fontId="7" fillId="2" borderId="2" xfId="0" applyFont="1" applyFill="1" applyBorder="1"/>
    <xf numFmtId="0" fontId="7" fillId="2" borderId="3" xfId="0" applyFont="1" applyFill="1" applyBorder="1"/>
    <xf numFmtId="1" fontId="1" fillId="2" borderId="2" xfId="0" applyNumberFormat="1" applyFont="1" applyFill="1" applyBorder="1"/>
    <xf numFmtId="0" fontId="7" fillId="2" borderId="6" xfId="0" applyFont="1" applyFill="1" applyBorder="1"/>
    <xf numFmtId="0" fontId="7" fillId="2" borderId="7" xfId="0" applyFont="1" applyFill="1" applyBorder="1"/>
    <xf numFmtId="1" fontId="1" fillId="2" borderId="6" xfId="0" applyNumberFormat="1" applyFont="1" applyFill="1" applyBorder="1"/>
    <xf numFmtId="0" fontId="0" fillId="0" borderId="0" xfId="0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4" xfId="0" applyFont="1" applyBorder="1"/>
    <xf numFmtId="0" fontId="0" fillId="0" borderId="2" xfId="0" applyBorder="1"/>
    <xf numFmtId="0" fontId="0" fillId="0" borderId="3" xfId="0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/>
    <xf numFmtId="0" fontId="1" fillId="0" borderId="4" xfId="0" applyFont="1" applyBorder="1" applyAlignment="1"/>
    <xf numFmtId="0" fontId="1" fillId="0" borderId="0" xfId="0" applyFont="1" applyAlignment="1">
      <alignment horizontal="right"/>
    </xf>
    <xf numFmtId="0" fontId="0" fillId="0" borderId="10" xfId="0" applyBorder="1"/>
    <xf numFmtId="0" fontId="0" fillId="0" borderId="0" xfId="0" applyFill="1" applyBorder="1"/>
    <xf numFmtId="0" fontId="0" fillId="2" borderId="0" xfId="0" applyFill="1"/>
    <xf numFmtId="0" fontId="1" fillId="0" borderId="11" xfId="0" applyFont="1" applyBorder="1"/>
    <xf numFmtId="0" fontId="0" fillId="2" borderId="11" xfId="0" applyFill="1" applyBorder="1"/>
    <xf numFmtId="0" fontId="5" fillId="3" borderId="0" xfId="0" applyFont="1" applyFill="1"/>
    <xf numFmtId="1" fontId="1" fillId="4" borderId="0" xfId="0" applyNumberFormat="1" applyFont="1" applyFill="1" applyBorder="1"/>
    <xf numFmtId="1" fontId="3" fillId="4" borderId="0" xfId="0" applyNumberFormat="1" applyFont="1" applyFill="1" applyBorder="1"/>
    <xf numFmtId="0" fontId="3" fillId="4" borderId="0" xfId="0" applyFont="1" applyFill="1" applyBorder="1"/>
    <xf numFmtId="1" fontId="1" fillId="2" borderId="1" xfId="0" applyNumberFormat="1" applyFont="1" applyFill="1" applyBorder="1"/>
    <xf numFmtId="1" fontId="1" fillId="2" borderId="4" xfId="0" applyNumberFormat="1" applyFont="1" applyFill="1" applyBorder="1"/>
    <xf numFmtId="1" fontId="1" fillId="0" borderId="1" xfId="0" applyNumberFormat="1" applyFont="1" applyBorder="1"/>
    <xf numFmtId="1" fontId="1" fillId="0" borderId="4" xfId="0" applyNumberFormat="1" applyFont="1" applyBorder="1"/>
    <xf numFmtId="1" fontId="1" fillId="2" borderId="5" xfId="0" applyNumberFormat="1" applyFont="1" applyFill="1" applyBorder="1"/>
    <xf numFmtId="0" fontId="1" fillId="4" borderId="0" xfId="0" applyFont="1" applyFill="1" applyBorder="1"/>
    <xf numFmtId="1" fontId="3" fillId="4" borderId="3" xfId="0" applyNumberFormat="1" applyFont="1" applyFill="1" applyBorder="1"/>
    <xf numFmtId="0" fontId="1" fillId="0" borderId="1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8" fillId="0" borderId="0" xfId="0" applyFont="1" applyBorder="1"/>
    <xf numFmtId="0" fontId="8" fillId="0" borderId="3" xfId="0" applyFont="1" applyBorder="1"/>
    <xf numFmtId="0" fontId="8" fillId="0" borderId="5" xfId="0" applyFont="1" applyBorder="1"/>
    <xf numFmtId="0" fontId="1" fillId="2" borderId="11" xfId="0" applyFont="1" applyFill="1" applyBorder="1"/>
    <xf numFmtId="0" fontId="3" fillId="3" borderId="0" xfId="0" applyFont="1" applyFill="1" applyBorder="1"/>
    <xf numFmtId="1" fontId="3" fillId="3" borderId="2" xfId="0" applyNumberFormat="1" applyFont="1" applyFill="1" applyBorder="1"/>
    <xf numFmtId="1" fontId="3" fillId="3" borderId="3" xfId="0" applyNumberFormat="1" applyFont="1" applyFill="1" applyBorder="1"/>
    <xf numFmtId="1" fontId="3" fillId="3" borderId="0" xfId="0" applyNumberFormat="1" applyFont="1" applyFill="1" applyBorder="1"/>
    <xf numFmtId="0" fontId="0" fillId="0" borderId="0" xfId="0" applyFont="1" applyFill="1" applyBorder="1"/>
    <xf numFmtId="1" fontId="0" fillId="3" borderId="0" xfId="0" applyNumberFormat="1" applyFill="1" applyBorder="1"/>
    <xf numFmtId="0" fontId="0" fillId="4" borderId="0" xfId="0" applyFill="1"/>
    <xf numFmtId="0" fontId="1" fillId="3" borderId="8" xfId="0" applyFont="1" applyFill="1" applyBorder="1"/>
    <xf numFmtId="0" fontId="1" fillId="3" borderId="8" xfId="0" applyFont="1" applyFill="1" applyBorder="1" applyAlignment="1">
      <alignment horizontal="right" wrapText="1"/>
    </xf>
    <xf numFmtId="0" fontId="0" fillId="0" borderId="0" xfId="0" applyBorder="1" applyAlignment="1">
      <alignment horizontal="right"/>
    </xf>
    <xf numFmtId="164" fontId="0" fillId="0" borderId="0" xfId="0" applyNumberFormat="1" applyFont="1" applyBorder="1"/>
    <xf numFmtId="164" fontId="0" fillId="0" borderId="0" xfId="0" applyNumberFormat="1" applyFont="1" applyFill="1" applyBorder="1"/>
    <xf numFmtId="0" fontId="0" fillId="0" borderId="1" xfId="0" applyFill="1" applyBorder="1"/>
    <xf numFmtId="0" fontId="0" fillId="0" borderId="1" xfId="0" applyFont="1" applyFill="1" applyBorder="1"/>
    <xf numFmtId="164" fontId="0" fillId="0" borderId="1" xfId="0" applyNumberFormat="1" applyFont="1" applyFill="1" applyBorder="1"/>
    <xf numFmtId="0" fontId="5" fillId="0" borderId="0" xfId="0" applyFont="1" applyBorder="1"/>
    <xf numFmtId="0" fontId="10" fillId="0" borderId="0" xfId="0" applyFont="1" applyFill="1" applyBorder="1"/>
    <xf numFmtId="164" fontId="0" fillId="0" borderId="0" xfId="0" applyNumberFormat="1" applyBorder="1"/>
    <xf numFmtId="0" fontId="6" fillId="0" borderId="0" xfId="0" applyFont="1" applyFill="1"/>
    <xf numFmtId="0" fontId="0" fillId="0" borderId="0" xfId="0" applyFont="1" applyFill="1"/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1" fontId="0" fillId="0" borderId="1" xfId="0" applyNumberFormat="1" applyBorder="1"/>
    <xf numFmtId="1" fontId="1" fillId="0" borderId="0" xfId="0" applyNumberFormat="1" applyFont="1" applyBorder="1"/>
    <xf numFmtId="164" fontId="1" fillId="0" borderId="0" xfId="0" applyNumberFormat="1" applyFont="1" applyBorder="1"/>
    <xf numFmtId="1" fontId="0" fillId="0" borderId="0" xfId="0" applyNumberFormat="1" applyBorder="1"/>
    <xf numFmtId="0" fontId="1" fillId="0" borderId="8" xfId="0" applyFont="1" applyFill="1" applyBorder="1"/>
    <xf numFmtId="0" fontId="1" fillId="0" borderId="8" xfId="0" applyFont="1" applyBorder="1"/>
    <xf numFmtId="1" fontId="1" fillId="0" borderId="8" xfId="0" applyNumberFormat="1" applyFont="1" applyBorder="1"/>
    <xf numFmtId="0" fontId="4" fillId="0" borderId="0" xfId="0" applyFont="1" applyFill="1" applyBorder="1"/>
    <xf numFmtId="0" fontId="1" fillId="4" borderId="8" xfId="0" applyFont="1" applyFill="1" applyBorder="1" applyAlignment="1">
      <alignment wrapText="1"/>
    </xf>
    <xf numFmtId="0" fontId="1" fillId="4" borderId="8" xfId="0" applyFont="1" applyFill="1" applyBorder="1" applyAlignment="1">
      <alignment horizontal="right" wrapText="1"/>
    </xf>
    <xf numFmtId="0" fontId="1" fillId="3" borderId="0" xfId="0" applyFont="1" applyFill="1" applyBorder="1" applyAlignment="1">
      <alignment wrapText="1"/>
    </xf>
    <xf numFmtId="0" fontId="1" fillId="3" borderId="0" xfId="0" applyFont="1" applyFill="1" applyBorder="1" applyAlignment="1">
      <alignment horizontal="right" wrapText="1"/>
    </xf>
    <xf numFmtId="1" fontId="0" fillId="0" borderId="0" xfId="0" applyNumberFormat="1" applyBorder="1" applyAlignment="1">
      <alignment horizontal="right"/>
    </xf>
    <xf numFmtId="0" fontId="1" fillId="0" borderId="2" xfId="0" applyFont="1" applyFill="1" applyBorder="1"/>
    <xf numFmtId="1" fontId="1" fillId="0" borderId="2" xfId="0" applyNumberFormat="1" applyFont="1" applyBorder="1"/>
    <xf numFmtId="164" fontId="1" fillId="0" borderId="2" xfId="0" applyNumberFormat="1" applyFont="1" applyBorder="1"/>
    <xf numFmtId="0" fontId="7" fillId="0" borderId="8" xfId="0" applyFont="1" applyBorder="1"/>
    <xf numFmtId="164" fontId="1" fillId="0" borderId="8" xfId="0" applyNumberFormat="1" applyFont="1" applyBorder="1"/>
    <xf numFmtId="0" fontId="1" fillId="0" borderId="0" xfId="0" applyFont="1" applyAlignment="1">
      <alignment horizontal="right" wrapText="1"/>
    </xf>
    <xf numFmtId="0" fontId="1" fillId="0" borderId="2" xfId="0" applyFont="1" applyBorder="1" applyAlignment="1">
      <alignment horizontal="center" wrapText="1"/>
    </xf>
    <xf numFmtId="164" fontId="0" fillId="0" borderId="0" xfId="0" applyNumberFormat="1"/>
    <xf numFmtId="164" fontId="0" fillId="0" borderId="1" xfId="0" applyNumberFormat="1" applyBorder="1"/>
    <xf numFmtId="164" fontId="1" fillId="0" borderId="0" xfId="0" applyNumberFormat="1" applyFont="1"/>
    <xf numFmtId="0" fontId="0" fillId="0" borderId="8" xfId="0" applyBorder="1"/>
    <xf numFmtId="1" fontId="0" fillId="0" borderId="8" xfId="0" applyNumberFormat="1" applyBorder="1"/>
    <xf numFmtId="0" fontId="1" fillId="0" borderId="11" xfId="0" applyFont="1" applyBorder="1" applyAlignment="1">
      <alignment horizontal="right" wrapText="1"/>
    </xf>
    <xf numFmtId="0" fontId="1" fillId="0" borderId="10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13" xfId="0" applyFont="1" applyBorder="1" applyAlignment="1">
      <alignment horizontal="right"/>
    </xf>
    <xf numFmtId="0" fontId="8" fillId="0" borderId="13" xfId="0" applyFont="1" applyBorder="1"/>
    <xf numFmtId="0" fontId="0" fillId="0" borderId="13" xfId="0" applyBorder="1"/>
    <xf numFmtId="0" fontId="1" fillId="0" borderId="13" xfId="0" applyFont="1" applyBorder="1"/>
    <xf numFmtId="0" fontId="8" fillId="3" borderId="13" xfId="0" applyFont="1" applyFill="1" applyBorder="1"/>
    <xf numFmtId="0" fontId="0" fillId="3" borderId="13" xfId="0" applyFill="1" applyBorder="1"/>
    <xf numFmtId="0" fontId="0" fillId="0" borderId="13" xfId="0" applyFill="1" applyBorder="1"/>
    <xf numFmtId="0" fontId="7" fillId="5" borderId="0" xfId="0" applyFont="1" applyFill="1" applyBorder="1"/>
    <xf numFmtId="0" fontId="7" fillId="5" borderId="5" xfId="0" applyFont="1" applyFill="1" applyBorder="1"/>
    <xf numFmtId="0" fontId="7" fillId="5" borderId="13" xfId="0" applyFont="1" applyFill="1" applyBorder="1"/>
    <xf numFmtId="0" fontId="1" fillId="5" borderId="2" xfId="0" applyFont="1" applyFill="1" applyBorder="1"/>
    <xf numFmtId="0" fontId="7" fillId="5" borderId="10" xfId="0" applyFont="1" applyFill="1" applyBorder="1"/>
    <xf numFmtId="0" fontId="7" fillId="5" borderId="3" xfId="0" applyFont="1" applyFill="1" applyBorder="1"/>
    <xf numFmtId="0" fontId="1" fillId="5" borderId="10" xfId="0" applyFont="1" applyFill="1" applyBorder="1"/>
    <xf numFmtId="0" fontId="1" fillId="5" borderId="3" xfId="0" applyFont="1" applyFill="1" applyBorder="1"/>
    <xf numFmtId="0" fontId="7" fillId="2" borderId="13" xfId="0" applyFont="1" applyFill="1" applyBorder="1"/>
    <xf numFmtId="0" fontId="1" fillId="2" borderId="13" xfId="0" applyFont="1" applyFill="1" applyBorder="1"/>
    <xf numFmtId="0" fontId="8" fillId="0" borderId="2" xfId="0" applyFont="1" applyBorder="1"/>
    <xf numFmtId="0" fontId="7" fillId="0" borderId="1" xfId="0" applyFont="1" applyBorder="1"/>
    <xf numFmtId="0" fontId="7" fillId="0" borderId="1" xfId="0" applyFont="1" applyFill="1" applyBorder="1" applyAlignment="1">
      <alignment horizontal="right"/>
    </xf>
    <xf numFmtId="0" fontId="7" fillId="0" borderId="1" xfId="0" quotePrefix="1" applyFont="1" applyFill="1" applyBorder="1" applyAlignment="1">
      <alignment horizontal="right"/>
    </xf>
    <xf numFmtId="0" fontId="7" fillId="0" borderId="4" xfId="0" quotePrefix="1" applyFont="1" applyFill="1" applyBorder="1" applyAlignment="1">
      <alignment horizontal="right"/>
    </xf>
    <xf numFmtId="0" fontId="7" fillId="0" borderId="4" xfId="0" applyFont="1" applyBorder="1"/>
    <xf numFmtId="0" fontId="7" fillId="2" borderId="1" xfId="0" applyFont="1" applyFill="1" applyBorder="1"/>
    <xf numFmtId="0" fontId="7" fillId="2" borderId="4" xfId="0" applyFont="1" applyFill="1" applyBorder="1"/>
    <xf numFmtId="16" fontId="1" fillId="0" borderId="1" xfId="0" quotePrefix="1" applyNumberFormat="1" applyFont="1" applyBorder="1" applyAlignment="1">
      <alignment horizontal="right"/>
    </xf>
    <xf numFmtId="0" fontId="7" fillId="0" borderId="0" xfId="0" applyFont="1" applyAlignment="1"/>
    <xf numFmtId="0" fontId="8" fillId="0" borderId="2" xfId="0" applyFont="1" applyBorder="1" applyAlignment="1">
      <alignment horizontal="right"/>
    </xf>
    <xf numFmtId="0" fontId="7" fillId="0" borderId="0" xfId="0" applyFont="1" applyAlignment="1">
      <alignment horizontal="right" wrapText="1"/>
    </xf>
    <xf numFmtId="164" fontId="8" fillId="0" borderId="2" xfId="0" applyNumberFormat="1" applyFont="1" applyBorder="1"/>
    <xf numFmtId="164" fontId="8" fillId="0" borderId="0" xfId="0" applyNumberFormat="1" applyFont="1" applyBorder="1"/>
    <xf numFmtId="164" fontId="8" fillId="0" borderId="0" xfId="0" applyNumberFormat="1" applyFont="1"/>
    <xf numFmtId="0" fontId="7" fillId="0" borderId="2" xfId="0" applyFont="1" applyBorder="1" applyAlignment="1">
      <alignment horizontal="right"/>
    </xf>
    <xf numFmtId="164" fontId="7" fillId="0" borderId="0" xfId="0" applyNumberFormat="1" applyFont="1"/>
    <xf numFmtId="0" fontId="1" fillId="3" borderId="1" xfId="0" applyFont="1" applyFill="1" applyBorder="1"/>
    <xf numFmtId="16" fontId="1" fillId="3" borderId="1" xfId="0" quotePrefix="1" applyNumberFormat="1" applyFont="1" applyFill="1" applyBorder="1" applyAlignment="1">
      <alignment horizontal="right"/>
    </xf>
    <xf numFmtId="17" fontId="1" fillId="3" borderId="1" xfId="0" quotePrefix="1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right"/>
    </xf>
    <xf numFmtId="0" fontId="1" fillId="3" borderId="4" xfId="0" applyFont="1" applyFill="1" applyBorder="1" applyAlignment="1">
      <alignment horizontal="right"/>
    </xf>
    <xf numFmtId="164" fontId="0" fillId="0" borderId="2" xfId="0" applyNumberFormat="1" applyBorder="1"/>
    <xf numFmtId="0" fontId="1" fillId="0" borderId="0" xfId="0" applyFont="1" applyAlignment="1">
      <alignment horizontal="center"/>
    </xf>
    <xf numFmtId="164" fontId="0" fillId="0" borderId="2" xfId="0" applyNumberFormat="1" applyFont="1" applyBorder="1"/>
    <xf numFmtId="0" fontId="1" fillId="0" borderId="11" xfId="0" applyFont="1" applyBorder="1" applyAlignment="1">
      <alignment wrapText="1"/>
    </xf>
    <xf numFmtId="0" fontId="0" fillId="0" borderId="11" xfId="0" applyBorder="1"/>
    <xf numFmtId="0" fontId="1" fillId="0" borderId="12" xfId="0" applyFont="1" applyBorder="1"/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right"/>
    </xf>
    <xf numFmtId="0" fontId="1" fillId="0" borderId="10" xfId="0" applyFont="1" applyBorder="1"/>
    <xf numFmtId="0" fontId="1" fillId="5" borderId="13" xfId="0" applyFont="1" applyFill="1" applyBorder="1"/>
    <xf numFmtId="0" fontId="1" fillId="5" borderId="11" xfId="0" applyFont="1" applyFill="1" applyBorder="1"/>
    <xf numFmtId="0" fontId="1" fillId="5" borderId="1" xfId="0" applyFont="1" applyFill="1" applyBorder="1"/>
    <xf numFmtId="0" fontId="7" fillId="5" borderId="1" xfId="0" applyFont="1" applyFill="1" applyBorder="1"/>
    <xf numFmtId="0" fontId="7" fillId="5" borderId="4" xfId="0" applyFont="1" applyFill="1" applyBorder="1"/>
    <xf numFmtId="0" fontId="2" fillId="0" borderId="13" xfId="0" applyFont="1" applyBorder="1"/>
    <xf numFmtId="0" fontId="2" fillId="0" borderId="0" xfId="0" applyFont="1" applyBorder="1"/>
    <xf numFmtId="0" fontId="0" fillId="5" borderId="0" xfId="0" applyFont="1" applyFill="1" applyBorder="1"/>
    <xf numFmtId="0" fontId="0" fillId="5" borderId="5" xfId="0" applyFont="1" applyFill="1" applyBorder="1"/>
    <xf numFmtId="0" fontId="1" fillId="5" borderId="4" xfId="0" applyFont="1" applyFill="1" applyBorder="1"/>
    <xf numFmtId="0" fontId="1" fillId="0" borderId="5" xfId="0" applyFont="1" applyFill="1" applyBorder="1"/>
    <xf numFmtId="0" fontId="1" fillId="0" borderId="8" xfId="0" applyFont="1" applyBorder="1" applyAlignment="1">
      <alignment wrapText="1"/>
    </xf>
    <xf numFmtId="16" fontId="0" fillId="0" borderId="0" xfId="0" quotePrefix="1" applyNumberFormat="1" applyBorder="1" applyAlignment="1">
      <alignment horizontal="left"/>
    </xf>
    <xf numFmtId="17" fontId="0" fillId="0" borderId="0" xfId="0" quotePrefix="1" applyNumberFormat="1" applyBorder="1" applyAlignment="1">
      <alignment horizontal="left"/>
    </xf>
    <xf numFmtId="0" fontId="0" fillId="0" borderId="5" xfId="0" applyFont="1" applyFill="1" applyBorder="1"/>
    <xf numFmtId="16" fontId="0" fillId="0" borderId="0" xfId="0" quotePrefix="1" applyNumberFormat="1" applyFont="1" applyBorder="1" applyAlignment="1">
      <alignment horizontal="left"/>
    </xf>
    <xf numFmtId="17" fontId="0" fillId="0" borderId="0" xfId="0" quotePrefix="1" applyNumberFormat="1" applyFont="1" applyBorder="1" applyAlignment="1">
      <alignment horizontal="left"/>
    </xf>
    <xf numFmtId="16" fontId="1" fillId="0" borderId="0" xfId="0" quotePrefix="1" applyNumberFormat="1" applyFont="1" applyBorder="1" applyAlignment="1">
      <alignment horizontal="left"/>
    </xf>
    <xf numFmtId="17" fontId="1" fillId="0" borderId="0" xfId="0" quotePrefix="1" applyNumberFormat="1" applyFont="1" applyBorder="1" applyAlignment="1">
      <alignment horizontal="left"/>
    </xf>
    <xf numFmtId="0" fontId="3" fillId="0" borderId="0" xfId="0" applyFont="1" applyFill="1" applyBorder="1"/>
    <xf numFmtId="0" fontId="7" fillId="0" borderId="8" xfId="0" applyFont="1" applyBorder="1" applyAlignment="1">
      <alignment wrapText="1"/>
    </xf>
    <xf numFmtId="0" fontId="7" fillId="0" borderId="8" xfId="0" applyFont="1" applyBorder="1" applyAlignment="1">
      <alignment horizontal="right"/>
    </xf>
    <xf numFmtId="0" fontId="7" fillId="0" borderId="9" xfId="0" applyFont="1" applyBorder="1" applyAlignment="1">
      <alignment horizontal="right"/>
    </xf>
    <xf numFmtId="0" fontId="7" fillId="0" borderId="0" xfId="0" applyFont="1" applyFill="1" applyBorder="1"/>
    <xf numFmtId="0" fontId="8" fillId="5" borderId="0" xfId="0" applyFont="1" applyFill="1" applyBorder="1"/>
    <xf numFmtId="0" fontId="8" fillId="5" borderId="1" xfId="0" applyFont="1" applyFill="1" applyBorder="1"/>
    <xf numFmtId="0" fontId="11" fillId="0" borderId="0" xfId="0" applyFont="1" applyBorder="1"/>
    <xf numFmtId="0" fontId="11" fillId="5" borderId="0" xfId="0" applyFont="1" applyFill="1" applyBorder="1"/>
    <xf numFmtId="0" fontId="11" fillId="5" borderId="5" xfId="0" applyFont="1" applyFill="1" applyBorder="1"/>
    <xf numFmtId="0" fontId="7" fillId="0" borderId="5" xfId="0" applyFont="1" applyFill="1" applyBorder="1"/>
    <xf numFmtId="0" fontId="7" fillId="0" borderId="1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16" fontId="8" fillId="0" borderId="0" xfId="0" quotePrefix="1" applyNumberFormat="1" applyFont="1" applyBorder="1" applyAlignment="1">
      <alignment horizontal="left"/>
    </xf>
    <xf numFmtId="17" fontId="8" fillId="0" borderId="0" xfId="0" quotePrefix="1" applyNumberFormat="1" applyFont="1" applyBorder="1" applyAlignment="1">
      <alignment horizontal="left"/>
    </xf>
    <xf numFmtId="0" fontId="11" fillId="0" borderId="0" xfId="0" applyFont="1" applyFill="1" applyBorder="1"/>
    <xf numFmtId="0" fontId="7" fillId="0" borderId="5" xfId="0" applyFont="1" applyBorder="1"/>
    <xf numFmtId="16" fontId="7" fillId="0" borderId="0" xfId="0" quotePrefix="1" applyNumberFormat="1" applyFont="1" applyBorder="1" applyAlignment="1">
      <alignment horizontal="left"/>
    </xf>
    <xf numFmtId="17" fontId="7" fillId="0" borderId="0" xfId="0" quotePrefix="1" applyNumberFormat="1" applyFont="1" applyBorder="1" applyAlignment="1">
      <alignment horizontal="left"/>
    </xf>
    <xf numFmtId="0" fontId="7" fillId="0" borderId="0" xfId="0" applyFont="1" applyAlignment="1">
      <alignment wrapText="1"/>
    </xf>
    <xf numFmtId="0" fontId="8" fillId="0" borderId="0" xfId="0" applyFont="1" applyAlignment="1">
      <alignment horizontal="right"/>
    </xf>
    <xf numFmtId="0" fontId="8" fillId="0" borderId="5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8" fillId="5" borderId="0" xfId="0" applyFont="1" applyFill="1"/>
    <xf numFmtId="0" fontId="8" fillId="5" borderId="5" xfId="0" applyFont="1" applyFill="1" applyBorder="1"/>
    <xf numFmtId="0" fontId="8" fillId="5" borderId="4" xfId="0" applyFont="1" applyFill="1" applyBorder="1"/>
    <xf numFmtId="0" fontId="7" fillId="6" borderId="0" xfId="0" applyFont="1" applyFill="1"/>
    <xf numFmtId="0" fontId="7" fillId="6" borderId="5" xfId="0" applyFont="1" applyFill="1" applyBorder="1"/>
    <xf numFmtId="0" fontId="7" fillId="0" borderId="6" xfId="0" applyFont="1" applyFill="1" applyBorder="1"/>
    <xf numFmtId="0" fontId="7" fillId="0" borderId="7" xfId="0" applyFont="1" applyFill="1" applyBorder="1"/>
    <xf numFmtId="0" fontId="7" fillId="5" borderId="0" xfId="0" applyFont="1" applyFill="1"/>
    <xf numFmtId="0" fontId="0" fillId="0" borderId="14" xfId="0" applyBorder="1"/>
    <xf numFmtId="0" fontId="1" fillId="0" borderId="15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1" fillId="0" borderId="16" xfId="0" applyFont="1" applyBorder="1"/>
    <xf numFmtId="0" fontId="0" fillId="0" borderId="16" xfId="0" applyFont="1" applyBorder="1"/>
    <xf numFmtId="164" fontId="3" fillId="0" borderId="0" xfId="0" applyNumberFormat="1" applyFont="1" applyAlignment="1">
      <alignment horizontal="right"/>
    </xf>
    <xf numFmtId="17" fontId="0" fillId="0" borderId="0" xfId="0" quotePrefix="1" applyNumberFormat="1"/>
    <xf numFmtId="0" fontId="1" fillId="5" borderId="16" xfId="0" applyFont="1" applyFill="1" applyBorder="1"/>
    <xf numFmtId="164" fontId="2" fillId="5" borderId="0" xfId="0" applyNumberFormat="1" applyFont="1" applyFill="1"/>
    <xf numFmtId="164" fontId="3" fillId="0" borderId="0" xfId="0" applyNumberFormat="1" applyFont="1"/>
    <xf numFmtId="0" fontId="1" fillId="0" borderId="14" xfId="0" applyFont="1" applyBorder="1"/>
    <xf numFmtId="17" fontId="1" fillId="0" borderId="0" xfId="0" quotePrefix="1" applyNumberFormat="1" applyFont="1"/>
    <xf numFmtId="164" fontId="1" fillId="5" borderId="0" xfId="0" applyNumberFormat="1" applyFont="1" applyFill="1"/>
    <xf numFmtId="164" fontId="0" fillId="0" borderId="0" xfId="0" applyNumberFormat="1" applyFont="1"/>
    <xf numFmtId="17" fontId="0" fillId="0" borderId="0" xfId="0" quotePrefix="1" applyNumberFormat="1" applyFont="1"/>
    <xf numFmtId="0" fontId="1" fillId="5" borderId="15" xfId="0" applyFont="1" applyFill="1" applyBorder="1"/>
    <xf numFmtId="0" fontId="0" fillId="5" borderId="0" xfId="0" applyFill="1"/>
    <xf numFmtId="0" fontId="0" fillId="5" borderId="0" xfId="0" applyFill="1" applyBorder="1"/>
    <xf numFmtId="0" fontId="0" fillId="2" borderId="5" xfId="0" applyFill="1" applyBorder="1"/>
    <xf numFmtId="1" fontId="1" fillId="0" borderId="3" xfId="0" applyNumberFormat="1" applyFont="1" applyBorder="1"/>
    <xf numFmtId="1" fontId="1" fillId="0" borderId="5" xfId="0" applyNumberFormat="1" applyFont="1" applyBorder="1"/>
    <xf numFmtId="0" fontId="1" fillId="0" borderId="8" xfId="0" applyFont="1" applyBorder="1" applyAlignment="1">
      <alignment horizontal="right" wrapText="1"/>
    </xf>
    <xf numFmtId="0" fontId="9" fillId="0" borderId="0" xfId="0" applyFont="1" applyAlignment="1">
      <alignment horizontal="right" wrapText="1"/>
    </xf>
    <xf numFmtId="0" fontId="6" fillId="0" borderId="0" xfId="0" applyFont="1"/>
    <xf numFmtId="1" fontId="1" fillId="5" borderId="0" xfId="0" applyNumberFormat="1" applyFont="1" applyFill="1"/>
    <xf numFmtId="0" fontId="2" fillId="0" borderId="0" xfId="0" applyFont="1" applyFill="1"/>
    <xf numFmtId="0" fontId="7" fillId="0" borderId="8" xfId="0" applyFont="1" applyBorder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right" wrapText="1"/>
    </xf>
    <xf numFmtId="164" fontId="7" fillId="0" borderId="1" xfId="0" applyNumberFormat="1" applyFont="1" applyBorder="1"/>
    <xf numFmtId="164" fontId="1" fillId="0" borderId="1" xfId="0" applyNumberFormat="1" applyFont="1" applyBorder="1"/>
    <xf numFmtId="164" fontId="1" fillId="5" borderId="1" xfId="0" applyNumberFormat="1" applyFont="1" applyFill="1" applyBorder="1"/>
    <xf numFmtId="1" fontId="1" fillId="5" borderId="1" xfId="0" applyNumberFormat="1" applyFont="1" applyFill="1" applyBorder="1"/>
    <xf numFmtId="0" fontId="12" fillId="5" borderId="1" xfId="0" applyFont="1" applyFill="1" applyBorder="1"/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0" xfId="0" applyFont="1" applyFill="1" applyBorder="1" applyAlignment="1">
      <alignment horizontal="right" wrapText="1"/>
    </xf>
    <xf numFmtId="0" fontId="7" fillId="0" borderId="11" xfId="0" applyFont="1" applyFill="1" applyBorder="1" applyAlignment="1">
      <alignment horizontal="right" wrapText="1"/>
    </xf>
    <xf numFmtId="0" fontId="7" fillId="0" borderId="2" xfId="0" applyFont="1" applyFill="1" applyBorder="1" applyAlignment="1">
      <alignment horizontal="right" wrapText="1"/>
    </xf>
    <xf numFmtId="0" fontId="7" fillId="0" borderId="1" xfId="0" applyFont="1" applyFill="1" applyBorder="1" applyAlignment="1">
      <alignment horizontal="right" wrapText="1"/>
    </xf>
    <xf numFmtId="0" fontId="1" fillId="0" borderId="2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right" wrapText="1"/>
    </xf>
    <xf numFmtId="0" fontId="1" fillId="0" borderId="1" xfId="0" applyFont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2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0" xfId="0" applyFont="1" applyAlignment="1">
      <alignment horizontal="left"/>
    </xf>
    <xf numFmtId="0" fontId="4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right" wrapText="1"/>
    </xf>
    <xf numFmtId="0" fontId="1" fillId="0" borderId="12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7" fillId="0" borderId="2" xfId="0" applyFont="1" applyBorder="1" applyAlignment="1">
      <alignment horizontal="left" wrapText="1"/>
    </xf>
    <xf numFmtId="0" fontId="7" fillId="0" borderId="1" xfId="0" applyFont="1" applyBorder="1" applyAlignment="1">
      <alignment horizontal="left" wrapText="1"/>
    </xf>
    <xf numFmtId="0" fontId="7" fillId="0" borderId="2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7" fillId="0" borderId="10" xfId="0" applyFont="1" applyBorder="1" applyAlignment="1">
      <alignment horizontal="right" wrapText="1"/>
    </xf>
    <xf numFmtId="0" fontId="7" fillId="0" borderId="11" xfId="0" applyFont="1" applyBorder="1" applyAlignment="1">
      <alignment horizontal="right" wrapText="1"/>
    </xf>
    <xf numFmtId="0" fontId="1" fillId="3" borderId="10" xfId="0" applyFont="1" applyFill="1" applyBorder="1" applyAlignment="1">
      <alignment horizontal="right"/>
    </xf>
    <xf numFmtId="0" fontId="1" fillId="3" borderId="11" xfId="0" applyFont="1" applyFill="1" applyBorder="1" applyAlignment="1">
      <alignment horizontal="right"/>
    </xf>
    <xf numFmtId="0" fontId="1" fillId="0" borderId="2" xfId="0" applyFont="1" applyBorder="1" applyAlignment="1">
      <alignment horizontal="left" wrapText="1"/>
    </xf>
    <xf numFmtId="0" fontId="1" fillId="0" borderId="10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nsb.gov.sc/Users/David/Documents/Seychelles/Reports/Final%20report%20spreadsheets/Tabs%2033-40%20vegetab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38"/>
      <sheetName val="Tab 39"/>
      <sheetName val="Tab 40"/>
      <sheetName val="Combined total"/>
      <sheetName val="Annual estimate"/>
    </sheetNames>
    <sheetDataSet>
      <sheetData sheetId="0">
        <row r="6">
          <cell r="B6">
            <v>178</v>
          </cell>
          <cell r="C6">
            <v>31884.1</v>
          </cell>
          <cell r="D6">
            <v>7.9</v>
          </cell>
          <cell r="E6">
            <v>78726.22</v>
          </cell>
        </row>
        <row r="7">
          <cell r="B7">
            <v>102</v>
          </cell>
          <cell r="C7">
            <v>16068.6</v>
          </cell>
          <cell r="D7">
            <v>4</v>
          </cell>
          <cell r="E7">
            <v>80343</v>
          </cell>
        </row>
        <row r="8">
          <cell r="B8">
            <v>23</v>
          </cell>
          <cell r="C8">
            <v>5028.3999999999996</v>
          </cell>
          <cell r="D8">
            <v>1.2</v>
          </cell>
          <cell r="E8">
            <v>12415.74</v>
          </cell>
        </row>
        <row r="9">
          <cell r="B9">
            <v>26</v>
          </cell>
        </row>
        <row r="10">
          <cell r="B10">
            <v>130</v>
          </cell>
          <cell r="C10">
            <v>27568.400000000001</v>
          </cell>
          <cell r="D10">
            <v>6.8</v>
          </cell>
          <cell r="E10">
            <v>136140.19</v>
          </cell>
        </row>
        <row r="11">
          <cell r="B11">
            <v>163</v>
          </cell>
        </row>
        <row r="12">
          <cell r="B12">
            <v>42</v>
          </cell>
          <cell r="C12">
            <v>16397.3</v>
          </cell>
          <cell r="D12">
            <v>4.0999999999999996</v>
          </cell>
          <cell r="E12">
            <v>80974.06</v>
          </cell>
        </row>
        <row r="13">
          <cell r="B13">
            <v>40</v>
          </cell>
          <cell r="C13">
            <v>7215</v>
          </cell>
          <cell r="D13">
            <v>1.8</v>
          </cell>
          <cell r="E13">
            <v>3206.67</v>
          </cell>
        </row>
        <row r="14">
          <cell r="B14">
            <v>35</v>
          </cell>
          <cell r="C14">
            <v>11909</v>
          </cell>
          <cell r="D14">
            <v>2.9</v>
          </cell>
          <cell r="E14">
            <v>5292.89</v>
          </cell>
        </row>
        <row r="15">
          <cell r="B15">
            <v>51</v>
          </cell>
          <cell r="C15">
            <v>5482</v>
          </cell>
          <cell r="D15">
            <v>1.4</v>
          </cell>
          <cell r="E15">
            <v>2436.44</v>
          </cell>
        </row>
        <row r="16">
          <cell r="B16">
            <v>110</v>
          </cell>
          <cell r="C16">
            <v>19441</v>
          </cell>
          <cell r="D16">
            <v>4.8</v>
          </cell>
          <cell r="E16">
            <v>216010.89</v>
          </cell>
        </row>
        <row r="17">
          <cell r="B17">
            <v>42</v>
          </cell>
          <cell r="C17">
            <v>19014</v>
          </cell>
          <cell r="D17">
            <v>4.7</v>
          </cell>
          <cell r="E17">
            <v>38028</v>
          </cell>
        </row>
        <row r="18">
          <cell r="B18">
            <v>39</v>
          </cell>
          <cell r="C18">
            <v>6085.1</v>
          </cell>
          <cell r="D18">
            <v>1.5</v>
          </cell>
          <cell r="E18">
            <v>13522.33</v>
          </cell>
        </row>
        <row r="19">
          <cell r="B19">
            <v>252</v>
          </cell>
          <cell r="C19">
            <v>127312.3</v>
          </cell>
          <cell r="D19">
            <v>31.5</v>
          </cell>
          <cell r="E19">
            <v>63656.13</v>
          </cell>
        </row>
        <row r="20">
          <cell r="B20">
            <v>13</v>
          </cell>
          <cell r="C20">
            <v>3080</v>
          </cell>
          <cell r="D20">
            <v>0.8</v>
          </cell>
          <cell r="E20">
            <v>1540</v>
          </cell>
        </row>
        <row r="21">
          <cell r="B21">
            <v>60</v>
          </cell>
          <cell r="C21">
            <v>2644.5</v>
          </cell>
          <cell r="D21">
            <v>0.7</v>
          </cell>
          <cell r="E21">
            <v>66112</v>
          </cell>
        </row>
        <row r="22">
          <cell r="B22">
            <v>26</v>
          </cell>
          <cell r="C22">
            <v>2826.5</v>
          </cell>
          <cell r="D22">
            <v>0.7</v>
          </cell>
          <cell r="E22">
            <v>5653</v>
          </cell>
        </row>
        <row r="23">
          <cell r="B23">
            <v>145</v>
          </cell>
          <cell r="C23">
            <v>60558.1</v>
          </cell>
          <cell r="D23">
            <v>15</v>
          </cell>
          <cell r="E23">
            <v>149526.10999999999</v>
          </cell>
        </row>
        <row r="24">
          <cell r="B24">
            <v>45</v>
          </cell>
        </row>
        <row r="25">
          <cell r="B25">
            <v>49</v>
          </cell>
          <cell r="C25">
            <v>9311</v>
          </cell>
          <cell r="D25">
            <v>2.3000000000000003</v>
          </cell>
          <cell r="E25">
            <v>83086.69</v>
          </cell>
        </row>
        <row r="28">
          <cell r="B28">
            <v>217</v>
          </cell>
          <cell r="C28">
            <v>126642.1</v>
          </cell>
          <cell r="D28">
            <v>31.3</v>
          </cell>
          <cell r="E28">
            <v>140713.44</v>
          </cell>
        </row>
        <row r="29">
          <cell r="B29">
            <v>37</v>
          </cell>
          <cell r="C29">
            <v>2568.8000000000002</v>
          </cell>
          <cell r="D29">
            <v>0.6</v>
          </cell>
          <cell r="E29">
            <v>10275</v>
          </cell>
        </row>
        <row r="30">
          <cell r="B30">
            <v>175</v>
          </cell>
          <cell r="C30">
            <v>60598.400000000001</v>
          </cell>
          <cell r="D30">
            <v>15</v>
          </cell>
          <cell r="E30">
            <v>201994.67</v>
          </cell>
        </row>
        <row r="31">
          <cell r="B31">
            <v>16</v>
          </cell>
          <cell r="C31">
            <v>1990.5</v>
          </cell>
          <cell r="D31">
            <v>0.5</v>
          </cell>
          <cell r="E31">
            <v>3981</v>
          </cell>
        </row>
        <row r="34">
          <cell r="B34">
            <v>18</v>
          </cell>
          <cell r="C34">
            <v>614</v>
          </cell>
          <cell r="D34">
            <v>0.2</v>
          </cell>
          <cell r="E34">
            <v>1228</v>
          </cell>
        </row>
        <row r="35">
          <cell r="B35">
            <v>256</v>
          </cell>
          <cell r="C35">
            <v>69351</v>
          </cell>
          <cell r="D35">
            <v>17.100000000000001</v>
          </cell>
          <cell r="E35">
            <v>69351</v>
          </cell>
        </row>
        <row r="36">
          <cell r="B36">
            <v>12</v>
          </cell>
          <cell r="C36">
            <v>1344</v>
          </cell>
          <cell r="D36">
            <v>0.3</v>
          </cell>
          <cell r="E36">
            <v>33600</v>
          </cell>
        </row>
        <row r="37">
          <cell r="B37">
            <v>14</v>
          </cell>
          <cell r="C37">
            <v>238.5</v>
          </cell>
          <cell r="D37">
            <v>0.1</v>
          </cell>
          <cell r="E37">
            <v>2650</v>
          </cell>
        </row>
        <row r="38">
          <cell r="B38">
            <v>95</v>
          </cell>
          <cell r="C38">
            <v>5972.5</v>
          </cell>
          <cell r="D38">
            <v>1.5</v>
          </cell>
          <cell r="E38">
            <v>149312</v>
          </cell>
        </row>
        <row r="39">
          <cell r="B39">
            <v>14</v>
          </cell>
          <cell r="C39">
            <v>1098.5</v>
          </cell>
          <cell r="D39">
            <v>0.3</v>
          </cell>
          <cell r="E39">
            <v>2197</v>
          </cell>
        </row>
        <row r="40">
          <cell r="B40">
            <v>94</v>
          </cell>
          <cell r="C40">
            <v>8962.2999999999993</v>
          </cell>
          <cell r="D40">
            <v>2.2000000000000002</v>
          </cell>
          <cell r="E40">
            <v>99581.11</v>
          </cell>
        </row>
        <row r="41">
          <cell r="B41">
            <v>19</v>
          </cell>
          <cell r="C41">
            <v>1458.3</v>
          </cell>
          <cell r="D41">
            <v>0.4</v>
          </cell>
          <cell r="E41">
            <v>27438.09</v>
          </cell>
        </row>
        <row r="42">
          <cell r="D42">
            <v>22.1</v>
          </cell>
        </row>
      </sheetData>
      <sheetData sheetId="1">
        <row r="5">
          <cell r="B5">
            <v>83</v>
          </cell>
          <cell r="C5">
            <v>23312.07</v>
          </cell>
          <cell r="D5">
            <v>57560.65</v>
          </cell>
          <cell r="E5">
            <v>5.7603335804299478</v>
          </cell>
        </row>
        <row r="6">
          <cell r="B6">
            <v>76</v>
          </cell>
          <cell r="C6">
            <v>14641.8</v>
          </cell>
          <cell r="D6">
            <v>73209</v>
          </cell>
          <cell r="E6">
            <v>3.6179392142327647</v>
          </cell>
        </row>
        <row r="7">
          <cell r="B7">
            <v>18</v>
          </cell>
          <cell r="C7">
            <v>8624.7199999999993</v>
          </cell>
          <cell r="D7">
            <v>21295.62</v>
          </cell>
          <cell r="E7">
            <v>2.1311391153941188</v>
          </cell>
        </row>
        <row r="8">
          <cell r="B8">
            <v>5</v>
          </cell>
        </row>
        <row r="9">
          <cell r="B9">
            <v>114</v>
          </cell>
          <cell r="C9">
            <v>64441.96</v>
          </cell>
          <cell r="D9">
            <v>318231.90999999997</v>
          </cell>
          <cell r="E9">
            <v>15.923390165554732</v>
          </cell>
        </row>
        <row r="10">
          <cell r="B10">
            <v>149</v>
          </cell>
        </row>
        <row r="11">
          <cell r="B11">
            <v>31</v>
          </cell>
          <cell r="C11">
            <v>17037.7</v>
          </cell>
          <cell r="D11">
            <v>84136.79</v>
          </cell>
          <cell r="E11">
            <v>4.2099579935754878</v>
          </cell>
        </row>
        <row r="12">
          <cell r="B12">
            <v>24</v>
          </cell>
          <cell r="C12">
            <v>9532</v>
          </cell>
          <cell r="D12">
            <v>4236.4399999999996</v>
          </cell>
          <cell r="E12">
            <v>2.3553249320484309</v>
          </cell>
        </row>
        <row r="13">
          <cell r="B13">
            <v>19</v>
          </cell>
          <cell r="C13">
            <v>15156.25</v>
          </cell>
          <cell r="D13">
            <v>6736.11</v>
          </cell>
          <cell r="E13">
            <v>3.7450580677044725</v>
          </cell>
        </row>
        <row r="14">
          <cell r="B14">
            <v>20</v>
          </cell>
          <cell r="C14">
            <v>3889.5</v>
          </cell>
          <cell r="D14">
            <v>1728.67</v>
          </cell>
          <cell r="E14">
            <v>0.96108228317272049</v>
          </cell>
        </row>
        <row r="15">
          <cell r="B15">
            <v>105</v>
          </cell>
          <cell r="C15">
            <v>40444.67</v>
          </cell>
          <cell r="D15">
            <v>449385.22</v>
          </cell>
          <cell r="E15">
            <v>9.9937410427477147</v>
          </cell>
        </row>
        <row r="16">
          <cell r="B16">
            <v>34</v>
          </cell>
          <cell r="C16">
            <v>17609.5</v>
          </cell>
          <cell r="D16">
            <v>35219</v>
          </cell>
          <cell r="E16">
            <v>4.3512478379046211</v>
          </cell>
        </row>
        <row r="17">
          <cell r="B17">
            <v>28</v>
          </cell>
          <cell r="C17">
            <v>9000.2999999999993</v>
          </cell>
          <cell r="D17">
            <v>20000.669999999998</v>
          </cell>
          <cell r="E17">
            <v>2.2239436619718309</v>
          </cell>
        </row>
        <row r="18">
          <cell r="B18">
            <v>128</v>
          </cell>
          <cell r="C18">
            <v>179519</v>
          </cell>
          <cell r="D18">
            <v>89759.5</v>
          </cell>
          <cell r="E18">
            <v>44.358537188040522</v>
          </cell>
        </row>
        <row r="19">
          <cell r="B19">
            <v>6</v>
          </cell>
          <cell r="C19">
            <v>2294</v>
          </cell>
          <cell r="D19">
            <v>1147</v>
          </cell>
          <cell r="E19">
            <v>0.56683963429701012</v>
          </cell>
        </row>
        <row r="20">
          <cell r="B20">
            <v>20</v>
          </cell>
          <cell r="C20">
            <v>1686.64</v>
          </cell>
          <cell r="D20">
            <v>42166</v>
          </cell>
          <cell r="E20">
            <v>0.41676303434642947</v>
          </cell>
        </row>
        <row r="21">
          <cell r="B21">
            <v>4</v>
          </cell>
          <cell r="C21">
            <v>2650</v>
          </cell>
          <cell r="D21">
            <v>5300</v>
          </cell>
          <cell r="E21">
            <v>0.65480602915740049</v>
          </cell>
        </row>
        <row r="22">
          <cell r="B22">
            <v>107</v>
          </cell>
          <cell r="C22">
            <v>50199.32</v>
          </cell>
          <cell r="D22">
            <v>123948.95</v>
          </cell>
          <cell r="E22">
            <v>12.404082036076106</v>
          </cell>
        </row>
        <row r="23">
          <cell r="B23">
            <v>14</v>
          </cell>
        </row>
        <row r="24">
          <cell r="B24">
            <v>30</v>
          </cell>
          <cell r="C24">
            <v>3504.4</v>
          </cell>
          <cell r="D24">
            <v>55685.8</v>
          </cell>
          <cell r="E24">
            <v>0.86592537682233761</v>
          </cell>
        </row>
        <row r="27">
          <cell r="B27">
            <v>66</v>
          </cell>
          <cell r="C27">
            <v>33746.699999999997</v>
          </cell>
          <cell r="D27">
            <v>37496.33</v>
          </cell>
          <cell r="E27">
            <v>8.3386953298739801</v>
          </cell>
        </row>
        <row r="28">
          <cell r="B28">
            <v>10</v>
          </cell>
          <cell r="C28">
            <v>583.75</v>
          </cell>
          <cell r="D28">
            <v>2335</v>
          </cell>
          <cell r="E28">
            <v>0.14424264887571039</v>
          </cell>
        </row>
        <row r="29">
          <cell r="B29">
            <v>69</v>
          </cell>
          <cell r="C29">
            <v>32115.5</v>
          </cell>
          <cell r="D29">
            <v>107051.67</v>
          </cell>
          <cell r="E29">
            <v>7.9356313318507539</v>
          </cell>
        </row>
        <row r="30">
          <cell r="B30">
            <v>5</v>
          </cell>
          <cell r="C30">
            <v>537.5</v>
          </cell>
          <cell r="D30">
            <v>1075</v>
          </cell>
          <cell r="E30">
            <v>0.13281443044230293</v>
          </cell>
        </row>
        <row r="33">
          <cell r="B33">
            <v>3</v>
          </cell>
          <cell r="C33">
            <v>90</v>
          </cell>
          <cell r="D33">
            <v>180</v>
          </cell>
          <cell r="E33">
            <v>2.2238695329873982E-2</v>
          </cell>
        </row>
        <row r="34">
          <cell r="B34">
            <v>80</v>
          </cell>
          <cell r="C34">
            <v>30250</v>
          </cell>
          <cell r="D34">
            <v>30250</v>
          </cell>
          <cell r="E34">
            <v>7.4746725969854211</v>
          </cell>
        </row>
        <row r="35">
          <cell r="B35">
            <v>10</v>
          </cell>
          <cell r="C35">
            <v>1635</v>
          </cell>
          <cell r="D35">
            <v>40875</v>
          </cell>
          <cell r="E35">
            <v>0.40400296515937734</v>
          </cell>
        </row>
        <row r="36">
          <cell r="B36">
            <v>1</v>
          </cell>
          <cell r="C36">
            <v>50</v>
          </cell>
          <cell r="D36">
            <v>555.55999999999995</v>
          </cell>
          <cell r="E36">
            <v>1.2354830738818878E-2</v>
          </cell>
        </row>
        <row r="37">
          <cell r="B37">
            <v>37</v>
          </cell>
          <cell r="C37">
            <v>3990.8</v>
          </cell>
          <cell r="D37">
            <v>99770</v>
          </cell>
          <cell r="E37">
            <v>0.98611317024956757</v>
          </cell>
        </row>
        <row r="38">
          <cell r="B38">
            <v>3</v>
          </cell>
          <cell r="C38">
            <v>52</v>
          </cell>
          <cell r="D38">
            <v>104</v>
          </cell>
          <cell r="E38">
            <v>1.2849023968371634E-2</v>
          </cell>
        </row>
        <row r="39">
          <cell r="B39">
            <v>36</v>
          </cell>
          <cell r="C39">
            <v>3721.83</v>
          </cell>
          <cell r="D39">
            <v>41353.67</v>
          </cell>
          <cell r="E39">
            <v>0.9196515937731653</v>
          </cell>
        </row>
        <row r="40">
          <cell r="B40">
            <v>7</v>
          </cell>
          <cell r="C40">
            <v>1772</v>
          </cell>
          <cell r="D40">
            <v>1055</v>
          </cell>
          <cell r="E40">
            <v>0.42277242401779092</v>
          </cell>
        </row>
        <row r="41">
          <cell r="E41">
            <v>10.254655300222389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58"/>
  <sheetViews>
    <sheetView topLeftCell="A19" zoomScaleNormal="100" zoomScalePageLayoutView="85" workbookViewId="0">
      <selection activeCell="H5" sqref="H5"/>
    </sheetView>
  </sheetViews>
  <sheetFormatPr defaultRowHeight="15" x14ac:dyDescent="0.25"/>
  <cols>
    <col min="1" max="1" width="31" customWidth="1"/>
    <col min="2" max="2" width="21" customWidth="1"/>
    <col min="3" max="3" width="12.5703125" customWidth="1"/>
    <col min="4" max="4" width="12.42578125" customWidth="1"/>
    <col min="5" max="5" width="14.140625" customWidth="1"/>
  </cols>
  <sheetData>
    <row r="1" spans="1:5" x14ac:dyDescent="0.25">
      <c r="A1" s="356" t="s">
        <v>0</v>
      </c>
      <c r="B1" s="356"/>
      <c r="C1" s="356"/>
      <c r="D1" s="356"/>
      <c r="E1" s="356"/>
    </row>
    <row r="2" spans="1:5" x14ac:dyDescent="0.25">
      <c r="A2" s="356"/>
      <c r="B2" s="356"/>
      <c r="C2" s="356"/>
      <c r="D2" s="356"/>
      <c r="E2" s="356"/>
    </row>
    <row r="3" spans="1:5" x14ac:dyDescent="0.25">
      <c r="A3" s="1"/>
      <c r="B3" s="1"/>
      <c r="C3" s="1"/>
      <c r="D3" s="1"/>
      <c r="E3" s="1"/>
    </row>
    <row r="4" spans="1:5" x14ac:dyDescent="0.25">
      <c r="A4" s="2"/>
      <c r="B4" s="2"/>
      <c r="C4" s="3" t="s">
        <v>1</v>
      </c>
      <c r="D4" s="4"/>
      <c r="E4" s="5"/>
    </row>
    <row r="5" spans="1:5" x14ac:dyDescent="0.25">
      <c r="A5" s="6" t="s">
        <v>2</v>
      </c>
      <c r="B5" s="6"/>
      <c r="C5" s="7" t="s">
        <v>3</v>
      </c>
      <c r="D5" s="8" t="s">
        <v>4</v>
      </c>
      <c r="E5" s="7" t="s">
        <v>5</v>
      </c>
    </row>
    <row r="6" spans="1:5" x14ac:dyDescent="0.25">
      <c r="A6" s="9" t="s">
        <v>6</v>
      </c>
      <c r="B6" s="9"/>
      <c r="C6" s="10"/>
      <c r="D6" s="11"/>
      <c r="E6" s="12"/>
    </row>
    <row r="7" spans="1:5" x14ac:dyDescent="0.25">
      <c r="A7" t="s">
        <v>7</v>
      </c>
      <c r="C7">
        <v>8</v>
      </c>
      <c r="D7" s="13">
        <v>21</v>
      </c>
      <c r="E7" s="14">
        <v>29</v>
      </c>
    </row>
    <row r="8" spans="1:5" x14ac:dyDescent="0.25">
      <c r="A8" t="s">
        <v>8</v>
      </c>
      <c r="C8">
        <v>135</v>
      </c>
      <c r="D8" s="13">
        <v>27</v>
      </c>
      <c r="E8" s="14">
        <v>162</v>
      </c>
    </row>
    <row r="9" spans="1:5" x14ac:dyDescent="0.25">
      <c r="A9" t="s">
        <v>9</v>
      </c>
      <c r="C9">
        <v>12</v>
      </c>
      <c r="D9" s="13">
        <v>18</v>
      </c>
      <c r="E9" s="14">
        <v>30</v>
      </c>
    </row>
    <row r="10" spans="1:5" x14ac:dyDescent="0.25">
      <c r="A10" t="s">
        <v>10</v>
      </c>
      <c r="C10">
        <v>7</v>
      </c>
      <c r="D10" s="13">
        <v>18</v>
      </c>
      <c r="E10" s="14">
        <v>25</v>
      </c>
    </row>
    <row r="11" spans="1:5" s="17" customFormat="1" x14ac:dyDescent="0.25">
      <c r="A11" s="15"/>
      <c r="B11" s="15" t="s">
        <v>11</v>
      </c>
      <c r="C11" s="15">
        <v>162</v>
      </c>
      <c r="D11" s="16">
        <v>84</v>
      </c>
      <c r="E11" s="15">
        <v>246</v>
      </c>
    </row>
    <row r="12" spans="1:5" x14ac:dyDescent="0.25">
      <c r="A12" s="9" t="s">
        <v>12</v>
      </c>
      <c r="B12" s="9"/>
      <c r="C12" s="18"/>
      <c r="D12" s="13"/>
      <c r="E12" s="19"/>
    </row>
    <row r="13" spans="1:5" x14ac:dyDescent="0.25">
      <c r="A13" t="s">
        <v>7</v>
      </c>
      <c r="C13">
        <v>8</v>
      </c>
      <c r="D13" s="13">
        <v>31</v>
      </c>
      <c r="E13" s="14">
        <v>39</v>
      </c>
    </row>
    <row r="14" spans="1:5" x14ac:dyDescent="0.25">
      <c r="A14" t="s">
        <v>8</v>
      </c>
      <c r="C14">
        <v>118</v>
      </c>
      <c r="D14" s="13">
        <v>28</v>
      </c>
      <c r="E14" s="14">
        <v>146</v>
      </c>
    </row>
    <row r="15" spans="1:5" x14ac:dyDescent="0.25">
      <c r="A15" t="s">
        <v>9</v>
      </c>
      <c r="C15">
        <v>13</v>
      </c>
      <c r="D15" s="13">
        <v>14</v>
      </c>
      <c r="E15" s="14">
        <v>27</v>
      </c>
    </row>
    <row r="16" spans="1:5" x14ac:dyDescent="0.25">
      <c r="A16" t="s">
        <v>10</v>
      </c>
      <c r="C16">
        <v>1</v>
      </c>
      <c r="D16" s="13">
        <v>5</v>
      </c>
      <c r="E16" s="14">
        <v>6</v>
      </c>
    </row>
    <row r="17" spans="1:5" s="9" customFormat="1" x14ac:dyDescent="0.25">
      <c r="A17" s="15"/>
      <c r="B17" s="15" t="s">
        <v>13</v>
      </c>
      <c r="C17" s="15">
        <v>140</v>
      </c>
      <c r="D17" s="16">
        <v>78</v>
      </c>
      <c r="E17" s="15">
        <v>218</v>
      </c>
    </row>
    <row r="18" spans="1:5" x14ac:dyDescent="0.25">
      <c r="A18" s="9" t="s">
        <v>14</v>
      </c>
      <c r="B18" s="9"/>
      <c r="C18" s="18"/>
      <c r="D18" s="13"/>
      <c r="E18" s="19"/>
    </row>
    <row r="19" spans="1:5" x14ac:dyDescent="0.25">
      <c r="A19" t="s">
        <v>7</v>
      </c>
      <c r="C19">
        <v>5</v>
      </c>
      <c r="D19" s="13">
        <v>18</v>
      </c>
      <c r="E19" s="14">
        <v>23</v>
      </c>
    </row>
    <row r="20" spans="1:5" x14ac:dyDescent="0.25">
      <c r="A20" t="s">
        <v>8</v>
      </c>
      <c r="C20">
        <v>81</v>
      </c>
      <c r="D20" s="13">
        <v>7</v>
      </c>
      <c r="E20" s="14">
        <v>88</v>
      </c>
    </row>
    <row r="21" spans="1:5" x14ac:dyDescent="0.25">
      <c r="A21" t="s">
        <v>9</v>
      </c>
      <c r="C21">
        <v>1</v>
      </c>
      <c r="D21" s="13">
        <v>2</v>
      </c>
      <c r="E21" s="14">
        <v>3</v>
      </c>
    </row>
    <row r="22" spans="1:5" x14ac:dyDescent="0.25">
      <c r="A22" t="s">
        <v>10</v>
      </c>
      <c r="C22">
        <v>0</v>
      </c>
      <c r="D22" s="13">
        <v>0</v>
      </c>
      <c r="E22" s="14">
        <v>0</v>
      </c>
    </row>
    <row r="23" spans="1:5" s="17" customFormat="1" x14ac:dyDescent="0.25">
      <c r="A23" s="20"/>
      <c r="B23" s="20" t="s">
        <v>15</v>
      </c>
      <c r="C23" s="20">
        <v>87</v>
      </c>
      <c r="D23" s="21">
        <v>27</v>
      </c>
      <c r="E23" s="20">
        <v>114</v>
      </c>
    </row>
    <row r="24" spans="1:5" x14ac:dyDescent="0.25">
      <c r="A24" s="22" t="s">
        <v>16</v>
      </c>
      <c r="B24" s="22"/>
      <c r="C24" s="18"/>
      <c r="D24" s="13"/>
      <c r="E24" s="19"/>
    </row>
    <row r="25" spans="1:5" x14ac:dyDescent="0.25">
      <c r="A25" t="s">
        <v>7</v>
      </c>
      <c r="C25" s="23">
        <f t="shared" ref="C25:E27" si="0">+C7+C13+C19</f>
        <v>21</v>
      </c>
      <c r="D25" s="24">
        <f t="shared" si="0"/>
        <v>70</v>
      </c>
      <c r="E25" s="19">
        <f t="shared" si="0"/>
        <v>91</v>
      </c>
    </row>
    <row r="26" spans="1:5" x14ac:dyDescent="0.25">
      <c r="A26" t="s">
        <v>8</v>
      </c>
      <c r="C26" s="23">
        <f t="shared" si="0"/>
        <v>334</v>
      </c>
      <c r="D26" s="24">
        <f t="shared" si="0"/>
        <v>62</v>
      </c>
      <c r="E26" s="19">
        <f t="shared" si="0"/>
        <v>396</v>
      </c>
    </row>
    <row r="27" spans="1:5" x14ac:dyDescent="0.25">
      <c r="A27" t="s">
        <v>9</v>
      </c>
      <c r="C27" s="23">
        <f t="shared" si="0"/>
        <v>26</v>
      </c>
      <c r="D27" s="24">
        <f t="shared" si="0"/>
        <v>34</v>
      </c>
      <c r="E27" s="19">
        <f t="shared" si="0"/>
        <v>60</v>
      </c>
    </row>
    <row r="28" spans="1:5" x14ac:dyDescent="0.25">
      <c r="A28" t="s">
        <v>10</v>
      </c>
      <c r="C28" s="19">
        <f>+C10+C16</f>
        <v>8</v>
      </c>
      <c r="D28" s="25">
        <f>+D10+D16</f>
        <v>23</v>
      </c>
      <c r="E28" s="19">
        <f>+E10+E16</f>
        <v>31</v>
      </c>
    </row>
    <row r="29" spans="1:5" s="9" customFormat="1" x14ac:dyDescent="0.25">
      <c r="A29" s="15"/>
      <c r="B29" s="15" t="s">
        <v>17</v>
      </c>
      <c r="C29" s="26">
        <f>SUM(C25:C28)</f>
        <v>389</v>
      </c>
      <c r="D29" s="27">
        <f t="shared" ref="D29:E29" si="1">SUM(D25:D28)</f>
        <v>189</v>
      </c>
      <c r="E29" s="15">
        <f t="shared" si="1"/>
        <v>578</v>
      </c>
    </row>
    <row r="30" spans="1:5" x14ac:dyDescent="0.25">
      <c r="A30" s="9" t="s">
        <v>18</v>
      </c>
      <c r="B30" s="9"/>
      <c r="C30" s="23"/>
      <c r="D30" s="24"/>
      <c r="E30" s="19"/>
    </row>
    <row r="31" spans="1:5" x14ac:dyDescent="0.25">
      <c r="A31" t="s">
        <v>7</v>
      </c>
      <c r="C31">
        <v>2</v>
      </c>
      <c r="D31" s="13">
        <v>14</v>
      </c>
      <c r="E31" s="14">
        <v>16</v>
      </c>
    </row>
    <row r="32" spans="1:5" x14ac:dyDescent="0.25">
      <c r="A32" t="s">
        <v>8</v>
      </c>
      <c r="C32">
        <v>104</v>
      </c>
      <c r="D32" s="13">
        <v>30</v>
      </c>
      <c r="E32" s="14">
        <v>134</v>
      </c>
    </row>
    <row r="33" spans="1:5" x14ac:dyDescent="0.25">
      <c r="A33" t="s">
        <v>9</v>
      </c>
      <c r="C33">
        <v>4</v>
      </c>
      <c r="D33" s="13">
        <v>8</v>
      </c>
      <c r="E33" s="14">
        <v>12</v>
      </c>
    </row>
    <row r="34" spans="1:5" x14ac:dyDescent="0.25">
      <c r="A34" t="s">
        <v>10</v>
      </c>
      <c r="C34">
        <v>6</v>
      </c>
      <c r="D34" s="13">
        <v>6</v>
      </c>
      <c r="E34" s="14">
        <v>12</v>
      </c>
    </row>
    <row r="35" spans="1:5" s="17" customFormat="1" x14ac:dyDescent="0.25">
      <c r="A35" s="20" t="s">
        <v>19</v>
      </c>
      <c r="B35" s="20" t="s">
        <v>19</v>
      </c>
      <c r="C35" s="20">
        <v>116</v>
      </c>
      <c r="D35" s="21">
        <v>58</v>
      </c>
      <c r="E35" s="20">
        <v>174</v>
      </c>
    </row>
    <row r="36" spans="1:5" x14ac:dyDescent="0.25">
      <c r="A36" s="28" t="s">
        <v>20</v>
      </c>
      <c r="B36" s="28"/>
      <c r="C36" s="29"/>
      <c r="D36" s="30"/>
      <c r="E36" s="31"/>
    </row>
    <row r="37" spans="1:5" x14ac:dyDescent="0.25">
      <c r="A37" s="32" t="s">
        <v>7</v>
      </c>
      <c r="B37" s="32"/>
      <c r="C37" s="33">
        <f t="shared" ref="C37:E39" si="2">+C13+C7+C31+C19</f>
        <v>23</v>
      </c>
      <c r="D37" s="34">
        <f t="shared" si="2"/>
        <v>84</v>
      </c>
      <c r="E37" s="33">
        <f t="shared" si="2"/>
        <v>107</v>
      </c>
    </row>
    <row r="38" spans="1:5" x14ac:dyDescent="0.25">
      <c r="A38" s="32" t="s">
        <v>8</v>
      </c>
      <c r="B38" s="32"/>
      <c r="C38" s="33">
        <f t="shared" si="2"/>
        <v>438</v>
      </c>
      <c r="D38" s="34">
        <f t="shared" si="2"/>
        <v>92</v>
      </c>
      <c r="E38" s="33">
        <f t="shared" si="2"/>
        <v>530</v>
      </c>
    </row>
    <row r="39" spans="1:5" x14ac:dyDescent="0.25">
      <c r="A39" s="32" t="s">
        <v>9</v>
      </c>
      <c r="B39" s="32"/>
      <c r="C39" s="33">
        <f t="shared" si="2"/>
        <v>30</v>
      </c>
      <c r="D39" s="34">
        <f t="shared" si="2"/>
        <v>42</v>
      </c>
      <c r="E39" s="33">
        <f t="shared" si="2"/>
        <v>72</v>
      </c>
    </row>
    <row r="40" spans="1:5" x14ac:dyDescent="0.25">
      <c r="A40" t="s">
        <v>10</v>
      </c>
      <c r="B40" s="32"/>
      <c r="C40" s="33">
        <f>+C16+C10+C34</f>
        <v>14</v>
      </c>
      <c r="D40" s="34">
        <f>+D16+D10+D34</f>
        <v>29</v>
      </c>
      <c r="E40" s="33">
        <f>+E16+E10+E34</f>
        <v>43</v>
      </c>
    </row>
    <row r="41" spans="1:5" x14ac:dyDescent="0.25">
      <c r="A41" s="20"/>
      <c r="B41" s="20" t="s">
        <v>21</v>
      </c>
      <c r="C41" s="20">
        <f>SUM(C37:C40)</f>
        <v>505</v>
      </c>
      <c r="D41" s="21">
        <f>SUM(D37:D40)</f>
        <v>247</v>
      </c>
      <c r="E41" s="20">
        <f>SUM(E37:E40)</f>
        <v>752</v>
      </c>
    </row>
    <row r="42" spans="1:5" s="32" customFormat="1" x14ac:dyDescent="0.25">
      <c r="A42" s="35" t="s">
        <v>22</v>
      </c>
      <c r="B42" s="35"/>
    </row>
    <row r="50" ht="30.75" customHeight="1" x14ac:dyDescent="0.25"/>
    <row r="58" s="36" customFormat="1" x14ac:dyDescent="0.25"/>
  </sheetData>
  <mergeCells count="1">
    <mergeCell ref="A1:E2"/>
  </mergeCells>
  <pageMargins left="0.7" right="0.7" top="0.75" bottom="0.75" header="0.3" footer="0.3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48"/>
  <sheetViews>
    <sheetView zoomScaleNormal="100" workbookViewId="0">
      <selection activeCell="I35" sqref="I35"/>
    </sheetView>
  </sheetViews>
  <sheetFormatPr defaultRowHeight="15" x14ac:dyDescent="0.25"/>
  <cols>
    <col min="1" max="1" width="16.28515625" customWidth="1"/>
    <col min="2" max="2" width="24.28515625" customWidth="1"/>
    <col min="3" max="3" width="14.140625" customWidth="1"/>
    <col min="4" max="4" width="13.7109375" customWidth="1"/>
  </cols>
  <sheetData>
    <row r="1" spans="1:6" x14ac:dyDescent="0.25">
      <c r="A1" s="356" t="s">
        <v>35</v>
      </c>
      <c r="B1" s="356"/>
      <c r="C1" s="356"/>
      <c r="D1" s="356"/>
      <c r="E1" s="356"/>
      <c r="F1" s="356"/>
    </row>
    <row r="2" spans="1:6" x14ac:dyDescent="0.25">
      <c r="A2" s="1"/>
      <c r="B2" s="1"/>
      <c r="C2" s="1"/>
      <c r="D2" s="1"/>
      <c r="E2" s="1"/>
    </row>
    <row r="3" spans="1:6" x14ac:dyDescent="0.25">
      <c r="C3" s="357" t="s">
        <v>34</v>
      </c>
      <c r="D3" s="358"/>
    </row>
    <row r="4" spans="1:6" s="17" customFormat="1" ht="30" x14ac:dyDescent="0.25">
      <c r="A4" s="6" t="s">
        <v>33</v>
      </c>
      <c r="B4" s="58" t="s">
        <v>32</v>
      </c>
      <c r="C4" s="7" t="s">
        <v>3</v>
      </c>
      <c r="D4" s="8" t="s">
        <v>4</v>
      </c>
      <c r="E4" s="7" t="s">
        <v>5</v>
      </c>
    </row>
    <row r="5" spans="1:6" x14ac:dyDescent="0.25">
      <c r="A5" s="17" t="s">
        <v>6</v>
      </c>
      <c r="B5" t="s">
        <v>30</v>
      </c>
      <c r="C5" s="18">
        <v>11</v>
      </c>
      <c r="D5" s="13">
        <v>27</v>
      </c>
      <c r="E5">
        <v>38</v>
      </c>
    </row>
    <row r="6" spans="1:6" x14ac:dyDescent="0.25">
      <c r="B6" t="s">
        <v>29</v>
      </c>
      <c r="C6" s="18">
        <v>8</v>
      </c>
      <c r="D6" s="13">
        <v>29</v>
      </c>
      <c r="E6">
        <v>37</v>
      </c>
    </row>
    <row r="7" spans="1:6" x14ac:dyDescent="0.25">
      <c r="B7" t="s">
        <v>28</v>
      </c>
      <c r="C7" s="18">
        <v>3</v>
      </c>
      <c r="D7" s="13">
        <v>12</v>
      </c>
      <c r="E7">
        <v>15</v>
      </c>
    </row>
    <row r="8" spans="1:6" x14ac:dyDescent="0.25">
      <c r="B8" t="s">
        <v>27</v>
      </c>
      <c r="C8" s="18">
        <v>15</v>
      </c>
      <c r="D8" s="13">
        <v>41</v>
      </c>
      <c r="E8">
        <v>56</v>
      </c>
    </row>
    <row r="9" spans="1:6" x14ac:dyDescent="0.25">
      <c r="B9" t="s">
        <v>26</v>
      </c>
      <c r="C9" s="18">
        <v>3</v>
      </c>
      <c r="D9" s="13">
        <v>4</v>
      </c>
      <c r="E9">
        <v>7</v>
      </c>
    </row>
    <row r="10" spans="1:6" x14ac:dyDescent="0.25">
      <c r="B10" t="s">
        <v>25</v>
      </c>
      <c r="C10" s="18">
        <v>2</v>
      </c>
      <c r="D10" s="13">
        <v>7</v>
      </c>
      <c r="E10">
        <v>9</v>
      </c>
    </row>
    <row r="11" spans="1:6" s="17" customFormat="1" x14ac:dyDescent="0.25">
      <c r="A11" s="52"/>
      <c r="B11" s="52" t="s">
        <v>11</v>
      </c>
      <c r="C11" s="54">
        <v>42</v>
      </c>
      <c r="D11" s="53">
        <v>120</v>
      </c>
      <c r="E11" s="52">
        <v>162</v>
      </c>
    </row>
    <row r="12" spans="1:6" x14ac:dyDescent="0.25">
      <c r="A12" s="17" t="s">
        <v>12</v>
      </c>
      <c r="B12" t="s">
        <v>30</v>
      </c>
      <c r="C12" s="18">
        <v>17</v>
      </c>
      <c r="D12" s="13">
        <v>31</v>
      </c>
      <c r="E12">
        <v>48</v>
      </c>
    </row>
    <row r="13" spans="1:6" x14ac:dyDescent="0.25">
      <c r="B13" t="s">
        <v>29</v>
      </c>
      <c r="C13" s="18">
        <v>5</v>
      </c>
      <c r="D13" s="13">
        <v>28</v>
      </c>
      <c r="E13">
        <v>33</v>
      </c>
    </row>
    <row r="14" spans="1:6" x14ac:dyDescent="0.25">
      <c r="B14" t="s">
        <v>28</v>
      </c>
      <c r="C14" s="18">
        <v>0</v>
      </c>
      <c r="D14" s="13">
        <v>10</v>
      </c>
      <c r="E14">
        <v>10</v>
      </c>
    </row>
    <row r="15" spans="1:6" x14ac:dyDescent="0.25">
      <c r="B15" t="s">
        <v>27</v>
      </c>
      <c r="C15" s="18">
        <v>4</v>
      </c>
      <c r="D15" s="13">
        <v>35</v>
      </c>
      <c r="E15">
        <v>39</v>
      </c>
    </row>
    <row r="16" spans="1:6" x14ac:dyDescent="0.25">
      <c r="B16" t="s">
        <v>26</v>
      </c>
      <c r="C16" s="18">
        <v>3</v>
      </c>
      <c r="D16" s="13">
        <v>9</v>
      </c>
      <c r="E16">
        <v>12</v>
      </c>
    </row>
    <row r="17" spans="1:5" x14ac:dyDescent="0.25">
      <c r="B17" t="s">
        <v>25</v>
      </c>
      <c r="C17" s="18">
        <v>0</v>
      </c>
      <c r="D17" s="13">
        <v>4</v>
      </c>
      <c r="E17">
        <v>4</v>
      </c>
    </row>
    <row r="18" spans="1:5" s="17" customFormat="1" x14ac:dyDescent="0.25">
      <c r="A18" s="52"/>
      <c r="B18" s="52" t="s">
        <v>13</v>
      </c>
      <c r="C18" s="54">
        <v>29</v>
      </c>
      <c r="D18" s="53">
        <v>117</v>
      </c>
      <c r="E18" s="52">
        <v>146</v>
      </c>
    </row>
    <row r="19" spans="1:5" x14ac:dyDescent="0.25">
      <c r="A19" s="17" t="s">
        <v>14</v>
      </c>
      <c r="B19" t="s">
        <v>30</v>
      </c>
      <c r="C19" s="18">
        <v>2</v>
      </c>
      <c r="D19" s="13">
        <v>21</v>
      </c>
      <c r="E19">
        <v>23</v>
      </c>
    </row>
    <row r="20" spans="1:5" x14ac:dyDescent="0.25">
      <c r="B20" t="s">
        <v>29</v>
      </c>
      <c r="C20" s="18">
        <v>10</v>
      </c>
      <c r="D20" s="13">
        <v>14</v>
      </c>
      <c r="E20">
        <v>24</v>
      </c>
    </row>
    <row r="21" spans="1:5" x14ac:dyDescent="0.25">
      <c r="B21" t="s">
        <v>28</v>
      </c>
      <c r="C21" s="18">
        <v>4</v>
      </c>
      <c r="D21" s="13">
        <v>11</v>
      </c>
      <c r="E21">
        <v>15</v>
      </c>
    </row>
    <row r="22" spans="1:5" x14ac:dyDescent="0.25">
      <c r="B22" t="s">
        <v>27</v>
      </c>
      <c r="C22" s="18">
        <v>5</v>
      </c>
      <c r="D22" s="13">
        <v>12</v>
      </c>
      <c r="E22">
        <v>17</v>
      </c>
    </row>
    <row r="23" spans="1:5" x14ac:dyDescent="0.25">
      <c r="B23" t="s">
        <v>26</v>
      </c>
      <c r="C23" s="18">
        <v>2</v>
      </c>
      <c r="D23" s="13">
        <v>6</v>
      </c>
      <c r="E23">
        <v>8</v>
      </c>
    </row>
    <row r="24" spans="1:5" x14ac:dyDescent="0.25">
      <c r="B24" t="s">
        <v>25</v>
      </c>
      <c r="C24" s="18">
        <v>1</v>
      </c>
      <c r="D24" s="13">
        <v>0</v>
      </c>
      <c r="E24">
        <v>1</v>
      </c>
    </row>
    <row r="25" spans="1:5" s="17" customFormat="1" x14ac:dyDescent="0.25">
      <c r="A25" s="52"/>
      <c r="B25" s="52" t="s">
        <v>15</v>
      </c>
      <c r="C25" s="54">
        <v>24</v>
      </c>
      <c r="D25" s="53">
        <v>64</v>
      </c>
      <c r="E25" s="52">
        <v>88</v>
      </c>
    </row>
    <row r="26" spans="1:5" x14ac:dyDescent="0.25">
      <c r="A26" s="2" t="s">
        <v>16</v>
      </c>
      <c r="B26" s="56" t="s">
        <v>30</v>
      </c>
      <c r="C26" s="56">
        <f t="shared" ref="C26:E31" si="0">+C5+C12+C19</f>
        <v>30</v>
      </c>
      <c r="D26" s="57">
        <f t="shared" si="0"/>
        <v>79</v>
      </c>
      <c r="E26" s="56">
        <f t="shared" si="0"/>
        <v>109</v>
      </c>
    </row>
    <row r="27" spans="1:5" x14ac:dyDescent="0.25">
      <c r="A27" s="17"/>
      <c r="B27" s="14" t="s">
        <v>29</v>
      </c>
      <c r="C27" s="19">
        <f t="shared" si="0"/>
        <v>23</v>
      </c>
      <c r="D27" s="25">
        <f t="shared" si="0"/>
        <v>71</v>
      </c>
      <c r="E27" s="14">
        <f t="shared" si="0"/>
        <v>94</v>
      </c>
    </row>
    <row r="28" spans="1:5" x14ac:dyDescent="0.25">
      <c r="A28" s="17"/>
      <c r="B28" s="14" t="s">
        <v>28</v>
      </c>
      <c r="C28" s="19">
        <f t="shared" si="0"/>
        <v>7</v>
      </c>
      <c r="D28" s="25">
        <f t="shared" si="0"/>
        <v>33</v>
      </c>
      <c r="E28" s="14">
        <f t="shared" si="0"/>
        <v>40</v>
      </c>
    </row>
    <row r="29" spans="1:5" x14ac:dyDescent="0.25">
      <c r="A29" s="17"/>
      <c r="B29" s="14" t="s">
        <v>27</v>
      </c>
      <c r="C29" s="19">
        <f t="shared" si="0"/>
        <v>24</v>
      </c>
      <c r="D29" s="25">
        <f t="shared" si="0"/>
        <v>88</v>
      </c>
      <c r="E29" s="14">
        <f t="shared" si="0"/>
        <v>112</v>
      </c>
    </row>
    <row r="30" spans="1:5" x14ac:dyDescent="0.25">
      <c r="A30" s="17"/>
      <c r="B30" s="14" t="s">
        <v>26</v>
      </c>
      <c r="C30" s="19">
        <f t="shared" si="0"/>
        <v>8</v>
      </c>
      <c r="D30" s="25">
        <f t="shared" si="0"/>
        <v>19</v>
      </c>
      <c r="E30" s="14">
        <f t="shared" si="0"/>
        <v>27</v>
      </c>
    </row>
    <row r="31" spans="1:5" x14ac:dyDescent="0.25">
      <c r="A31" s="17"/>
      <c r="B31" s="14" t="s">
        <v>25</v>
      </c>
      <c r="C31" s="19">
        <f t="shared" si="0"/>
        <v>3</v>
      </c>
      <c r="D31" s="25">
        <f t="shared" si="0"/>
        <v>11</v>
      </c>
      <c r="E31" s="14">
        <f t="shared" si="0"/>
        <v>14</v>
      </c>
    </row>
    <row r="32" spans="1:5" x14ac:dyDescent="0.25">
      <c r="A32" s="52"/>
      <c r="B32" s="52" t="s">
        <v>17</v>
      </c>
      <c r="C32" s="54">
        <f>SUM(C26:C31)</f>
        <v>95</v>
      </c>
      <c r="D32" s="53">
        <f>SUM(D26:D31)</f>
        <v>301</v>
      </c>
      <c r="E32" s="52">
        <f>SUM(E26:E31)</f>
        <v>396</v>
      </c>
    </row>
    <row r="33" spans="1:8" x14ac:dyDescent="0.25">
      <c r="A33" s="17" t="s">
        <v>18</v>
      </c>
      <c r="B33" t="s">
        <v>30</v>
      </c>
      <c r="C33" s="18">
        <v>6</v>
      </c>
      <c r="D33" s="13">
        <v>29</v>
      </c>
      <c r="E33">
        <v>35</v>
      </c>
    </row>
    <row r="34" spans="1:8" x14ac:dyDescent="0.25">
      <c r="B34" t="s">
        <v>29</v>
      </c>
      <c r="C34" s="18">
        <v>3</v>
      </c>
      <c r="D34" s="13">
        <v>22</v>
      </c>
      <c r="E34">
        <v>25</v>
      </c>
    </row>
    <row r="35" spans="1:8" x14ac:dyDescent="0.25">
      <c r="B35" t="s">
        <v>28</v>
      </c>
      <c r="C35" s="18">
        <v>5</v>
      </c>
      <c r="D35" s="13">
        <v>46</v>
      </c>
      <c r="E35">
        <v>51</v>
      </c>
      <c r="H35" s="55"/>
    </row>
    <row r="36" spans="1:8" x14ac:dyDescent="0.25">
      <c r="B36" t="s">
        <v>27</v>
      </c>
      <c r="C36" s="18">
        <v>1</v>
      </c>
      <c r="D36" s="13">
        <v>17</v>
      </c>
      <c r="E36">
        <v>18</v>
      </c>
    </row>
    <row r="37" spans="1:8" x14ac:dyDescent="0.25">
      <c r="B37" t="s">
        <v>26</v>
      </c>
      <c r="C37" s="18">
        <v>2</v>
      </c>
      <c r="D37" s="13">
        <v>2</v>
      </c>
      <c r="E37">
        <v>4</v>
      </c>
    </row>
    <row r="38" spans="1:8" x14ac:dyDescent="0.25">
      <c r="B38" t="s">
        <v>25</v>
      </c>
      <c r="C38" s="18">
        <v>0</v>
      </c>
      <c r="D38" s="13">
        <v>1</v>
      </c>
      <c r="E38">
        <v>1</v>
      </c>
    </row>
    <row r="39" spans="1:8" s="17" customFormat="1" x14ac:dyDescent="0.25">
      <c r="A39" s="52"/>
      <c r="B39" s="52" t="s">
        <v>31</v>
      </c>
      <c r="C39" s="54">
        <v>17</v>
      </c>
      <c r="D39" s="53">
        <v>117</v>
      </c>
      <c r="E39" s="52">
        <v>134</v>
      </c>
      <c r="F39" s="51" t="s">
        <v>24</v>
      </c>
    </row>
    <row r="40" spans="1:8" x14ac:dyDescent="0.25">
      <c r="A40" s="2" t="s">
        <v>5</v>
      </c>
      <c r="B40" s="2" t="s">
        <v>30</v>
      </c>
      <c r="C40" s="2">
        <f t="shared" ref="C40:E45" si="1">+C26+C33</f>
        <v>36</v>
      </c>
      <c r="D40" s="50">
        <f t="shared" si="1"/>
        <v>108</v>
      </c>
      <c r="E40" s="2">
        <f t="shared" si="1"/>
        <v>144</v>
      </c>
      <c r="F40" s="49">
        <f t="shared" ref="F40:F46" si="2">E40/$E$46*100</f>
        <v>27.169811320754718</v>
      </c>
    </row>
    <row r="41" spans="1:8" x14ac:dyDescent="0.25">
      <c r="A41" s="48"/>
      <c r="B41" s="17" t="s">
        <v>29</v>
      </c>
      <c r="C41" s="9">
        <f t="shared" si="1"/>
        <v>26</v>
      </c>
      <c r="D41" s="47">
        <f t="shared" si="1"/>
        <v>93</v>
      </c>
      <c r="E41" s="17">
        <f t="shared" si="1"/>
        <v>119</v>
      </c>
      <c r="F41" s="46">
        <f t="shared" si="2"/>
        <v>22.452830188679247</v>
      </c>
    </row>
    <row r="42" spans="1:8" x14ac:dyDescent="0.25">
      <c r="A42" s="48"/>
      <c r="B42" s="17" t="s">
        <v>28</v>
      </c>
      <c r="C42" s="9">
        <f t="shared" si="1"/>
        <v>12</v>
      </c>
      <c r="D42" s="47">
        <f t="shared" si="1"/>
        <v>79</v>
      </c>
      <c r="E42" s="17">
        <f t="shared" si="1"/>
        <v>91</v>
      </c>
      <c r="F42" s="46">
        <f t="shared" si="2"/>
        <v>17.169811320754715</v>
      </c>
    </row>
    <row r="43" spans="1:8" x14ac:dyDescent="0.25">
      <c r="A43" s="48"/>
      <c r="B43" s="17" t="s">
        <v>27</v>
      </c>
      <c r="C43" s="9">
        <f t="shared" si="1"/>
        <v>25</v>
      </c>
      <c r="D43" s="47">
        <f t="shared" si="1"/>
        <v>105</v>
      </c>
      <c r="E43" s="17">
        <f t="shared" si="1"/>
        <v>130</v>
      </c>
      <c r="F43" s="46">
        <f t="shared" si="2"/>
        <v>24.528301886792452</v>
      </c>
    </row>
    <row r="44" spans="1:8" x14ac:dyDescent="0.25">
      <c r="A44" s="48"/>
      <c r="B44" s="17" t="s">
        <v>26</v>
      </c>
      <c r="C44" s="9">
        <f t="shared" si="1"/>
        <v>10</v>
      </c>
      <c r="D44" s="47">
        <f t="shared" si="1"/>
        <v>21</v>
      </c>
      <c r="E44" s="17">
        <f t="shared" si="1"/>
        <v>31</v>
      </c>
      <c r="F44" s="46">
        <f t="shared" si="2"/>
        <v>5.8490566037735849</v>
      </c>
    </row>
    <row r="45" spans="1:8" x14ac:dyDescent="0.25">
      <c r="A45" s="48"/>
      <c r="B45" s="17" t="s">
        <v>25</v>
      </c>
      <c r="C45" s="9">
        <f t="shared" si="1"/>
        <v>3</v>
      </c>
      <c r="D45" s="47">
        <f t="shared" si="1"/>
        <v>12</v>
      </c>
      <c r="E45" s="17">
        <f t="shared" si="1"/>
        <v>15</v>
      </c>
      <c r="F45" s="46">
        <f t="shared" si="2"/>
        <v>2.8301886792452833</v>
      </c>
    </row>
    <row r="46" spans="1:8" ht="15.75" thickBot="1" x14ac:dyDescent="0.3">
      <c r="A46" s="45"/>
      <c r="B46" s="43" t="s">
        <v>21</v>
      </c>
      <c r="C46" s="43">
        <f>SUM(C40:C45)</f>
        <v>112</v>
      </c>
      <c r="D46" s="44">
        <f>SUM(D40:D45)</f>
        <v>418</v>
      </c>
      <c r="E46" s="43">
        <f>SUM(E40:E45)</f>
        <v>530</v>
      </c>
      <c r="F46" s="42">
        <f t="shared" si="2"/>
        <v>100</v>
      </c>
    </row>
    <row r="47" spans="1:8" x14ac:dyDescent="0.25">
      <c r="A47" s="39" t="s">
        <v>24</v>
      </c>
      <c r="B47" s="39"/>
      <c r="C47" s="41">
        <f>C46/E46*100</f>
        <v>21.132075471698116</v>
      </c>
      <c r="D47" s="40">
        <f>D46/E46*100</f>
        <v>78.867924528301899</v>
      </c>
      <c r="E47" s="39">
        <v>100</v>
      </c>
      <c r="F47" s="38"/>
    </row>
    <row r="48" spans="1:8" x14ac:dyDescent="0.25">
      <c r="A48" s="37" t="s">
        <v>23</v>
      </c>
    </row>
  </sheetData>
  <mergeCells count="2">
    <mergeCell ref="C3:D3"/>
    <mergeCell ref="A1:F1"/>
  </mergeCells>
  <pageMargins left="0.7" right="0.7" top="0.75" bottom="0.75" header="0.3" footer="0.3"/>
  <pageSetup paperSize="9" scale="97" orientation="portrait" r:id="rId1"/>
  <rowBreaks count="1" manualBreakCount="1">
    <brk id="48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25"/>
  <sheetViews>
    <sheetView topLeftCell="A13" zoomScaleNormal="100" workbookViewId="0">
      <selection activeCell="K6" sqref="K6"/>
    </sheetView>
  </sheetViews>
  <sheetFormatPr defaultRowHeight="15" x14ac:dyDescent="0.25"/>
  <cols>
    <col min="1" max="1" width="21.5703125" style="79" customWidth="1"/>
    <col min="2" max="2" width="8.42578125" style="76" customWidth="1"/>
    <col min="3" max="3" width="10.5703125" style="76" customWidth="1"/>
    <col min="4" max="4" width="0" style="59" hidden="1" customWidth="1"/>
    <col min="5" max="5" width="9.140625" style="59" customWidth="1"/>
    <col min="6" max="6" width="11.7109375" style="59" customWidth="1"/>
    <col min="7" max="7" width="0" style="59" hidden="1" customWidth="1"/>
    <col min="8" max="8" width="8.42578125" style="59" customWidth="1"/>
    <col min="9" max="9" width="11" style="59" customWidth="1"/>
    <col min="10" max="16384" width="9.140625" style="59"/>
  </cols>
  <sheetData>
    <row r="1" spans="1:9" x14ac:dyDescent="0.25">
      <c r="A1" s="359" t="s">
        <v>36</v>
      </c>
      <c r="B1" s="359"/>
      <c r="C1" s="359"/>
      <c r="D1" s="359"/>
      <c r="E1" s="359"/>
      <c r="F1" s="359"/>
      <c r="G1" s="359"/>
      <c r="H1" s="359"/>
      <c r="I1" s="359"/>
    </row>
    <row r="2" spans="1:9" x14ac:dyDescent="0.25">
      <c r="A2" s="359"/>
      <c r="B2" s="359"/>
      <c r="C2" s="359"/>
      <c r="D2" s="359"/>
      <c r="E2" s="359"/>
      <c r="F2" s="359"/>
      <c r="G2" s="359"/>
      <c r="H2" s="359"/>
      <c r="I2" s="359"/>
    </row>
    <row r="3" spans="1:9" x14ac:dyDescent="0.25">
      <c r="A3" s="60"/>
      <c r="B3" s="60"/>
      <c r="C3" s="60"/>
      <c r="D3" s="60"/>
      <c r="E3" s="60"/>
      <c r="F3" s="60"/>
      <c r="G3" s="60"/>
      <c r="H3" s="60"/>
      <c r="I3" s="60"/>
    </row>
    <row r="4" spans="1:9" ht="40.5" customHeight="1" x14ac:dyDescent="0.25">
      <c r="A4" s="61" t="s">
        <v>37</v>
      </c>
      <c r="B4" s="62" t="s">
        <v>38</v>
      </c>
      <c r="C4" s="63" t="s">
        <v>39</v>
      </c>
      <c r="D4" s="64"/>
      <c r="E4" s="62" t="s">
        <v>38</v>
      </c>
      <c r="F4" s="63" t="s">
        <v>40</v>
      </c>
      <c r="G4" s="64"/>
      <c r="H4" s="62" t="s">
        <v>38</v>
      </c>
      <c r="I4" s="62" t="s">
        <v>5</v>
      </c>
    </row>
    <row r="5" spans="1:9" x14ac:dyDescent="0.25">
      <c r="A5" s="65" t="s">
        <v>41</v>
      </c>
      <c r="B5" s="66">
        <v>530</v>
      </c>
      <c r="C5" s="67">
        <v>261</v>
      </c>
      <c r="D5" s="65" t="s">
        <v>5</v>
      </c>
      <c r="E5" s="66">
        <v>530</v>
      </c>
      <c r="F5" s="68">
        <v>296</v>
      </c>
      <c r="G5" s="69" t="s">
        <v>5</v>
      </c>
      <c r="H5" s="66">
        <v>530</v>
      </c>
      <c r="I5" s="66">
        <v>557</v>
      </c>
    </row>
    <row r="6" spans="1:9" x14ac:dyDescent="0.25">
      <c r="A6" s="65" t="s">
        <v>42</v>
      </c>
      <c r="B6" s="66">
        <v>530</v>
      </c>
      <c r="C6" s="67">
        <v>729</v>
      </c>
      <c r="D6" s="65" t="s">
        <v>5</v>
      </c>
      <c r="E6" s="66">
        <v>530</v>
      </c>
      <c r="F6" s="68">
        <v>603</v>
      </c>
      <c r="G6" s="69" t="s">
        <v>5</v>
      </c>
      <c r="H6" s="66">
        <v>530</v>
      </c>
      <c r="I6" s="66">
        <v>1332</v>
      </c>
    </row>
    <row r="7" spans="1:9" x14ac:dyDescent="0.25">
      <c r="A7" s="70" t="s">
        <v>43</v>
      </c>
      <c r="B7" s="71">
        <v>530</v>
      </c>
      <c r="C7" s="72">
        <v>76</v>
      </c>
      <c r="D7" s="70" t="s">
        <v>5</v>
      </c>
      <c r="E7" s="71">
        <v>530</v>
      </c>
      <c r="F7" s="73">
        <v>74</v>
      </c>
      <c r="G7" s="74" t="s">
        <v>5</v>
      </c>
      <c r="H7" s="71">
        <v>530</v>
      </c>
      <c r="I7" s="71">
        <v>150</v>
      </c>
    </row>
    <row r="8" spans="1:9" x14ac:dyDescent="0.25">
      <c r="A8" s="75" t="s">
        <v>44</v>
      </c>
      <c r="C8" s="77"/>
      <c r="F8" s="78"/>
    </row>
    <row r="9" spans="1:9" x14ac:dyDescent="0.25">
      <c r="A9" s="79">
        <v>0</v>
      </c>
      <c r="B9" s="76">
        <v>22</v>
      </c>
      <c r="C9" s="77">
        <f t="shared" ref="C9:C17" si="0">+A9*B9</f>
        <v>0</v>
      </c>
      <c r="D9" s="79">
        <v>0</v>
      </c>
      <c r="E9" s="76">
        <v>94</v>
      </c>
      <c r="F9" s="77">
        <f t="shared" ref="F9:F17" si="1">+D9*E9</f>
        <v>0</v>
      </c>
      <c r="G9" s="79">
        <v>0</v>
      </c>
      <c r="H9" s="76">
        <v>15</v>
      </c>
      <c r="I9" s="76">
        <f t="shared" ref="I9:I23" si="2">+G9*H9</f>
        <v>0</v>
      </c>
    </row>
    <row r="10" spans="1:9" x14ac:dyDescent="0.25">
      <c r="A10" s="79">
        <v>1</v>
      </c>
      <c r="B10" s="76">
        <v>209</v>
      </c>
      <c r="C10" s="77">
        <f t="shared" si="0"/>
        <v>209</v>
      </c>
      <c r="D10" s="79">
        <v>1</v>
      </c>
      <c r="E10" s="76">
        <v>151</v>
      </c>
      <c r="F10" s="77">
        <f t="shared" si="1"/>
        <v>151</v>
      </c>
      <c r="G10" s="79">
        <v>1</v>
      </c>
      <c r="H10" s="76">
        <v>66</v>
      </c>
      <c r="I10" s="76">
        <f t="shared" si="2"/>
        <v>66</v>
      </c>
    </row>
    <row r="11" spans="1:9" x14ac:dyDescent="0.25">
      <c r="A11" s="79">
        <v>2</v>
      </c>
      <c r="B11" s="76">
        <v>149</v>
      </c>
      <c r="C11" s="77">
        <f t="shared" si="0"/>
        <v>298</v>
      </c>
      <c r="D11" s="79">
        <v>2</v>
      </c>
      <c r="E11" s="76">
        <v>146</v>
      </c>
      <c r="F11" s="77">
        <f t="shared" si="1"/>
        <v>292</v>
      </c>
      <c r="G11" s="79">
        <v>2</v>
      </c>
      <c r="H11" s="76">
        <v>75</v>
      </c>
      <c r="I11" s="76">
        <f t="shared" si="2"/>
        <v>150</v>
      </c>
    </row>
    <row r="12" spans="1:9" x14ac:dyDescent="0.25">
      <c r="A12" s="79">
        <v>3</v>
      </c>
      <c r="B12" s="76">
        <v>91</v>
      </c>
      <c r="C12" s="77">
        <f t="shared" si="0"/>
        <v>273</v>
      </c>
      <c r="D12" s="79">
        <v>3</v>
      </c>
      <c r="E12" s="76">
        <v>77</v>
      </c>
      <c r="F12" s="77">
        <f t="shared" si="1"/>
        <v>231</v>
      </c>
      <c r="G12" s="79">
        <v>3</v>
      </c>
      <c r="H12" s="76">
        <v>94</v>
      </c>
      <c r="I12" s="76">
        <f t="shared" si="2"/>
        <v>282</v>
      </c>
    </row>
    <row r="13" spans="1:9" x14ac:dyDescent="0.25">
      <c r="A13" s="79">
        <v>4</v>
      </c>
      <c r="B13" s="76">
        <v>33</v>
      </c>
      <c r="C13" s="77">
        <f t="shared" si="0"/>
        <v>132</v>
      </c>
      <c r="D13" s="79">
        <v>4</v>
      </c>
      <c r="E13" s="76">
        <v>38</v>
      </c>
      <c r="F13" s="77">
        <f t="shared" si="1"/>
        <v>152</v>
      </c>
      <c r="G13" s="79">
        <v>4</v>
      </c>
      <c r="H13" s="76">
        <v>103</v>
      </c>
      <c r="I13" s="76">
        <f t="shared" si="2"/>
        <v>412</v>
      </c>
    </row>
    <row r="14" spans="1:9" x14ac:dyDescent="0.25">
      <c r="A14" s="79">
        <v>5</v>
      </c>
      <c r="B14" s="76">
        <v>15</v>
      </c>
      <c r="C14" s="77">
        <f t="shared" si="0"/>
        <v>75</v>
      </c>
      <c r="D14" s="79">
        <v>5</v>
      </c>
      <c r="E14" s="76">
        <v>12</v>
      </c>
      <c r="F14" s="77">
        <f t="shared" si="1"/>
        <v>60</v>
      </c>
      <c r="G14" s="79">
        <v>5</v>
      </c>
      <c r="H14" s="76">
        <v>89</v>
      </c>
      <c r="I14" s="76">
        <f t="shared" si="2"/>
        <v>445</v>
      </c>
    </row>
    <row r="15" spans="1:9" x14ac:dyDescent="0.25">
      <c r="A15" s="79">
        <v>6</v>
      </c>
      <c r="B15" s="76">
        <v>6</v>
      </c>
      <c r="C15" s="77">
        <f t="shared" si="0"/>
        <v>36</v>
      </c>
      <c r="D15" s="79">
        <v>6</v>
      </c>
      <c r="E15" s="76">
        <v>7</v>
      </c>
      <c r="F15" s="77">
        <f t="shared" si="1"/>
        <v>42</v>
      </c>
      <c r="G15" s="79">
        <v>6</v>
      </c>
      <c r="H15" s="76">
        <v>33</v>
      </c>
      <c r="I15" s="76">
        <f t="shared" si="2"/>
        <v>198</v>
      </c>
    </row>
    <row r="16" spans="1:9" x14ac:dyDescent="0.25">
      <c r="A16" s="79">
        <v>7</v>
      </c>
      <c r="B16" s="76">
        <v>2</v>
      </c>
      <c r="C16" s="77">
        <f t="shared" si="0"/>
        <v>14</v>
      </c>
      <c r="D16" s="79">
        <v>7</v>
      </c>
      <c r="E16" s="76">
        <v>1</v>
      </c>
      <c r="F16" s="77">
        <f t="shared" si="1"/>
        <v>7</v>
      </c>
      <c r="G16" s="79">
        <v>7</v>
      </c>
      <c r="H16" s="76">
        <v>22</v>
      </c>
      <c r="I16" s="76">
        <f t="shared" si="2"/>
        <v>154</v>
      </c>
    </row>
    <row r="17" spans="1:9" x14ac:dyDescent="0.25">
      <c r="A17" s="79">
        <v>8</v>
      </c>
      <c r="B17" s="76">
        <v>2</v>
      </c>
      <c r="C17" s="77">
        <f t="shared" si="0"/>
        <v>16</v>
      </c>
      <c r="D17" s="79">
        <v>8</v>
      </c>
      <c r="E17" s="76">
        <v>1</v>
      </c>
      <c r="F17" s="77">
        <f t="shared" si="1"/>
        <v>8</v>
      </c>
      <c r="G17" s="79">
        <v>8</v>
      </c>
      <c r="H17" s="76">
        <v>11</v>
      </c>
      <c r="I17" s="76">
        <f t="shared" si="2"/>
        <v>88</v>
      </c>
    </row>
    <row r="18" spans="1:9" x14ac:dyDescent="0.25">
      <c r="A18" s="79">
        <v>9</v>
      </c>
      <c r="C18" s="77"/>
      <c r="F18" s="78"/>
      <c r="G18" s="79">
        <v>9</v>
      </c>
      <c r="H18" s="76">
        <v>7</v>
      </c>
      <c r="I18" s="76">
        <f t="shared" si="2"/>
        <v>63</v>
      </c>
    </row>
    <row r="19" spans="1:9" x14ac:dyDescent="0.25">
      <c r="A19" s="79">
        <v>10</v>
      </c>
      <c r="C19" s="77"/>
      <c r="D19" s="79">
        <v>10</v>
      </c>
      <c r="E19" s="76">
        <v>3</v>
      </c>
      <c r="F19" s="77">
        <f>+D19*E19</f>
        <v>30</v>
      </c>
      <c r="G19" s="79">
        <v>10</v>
      </c>
      <c r="H19" s="76">
        <v>5</v>
      </c>
      <c r="I19" s="76">
        <f t="shared" si="2"/>
        <v>50</v>
      </c>
    </row>
    <row r="20" spans="1:9" x14ac:dyDescent="0.25">
      <c r="A20" s="79">
        <v>11</v>
      </c>
      <c r="C20" s="77"/>
      <c r="F20" s="78"/>
      <c r="G20" s="79">
        <v>11</v>
      </c>
      <c r="H20" s="76">
        <v>2</v>
      </c>
      <c r="I20" s="76">
        <f t="shared" si="2"/>
        <v>22</v>
      </c>
    </row>
    <row r="21" spans="1:9" x14ac:dyDescent="0.25">
      <c r="A21" s="79">
        <v>12</v>
      </c>
      <c r="C21" s="77"/>
      <c r="F21" s="78"/>
      <c r="G21" s="79">
        <v>12</v>
      </c>
      <c r="H21" s="76">
        <v>2</v>
      </c>
      <c r="I21" s="76">
        <f t="shared" si="2"/>
        <v>24</v>
      </c>
    </row>
    <row r="22" spans="1:9" x14ac:dyDescent="0.25">
      <c r="A22" s="79">
        <v>13</v>
      </c>
      <c r="B22" s="76">
        <v>1</v>
      </c>
      <c r="C22" s="77">
        <f>+A22*B22</f>
        <v>13</v>
      </c>
      <c r="F22" s="78"/>
      <c r="G22" s="79">
        <v>13</v>
      </c>
      <c r="H22" s="76">
        <v>5</v>
      </c>
      <c r="I22" s="76">
        <f t="shared" si="2"/>
        <v>65</v>
      </c>
    </row>
    <row r="23" spans="1:9" x14ac:dyDescent="0.25">
      <c r="A23" s="79">
        <v>20</v>
      </c>
      <c r="C23" s="77"/>
      <c r="F23" s="77"/>
      <c r="G23" s="79">
        <v>20</v>
      </c>
      <c r="H23" s="76">
        <v>1</v>
      </c>
      <c r="I23" s="76">
        <f t="shared" si="2"/>
        <v>20</v>
      </c>
    </row>
    <row r="24" spans="1:9" x14ac:dyDescent="0.25">
      <c r="A24" s="80" t="s">
        <v>5</v>
      </c>
      <c r="B24" s="81">
        <v>530</v>
      </c>
      <c r="C24" s="82">
        <f>SUM(C9:C23)</f>
        <v>1066</v>
      </c>
      <c r="D24" s="80" t="s">
        <v>5</v>
      </c>
      <c r="E24" s="81">
        <v>530</v>
      </c>
      <c r="F24" s="21">
        <f>SUM(F9:F23)</f>
        <v>973</v>
      </c>
      <c r="G24" s="20" t="s">
        <v>5</v>
      </c>
      <c r="H24" s="81">
        <v>530</v>
      </c>
      <c r="I24" s="81">
        <f>SUM(I9:I23)</f>
        <v>2039</v>
      </c>
    </row>
    <row r="25" spans="1:9" x14ac:dyDescent="0.25">
      <c r="A25" s="83" t="s">
        <v>22</v>
      </c>
      <c r="B25" s="84"/>
      <c r="C25" s="84"/>
    </row>
  </sheetData>
  <mergeCells count="1">
    <mergeCell ref="A1:I2"/>
  </mergeCells>
  <pageMargins left="0.7" right="0.7" top="0.75" bottom="0.75" header="0.3" footer="0.3"/>
  <pageSetup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 tint="-0.14999847407452621"/>
  </sheetPr>
  <dimension ref="A1:R42"/>
  <sheetViews>
    <sheetView topLeftCell="A7" zoomScaleNormal="100" workbookViewId="0">
      <selection activeCell="I35" sqref="I35"/>
    </sheetView>
  </sheetViews>
  <sheetFormatPr defaultRowHeight="15" x14ac:dyDescent="0.25"/>
  <cols>
    <col min="1" max="1" width="19.7109375" customWidth="1"/>
    <col min="2" max="2" width="6.140625" customWidth="1"/>
    <col min="3" max="3" width="7.5703125" customWidth="1"/>
    <col min="4" max="4" width="6.42578125" customWidth="1"/>
    <col min="5" max="6" width="5.28515625" customWidth="1"/>
    <col min="7" max="8" width="4.85546875" customWidth="1"/>
    <col min="9" max="9" width="6.7109375" customWidth="1"/>
    <col min="10" max="10" width="7.42578125" customWidth="1"/>
    <col min="11" max="11" width="10.140625" customWidth="1"/>
    <col min="15" max="15" width="2.7109375" customWidth="1"/>
    <col min="17" max="17" width="10.140625" bestFit="1" customWidth="1"/>
  </cols>
  <sheetData>
    <row r="1" spans="1:18" x14ac:dyDescent="0.25">
      <c r="A1" s="360" t="s">
        <v>45</v>
      </c>
      <c r="B1" s="360"/>
      <c r="C1" s="360"/>
      <c r="D1" s="360"/>
      <c r="E1" s="360"/>
      <c r="F1" s="360"/>
      <c r="G1" s="360"/>
      <c r="H1" s="360"/>
      <c r="I1" s="360"/>
      <c r="J1" s="360"/>
      <c r="K1" s="360"/>
    </row>
    <row r="2" spans="1:18" x14ac:dyDescent="0.25">
      <c r="A2" s="361"/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18"/>
      <c r="M2" s="18"/>
      <c r="N2" s="18"/>
      <c r="O2" s="18"/>
      <c r="P2" s="18"/>
      <c r="Q2" s="18"/>
      <c r="R2" s="18"/>
    </row>
    <row r="3" spans="1:18" x14ac:dyDescent="0.25">
      <c r="A3" s="2"/>
      <c r="B3" s="357" t="s">
        <v>46</v>
      </c>
      <c r="C3" s="357"/>
      <c r="D3" s="357"/>
      <c r="E3" s="357"/>
      <c r="F3" s="357"/>
      <c r="G3" s="357"/>
      <c r="H3" s="357"/>
      <c r="I3" s="358"/>
      <c r="J3" s="2"/>
      <c r="K3" s="85"/>
      <c r="L3" s="18"/>
      <c r="M3" s="18"/>
      <c r="N3" s="18"/>
      <c r="O3" s="18"/>
      <c r="P3" s="18"/>
      <c r="Q3" s="18"/>
      <c r="R3" s="18"/>
    </row>
    <row r="4" spans="1:18" ht="30" x14ac:dyDescent="0.25">
      <c r="A4" s="6" t="s">
        <v>47</v>
      </c>
      <c r="B4" s="86" t="s">
        <v>48</v>
      </c>
      <c r="C4" s="86" t="s">
        <v>49</v>
      </c>
      <c r="D4" s="86" t="s">
        <v>50</v>
      </c>
      <c r="E4" s="86" t="s">
        <v>51</v>
      </c>
      <c r="F4" s="86" t="s">
        <v>52</v>
      </c>
      <c r="G4" s="86" t="s">
        <v>53</v>
      </c>
      <c r="H4" s="86" t="s">
        <v>54</v>
      </c>
      <c r="I4" s="87" t="s">
        <v>55</v>
      </c>
      <c r="J4" s="86" t="s">
        <v>56</v>
      </c>
      <c r="K4" s="88" t="s">
        <v>57</v>
      </c>
    </row>
    <row r="5" spans="1:18" x14ac:dyDescent="0.25">
      <c r="A5" s="9" t="s">
        <v>6</v>
      </c>
      <c r="B5" s="85"/>
      <c r="C5" s="85"/>
      <c r="D5" s="85"/>
      <c r="E5" s="85"/>
      <c r="F5" s="85"/>
      <c r="G5" s="85"/>
      <c r="H5" s="85"/>
      <c r="I5" s="89"/>
      <c r="J5" s="85"/>
      <c r="K5" s="90"/>
    </row>
    <row r="6" spans="1:18" x14ac:dyDescent="0.25">
      <c r="A6" t="s">
        <v>58</v>
      </c>
      <c r="B6">
        <v>1</v>
      </c>
      <c r="C6">
        <v>6</v>
      </c>
      <c r="D6">
        <v>3</v>
      </c>
      <c r="E6">
        <v>11</v>
      </c>
      <c r="F6">
        <v>6</v>
      </c>
      <c r="G6">
        <v>3</v>
      </c>
      <c r="H6">
        <v>0</v>
      </c>
      <c r="I6" s="13">
        <v>2</v>
      </c>
      <c r="J6" s="17">
        <f>SUM(B6:I6)</f>
        <v>32</v>
      </c>
      <c r="K6" s="91">
        <v>51.152200000000001</v>
      </c>
    </row>
    <row r="7" spans="1:18" x14ac:dyDescent="0.25">
      <c r="A7" t="s">
        <v>59</v>
      </c>
      <c r="B7">
        <v>0</v>
      </c>
      <c r="C7">
        <v>1</v>
      </c>
      <c r="D7">
        <v>1</v>
      </c>
      <c r="E7">
        <v>0</v>
      </c>
      <c r="F7">
        <v>0</v>
      </c>
      <c r="G7">
        <v>0</v>
      </c>
      <c r="H7">
        <v>0</v>
      </c>
      <c r="I7" s="13">
        <v>1</v>
      </c>
      <c r="J7" s="17">
        <f>SUM(B7:I7)</f>
        <v>3</v>
      </c>
      <c r="K7" s="91">
        <v>8.5073000000000008</v>
      </c>
    </row>
    <row r="8" spans="1:18" x14ac:dyDescent="0.25">
      <c r="A8" t="s">
        <v>60</v>
      </c>
      <c r="B8">
        <v>1</v>
      </c>
      <c r="C8">
        <v>0</v>
      </c>
      <c r="D8">
        <v>0</v>
      </c>
      <c r="E8">
        <v>3</v>
      </c>
      <c r="F8">
        <v>1</v>
      </c>
      <c r="G8">
        <v>0</v>
      </c>
      <c r="H8">
        <v>1</v>
      </c>
      <c r="I8" s="13">
        <v>0</v>
      </c>
      <c r="J8" s="17">
        <f t="shared" ref="J8:J27" si="0">SUM(B8:I8)</f>
        <v>6</v>
      </c>
      <c r="K8" s="91">
        <v>11.1646</v>
      </c>
    </row>
    <row r="9" spans="1:18" x14ac:dyDescent="0.25">
      <c r="A9" t="s">
        <v>61</v>
      </c>
      <c r="B9">
        <v>2</v>
      </c>
      <c r="C9">
        <v>2</v>
      </c>
      <c r="D9">
        <v>2</v>
      </c>
      <c r="E9">
        <v>0</v>
      </c>
      <c r="F9">
        <v>3</v>
      </c>
      <c r="G9">
        <v>3</v>
      </c>
      <c r="H9">
        <v>0</v>
      </c>
      <c r="I9" s="13">
        <v>3</v>
      </c>
      <c r="J9" s="17">
        <f t="shared" si="0"/>
        <v>15</v>
      </c>
      <c r="K9" s="91">
        <v>36.010400000000004</v>
      </c>
    </row>
    <row r="10" spans="1:18" x14ac:dyDescent="0.25">
      <c r="A10" t="s">
        <v>62</v>
      </c>
      <c r="B10" s="92">
        <v>0</v>
      </c>
      <c r="C10" s="92">
        <v>0</v>
      </c>
      <c r="D10" s="92">
        <v>0</v>
      </c>
      <c r="E10" s="92">
        <v>0</v>
      </c>
      <c r="F10" s="92">
        <v>0</v>
      </c>
      <c r="G10" s="92">
        <v>0</v>
      </c>
      <c r="H10" s="92">
        <v>0</v>
      </c>
      <c r="I10" s="93">
        <v>0</v>
      </c>
      <c r="J10" s="17">
        <f t="shared" si="0"/>
        <v>0</v>
      </c>
      <c r="K10" s="91">
        <v>0</v>
      </c>
    </row>
    <row r="11" spans="1:18" x14ac:dyDescent="0.25">
      <c r="A11" t="s">
        <v>63</v>
      </c>
      <c r="B11">
        <v>1</v>
      </c>
      <c r="C11">
        <v>1</v>
      </c>
      <c r="D11">
        <v>1</v>
      </c>
      <c r="E11">
        <v>3</v>
      </c>
      <c r="F11">
        <v>3</v>
      </c>
      <c r="G11">
        <v>1</v>
      </c>
      <c r="H11">
        <v>0</v>
      </c>
      <c r="I11" s="13">
        <v>0</v>
      </c>
      <c r="J11" s="17">
        <f t="shared" si="0"/>
        <v>10</v>
      </c>
      <c r="K11" s="91">
        <v>13.664200000000001</v>
      </c>
    </row>
    <row r="12" spans="1:18" x14ac:dyDescent="0.25">
      <c r="A12" t="s">
        <v>64</v>
      </c>
      <c r="B12">
        <v>4</v>
      </c>
      <c r="C12">
        <v>3</v>
      </c>
      <c r="D12">
        <v>5</v>
      </c>
      <c r="E12">
        <v>16</v>
      </c>
      <c r="F12">
        <v>10</v>
      </c>
      <c r="G12">
        <v>2</v>
      </c>
      <c r="H12">
        <v>4</v>
      </c>
      <c r="I12" s="13">
        <v>4</v>
      </c>
      <c r="J12" s="17">
        <f t="shared" si="0"/>
        <v>48</v>
      </c>
      <c r="K12" s="91">
        <v>99.723199999999991</v>
      </c>
    </row>
    <row r="13" spans="1:18" x14ac:dyDescent="0.25">
      <c r="A13" t="s">
        <v>65</v>
      </c>
      <c r="B13">
        <v>0</v>
      </c>
      <c r="C13">
        <v>0</v>
      </c>
      <c r="D13">
        <v>0</v>
      </c>
      <c r="E13">
        <v>3</v>
      </c>
      <c r="F13">
        <v>0</v>
      </c>
      <c r="G13">
        <v>0</v>
      </c>
      <c r="H13">
        <v>0</v>
      </c>
      <c r="I13" s="13">
        <v>0</v>
      </c>
      <c r="J13" s="17">
        <f t="shared" si="0"/>
        <v>3</v>
      </c>
      <c r="K13" s="91">
        <v>4.4710000000000001</v>
      </c>
    </row>
    <row r="14" spans="1:18" x14ac:dyDescent="0.25">
      <c r="A14" t="s">
        <v>66</v>
      </c>
      <c r="B14" s="92">
        <v>0</v>
      </c>
      <c r="C14" s="92">
        <v>0</v>
      </c>
      <c r="D14" s="92">
        <v>0</v>
      </c>
      <c r="E14" s="92">
        <v>0</v>
      </c>
      <c r="F14" s="92">
        <v>0</v>
      </c>
      <c r="G14" s="92">
        <v>0</v>
      </c>
      <c r="H14" s="92">
        <v>0</v>
      </c>
      <c r="I14" s="93">
        <v>0</v>
      </c>
      <c r="J14" s="17">
        <f t="shared" si="0"/>
        <v>0</v>
      </c>
      <c r="K14" s="91">
        <v>0</v>
      </c>
    </row>
    <row r="15" spans="1:18" x14ac:dyDescent="0.25">
      <c r="A15" t="s">
        <v>67</v>
      </c>
      <c r="B15">
        <v>1</v>
      </c>
      <c r="C15">
        <v>1</v>
      </c>
      <c r="D15">
        <v>1</v>
      </c>
      <c r="E15">
        <v>4</v>
      </c>
      <c r="F15">
        <v>0</v>
      </c>
      <c r="G15">
        <v>0</v>
      </c>
      <c r="H15">
        <v>0</v>
      </c>
      <c r="I15" s="13">
        <v>1</v>
      </c>
      <c r="J15" s="17">
        <f t="shared" si="0"/>
        <v>8</v>
      </c>
      <c r="K15" s="91">
        <v>14.7197</v>
      </c>
    </row>
    <row r="16" spans="1:18" x14ac:dyDescent="0.25">
      <c r="A16" t="s">
        <v>68</v>
      </c>
      <c r="B16">
        <v>0</v>
      </c>
      <c r="C16">
        <v>3</v>
      </c>
      <c r="D16">
        <v>3</v>
      </c>
      <c r="E16">
        <v>15</v>
      </c>
      <c r="F16">
        <v>3</v>
      </c>
      <c r="G16">
        <v>5</v>
      </c>
      <c r="H16">
        <v>1</v>
      </c>
      <c r="I16" s="13">
        <v>2</v>
      </c>
      <c r="J16" s="17">
        <f t="shared" si="0"/>
        <v>32</v>
      </c>
      <c r="K16" s="91">
        <v>70.023300000000006</v>
      </c>
    </row>
    <row r="17" spans="1:11" x14ac:dyDescent="0.25">
      <c r="A17" t="s">
        <v>69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 s="13">
        <v>0</v>
      </c>
      <c r="J17" s="17">
        <f t="shared" si="0"/>
        <v>0</v>
      </c>
      <c r="K17" s="91">
        <v>0</v>
      </c>
    </row>
    <row r="18" spans="1:11" x14ac:dyDescent="0.25">
      <c r="A18" s="18" t="s">
        <v>70</v>
      </c>
      <c r="B18" s="18">
        <v>0</v>
      </c>
      <c r="C18" s="18">
        <v>1</v>
      </c>
      <c r="D18" s="18">
        <v>0</v>
      </c>
      <c r="E18" s="18">
        <v>1</v>
      </c>
      <c r="F18" s="18">
        <v>0</v>
      </c>
      <c r="G18" s="18">
        <v>0</v>
      </c>
      <c r="H18" s="18">
        <v>0</v>
      </c>
      <c r="I18" s="13">
        <v>0</v>
      </c>
      <c r="J18" s="9">
        <f t="shared" si="0"/>
        <v>2</v>
      </c>
      <c r="K18" s="91">
        <v>1.8153999999999999</v>
      </c>
    </row>
    <row r="19" spans="1:11" s="17" customFormat="1" x14ac:dyDescent="0.25">
      <c r="A19" s="94" t="s">
        <v>11</v>
      </c>
      <c r="B19" s="94">
        <f t="shared" ref="B19:J19" si="1">SUM(B6:B18)</f>
        <v>10</v>
      </c>
      <c r="C19" s="94">
        <f t="shared" si="1"/>
        <v>18</v>
      </c>
      <c r="D19" s="94">
        <f t="shared" si="1"/>
        <v>16</v>
      </c>
      <c r="E19" s="94">
        <f t="shared" si="1"/>
        <v>56</v>
      </c>
      <c r="F19" s="94">
        <f t="shared" si="1"/>
        <v>26</v>
      </c>
      <c r="G19" s="94">
        <f t="shared" si="1"/>
        <v>14</v>
      </c>
      <c r="H19" s="94">
        <f t="shared" si="1"/>
        <v>6</v>
      </c>
      <c r="I19" s="16">
        <f t="shared" si="1"/>
        <v>13</v>
      </c>
      <c r="J19" s="94">
        <f t="shared" si="1"/>
        <v>159</v>
      </c>
      <c r="K19" s="95">
        <v>311.25130000000001</v>
      </c>
    </row>
    <row r="20" spans="1:11" s="32" customFormat="1" x14ac:dyDescent="0.25">
      <c r="A20" s="33" t="s">
        <v>12</v>
      </c>
      <c r="I20" s="30"/>
      <c r="J20" s="33"/>
      <c r="K20" s="96"/>
    </row>
    <row r="21" spans="1:11" x14ac:dyDescent="0.25">
      <c r="A21" t="s">
        <v>71</v>
      </c>
      <c r="B21">
        <v>1</v>
      </c>
      <c r="C21">
        <v>1</v>
      </c>
      <c r="D21">
        <v>1</v>
      </c>
      <c r="E21">
        <v>1</v>
      </c>
      <c r="F21">
        <v>1</v>
      </c>
      <c r="G21">
        <v>0</v>
      </c>
      <c r="H21">
        <v>0</v>
      </c>
      <c r="I21" s="13">
        <v>0</v>
      </c>
      <c r="J21" s="17">
        <f t="shared" si="0"/>
        <v>5</v>
      </c>
      <c r="K21" s="91">
        <v>4.3837000000000002</v>
      </c>
    </row>
    <row r="22" spans="1:11" x14ac:dyDescent="0.25">
      <c r="A22" t="s">
        <v>72</v>
      </c>
      <c r="B22">
        <v>2</v>
      </c>
      <c r="C22">
        <v>12</v>
      </c>
      <c r="D22">
        <v>4</v>
      </c>
      <c r="E22">
        <v>26</v>
      </c>
      <c r="F22">
        <v>19</v>
      </c>
      <c r="G22">
        <v>12</v>
      </c>
      <c r="H22">
        <v>9</v>
      </c>
      <c r="I22" s="13">
        <v>8</v>
      </c>
      <c r="J22" s="17">
        <f t="shared" si="0"/>
        <v>92</v>
      </c>
      <c r="K22" s="91">
        <v>214.1361</v>
      </c>
    </row>
    <row r="23" spans="1:11" x14ac:dyDescent="0.25">
      <c r="A23" t="s">
        <v>73</v>
      </c>
      <c r="B23">
        <v>2</v>
      </c>
      <c r="C23">
        <v>2</v>
      </c>
      <c r="D23">
        <v>3</v>
      </c>
      <c r="E23">
        <v>5</v>
      </c>
      <c r="F23">
        <v>4</v>
      </c>
      <c r="G23">
        <v>2</v>
      </c>
      <c r="H23">
        <v>2</v>
      </c>
      <c r="I23" s="13">
        <v>4</v>
      </c>
      <c r="J23" s="17">
        <f t="shared" si="0"/>
        <v>24</v>
      </c>
      <c r="K23" s="91">
        <v>65.61869999999999</v>
      </c>
    </row>
    <row r="24" spans="1:11" x14ac:dyDescent="0.25">
      <c r="A24" t="s">
        <v>74</v>
      </c>
      <c r="B24">
        <v>0</v>
      </c>
      <c r="C24">
        <v>2</v>
      </c>
      <c r="D24">
        <v>3</v>
      </c>
      <c r="E24">
        <v>5</v>
      </c>
      <c r="F24">
        <v>3</v>
      </c>
      <c r="G24">
        <v>1</v>
      </c>
      <c r="H24">
        <v>0</v>
      </c>
      <c r="I24" s="13">
        <v>3</v>
      </c>
      <c r="J24" s="17">
        <f t="shared" si="0"/>
        <v>17</v>
      </c>
      <c r="K24" s="91">
        <v>37.328599999999994</v>
      </c>
    </row>
    <row r="25" spans="1:11" x14ac:dyDescent="0.25">
      <c r="A25" t="s">
        <v>75</v>
      </c>
      <c r="B25">
        <v>0</v>
      </c>
      <c r="C25">
        <v>1</v>
      </c>
      <c r="D25">
        <v>0</v>
      </c>
      <c r="E25">
        <v>0</v>
      </c>
      <c r="F25">
        <v>0</v>
      </c>
      <c r="G25">
        <v>1</v>
      </c>
      <c r="H25">
        <v>2</v>
      </c>
      <c r="I25" s="13">
        <v>0</v>
      </c>
      <c r="J25" s="17">
        <f t="shared" si="0"/>
        <v>4</v>
      </c>
      <c r="K25" s="91">
        <v>11.494199999999999</v>
      </c>
    </row>
    <row r="26" spans="1:11" x14ac:dyDescent="0.25">
      <c r="A26" t="s">
        <v>76</v>
      </c>
      <c r="B26">
        <v>0</v>
      </c>
      <c r="C26">
        <v>0</v>
      </c>
      <c r="D26">
        <v>0</v>
      </c>
      <c r="E26">
        <v>2</v>
      </c>
      <c r="F26">
        <v>0</v>
      </c>
      <c r="G26">
        <v>0</v>
      </c>
      <c r="H26">
        <v>0</v>
      </c>
      <c r="I26" s="13">
        <v>2</v>
      </c>
      <c r="J26" s="17">
        <f t="shared" si="0"/>
        <v>4</v>
      </c>
      <c r="K26" s="91">
        <v>14.790699999999999</v>
      </c>
    </row>
    <row r="27" spans="1:11" x14ac:dyDescent="0.25">
      <c r="A27" t="s">
        <v>77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 s="13">
        <v>0</v>
      </c>
      <c r="J27" s="17">
        <f t="shared" si="0"/>
        <v>0</v>
      </c>
      <c r="K27" s="91">
        <v>0</v>
      </c>
    </row>
    <row r="28" spans="1:11" s="17" customFormat="1" x14ac:dyDescent="0.25">
      <c r="A28" s="52" t="s">
        <v>13</v>
      </c>
      <c r="B28" s="52">
        <f t="shared" ref="B28:J28" si="2">SUM(B21:B27)</f>
        <v>5</v>
      </c>
      <c r="C28" s="52">
        <f t="shared" si="2"/>
        <v>18</v>
      </c>
      <c r="D28" s="52">
        <f t="shared" si="2"/>
        <v>11</v>
      </c>
      <c r="E28" s="52">
        <f t="shared" si="2"/>
        <v>39</v>
      </c>
      <c r="F28" s="52">
        <f t="shared" si="2"/>
        <v>27</v>
      </c>
      <c r="G28" s="52">
        <f t="shared" si="2"/>
        <v>16</v>
      </c>
      <c r="H28" s="52">
        <f t="shared" si="2"/>
        <v>13</v>
      </c>
      <c r="I28" s="53">
        <f t="shared" si="2"/>
        <v>17</v>
      </c>
      <c r="J28" s="52">
        <f t="shared" si="2"/>
        <v>146</v>
      </c>
      <c r="K28" s="97">
        <v>346.75200000000001</v>
      </c>
    </row>
    <row r="29" spans="1:11" s="32" customFormat="1" x14ac:dyDescent="0.25">
      <c r="A29" s="33" t="s">
        <v>14</v>
      </c>
      <c r="I29" s="30"/>
      <c r="J29" s="33"/>
      <c r="K29" s="96"/>
    </row>
    <row r="30" spans="1:11" x14ac:dyDescent="0.25">
      <c r="A30" t="s">
        <v>78</v>
      </c>
      <c r="B30">
        <v>0</v>
      </c>
      <c r="C30">
        <v>2</v>
      </c>
      <c r="D30">
        <v>9</v>
      </c>
      <c r="E30">
        <v>29</v>
      </c>
      <c r="F30">
        <v>18</v>
      </c>
      <c r="G30">
        <v>10</v>
      </c>
      <c r="H30">
        <v>4</v>
      </c>
      <c r="I30" s="13">
        <v>9</v>
      </c>
      <c r="J30" s="17">
        <f t="shared" ref="J30" si="3">SUM(B30:I30)</f>
        <v>81</v>
      </c>
      <c r="K30" s="91">
        <v>200.92220000000003</v>
      </c>
    </row>
    <row r="31" spans="1:11" x14ac:dyDescent="0.25">
      <c r="A31" t="s">
        <v>79</v>
      </c>
      <c r="B31">
        <v>1</v>
      </c>
      <c r="C31">
        <v>3</v>
      </c>
      <c r="D31">
        <v>1</v>
      </c>
      <c r="E31">
        <v>0</v>
      </c>
      <c r="F31">
        <v>0</v>
      </c>
      <c r="G31">
        <v>1</v>
      </c>
      <c r="H31">
        <v>2</v>
      </c>
      <c r="I31" s="13">
        <v>2</v>
      </c>
      <c r="J31" s="17">
        <f>SUM(B31:I31)</f>
        <v>10</v>
      </c>
      <c r="K31" s="91">
        <v>23.693300000000001</v>
      </c>
    </row>
    <row r="32" spans="1:11" s="17" customFormat="1" x14ac:dyDescent="0.25">
      <c r="A32" s="54" t="s">
        <v>15</v>
      </c>
      <c r="B32" s="54">
        <f>SUM(B30:B31)</f>
        <v>1</v>
      </c>
      <c r="C32" s="54">
        <f t="shared" ref="C32:J32" si="4">SUM(C30:C31)</f>
        <v>5</v>
      </c>
      <c r="D32" s="54">
        <f t="shared" si="4"/>
        <v>10</v>
      </c>
      <c r="E32" s="54">
        <f t="shared" si="4"/>
        <v>29</v>
      </c>
      <c r="F32" s="54">
        <f t="shared" si="4"/>
        <v>18</v>
      </c>
      <c r="G32" s="54">
        <f t="shared" si="4"/>
        <v>11</v>
      </c>
      <c r="H32" s="54">
        <f t="shared" si="4"/>
        <v>6</v>
      </c>
      <c r="I32" s="53">
        <f t="shared" si="4"/>
        <v>11</v>
      </c>
      <c r="J32" s="54">
        <f t="shared" si="4"/>
        <v>91</v>
      </c>
      <c r="K32" s="97">
        <v>224.61550000000003</v>
      </c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98"/>
      <c r="J33" s="6"/>
      <c r="K33" s="99"/>
    </row>
    <row r="34" spans="1:11" x14ac:dyDescent="0.25">
      <c r="A34" s="52" t="s">
        <v>17</v>
      </c>
      <c r="B34" s="52">
        <f>+B19+B28+B32</f>
        <v>16</v>
      </c>
      <c r="C34" s="52">
        <f t="shared" ref="C34:J34" si="5">+C19+C28+C32</f>
        <v>41</v>
      </c>
      <c r="D34" s="52">
        <f t="shared" si="5"/>
        <v>37</v>
      </c>
      <c r="E34" s="52">
        <f t="shared" si="5"/>
        <v>124</v>
      </c>
      <c r="F34" s="52">
        <f t="shared" si="5"/>
        <v>71</v>
      </c>
      <c r="G34" s="52">
        <f t="shared" si="5"/>
        <v>41</v>
      </c>
      <c r="H34" s="52">
        <f t="shared" si="5"/>
        <v>25</v>
      </c>
      <c r="I34" s="53">
        <f t="shared" si="5"/>
        <v>41</v>
      </c>
      <c r="J34" s="52">
        <f t="shared" si="5"/>
        <v>396</v>
      </c>
      <c r="K34" s="100">
        <v>882.61880000000008</v>
      </c>
    </row>
    <row r="35" spans="1:11" x14ac:dyDescent="0.25">
      <c r="A35" s="17" t="s">
        <v>18</v>
      </c>
      <c r="I35" s="13"/>
      <c r="J35" s="17"/>
      <c r="K35" s="91"/>
    </row>
    <row r="36" spans="1:11" x14ac:dyDescent="0.25">
      <c r="A36" t="s">
        <v>80</v>
      </c>
      <c r="B36">
        <v>0</v>
      </c>
      <c r="C36">
        <v>2</v>
      </c>
      <c r="D36">
        <v>3</v>
      </c>
      <c r="E36">
        <v>16</v>
      </c>
      <c r="F36">
        <v>4</v>
      </c>
      <c r="G36">
        <v>4</v>
      </c>
      <c r="H36">
        <v>6</v>
      </c>
      <c r="I36" s="13">
        <v>1</v>
      </c>
      <c r="J36" s="17">
        <f t="shared" ref="J36" si="6">SUM(B36:I36)</f>
        <v>36</v>
      </c>
      <c r="K36" s="91">
        <v>86.937099999999987</v>
      </c>
    </row>
    <row r="37" spans="1:11" x14ac:dyDescent="0.25">
      <c r="A37" t="s">
        <v>81</v>
      </c>
      <c r="B37">
        <v>3</v>
      </c>
      <c r="C37">
        <v>17</v>
      </c>
      <c r="D37">
        <v>20</v>
      </c>
      <c r="E37">
        <v>25</v>
      </c>
      <c r="F37">
        <v>9</v>
      </c>
      <c r="G37">
        <v>4</v>
      </c>
      <c r="H37">
        <v>5</v>
      </c>
      <c r="I37" s="13">
        <v>4</v>
      </c>
      <c r="J37" s="17">
        <f>SUM(B37:I37)</f>
        <v>87</v>
      </c>
      <c r="K37" s="91">
        <v>145.87419999999997</v>
      </c>
    </row>
    <row r="38" spans="1:11" x14ac:dyDescent="0.25">
      <c r="A38" t="s">
        <v>82</v>
      </c>
      <c r="B38">
        <v>2</v>
      </c>
      <c r="C38">
        <v>2</v>
      </c>
      <c r="D38">
        <v>1</v>
      </c>
      <c r="E38">
        <v>1</v>
      </c>
      <c r="F38">
        <v>2</v>
      </c>
      <c r="G38">
        <v>0</v>
      </c>
      <c r="H38">
        <v>1</v>
      </c>
      <c r="I38" s="13">
        <v>2</v>
      </c>
      <c r="J38" s="17">
        <f>SUM(B38:I38)</f>
        <v>11</v>
      </c>
      <c r="K38" s="91">
        <v>35.703599999999994</v>
      </c>
    </row>
    <row r="39" spans="1:11" s="17" customFormat="1" x14ac:dyDescent="0.25">
      <c r="A39" s="94" t="s">
        <v>19</v>
      </c>
      <c r="B39" s="94">
        <f>SUM(B36:B38)</f>
        <v>5</v>
      </c>
      <c r="C39" s="94">
        <f t="shared" ref="C39:J39" si="7">SUM(C36:C38)</f>
        <v>21</v>
      </c>
      <c r="D39" s="94">
        <f t="shared" si="7"/>
        <v>24</v>
      </c>
      <c r="E39" s="94">
        <f t="shared" si="7"/>
        <v>42</v>
      </c>
      <c r="F39" s="94">
        <f t="shared" si="7"/>
        <v>15</v>
      </c>
      <c r="G39" s="94">
        <f t="shared" si="7"/>
        <v>8</v>
      </c>
      <c r="H39" s="94">
        <f t="shared" si="7"/>
        <v>12</v>
      </c>
      <c r="I39" s="16">
        <f t="shared" si="7"/>
        <v>7</v>
      </c>
      <c r="J39" s="94">
        <f t="shared" si="7"/>
        <v>134</v>
      </c>
      <c r="K39" s="95">
        <v>268.51489999999995</v>
      </c>
    </row>
    <row r="40" spans="1:11" x14ac:dyDescent="0.25">
      <c r="I40" s="13"/>
      <c r="J40" s="17"/>
      <c r="K40" s="101"/>
    </row>
    <row r="41" spans="1:11" ht="15.75" thickBot="1" x14ac:dyDescent="0.3">
      <c r="A41" s="102" t="s">
        <v>21</v>
      </c>
      <c r="B41" s="102">
        <f>+B34+B39</f>
        <v>21</v>
      </c>
      <c r="C41" s="102">
        <f t="shared" ref="C41:J41" si="8">+C34+C39</f>
        <v>62</v>
      </c>
      <c r="D41" s="102">
        <f t="shared" si="8"/>
        <v>61</v>
      </c>
      <c r="E41" s="102">
        <f t="shared" si="8"/>
        <v>166</v>
      </c>
      <c r="F41" s="102">
        <f t="shared" si="8"/>
        <v>86</v>
      </c>
      <c r="G41" s="102">
        <f t="shared" si="8"/>
        <v>49</v>
      </c>
      <c r="H41" s="102">
        <f t="shared" si="8"/>
        <v>37</v>
      </c>
      <c r="I41" s="103">
        <f t="shared" si="8"/>
        <v>48</v>
      </c>
      <c r="J41" s="102">
        <f t="shared" si="8"/>
        <v>530</v>
      </c>
      <c r="K41" s="104">
        <v>1152.1336999999999</v>
      </c>
    </row>
    <row r="42" spans="1:11" x14ac:dyDescent="0.25">
      <c r="A42" s="105" t="s">
        <v>23</v>
      </c>
      <c r="K42" s="92"/>
    </row>
  </sheetData>
  <mergeCells count="2">
    <mergeCell ref="A1:K2"/>
    <mergeCell ref="B3:I3"/>
  </mergeCells>
  <pageMargins left="0.7" right="0.7" top="0.75" bottom="0.75" header="0.3" footer="0.3"/>
  <pageSetup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 tint="-0.14999847407452621"/>
  </sheetPr>
  <dimension ref="A2:K40"/>
  <sheetViews>
    <sheetView topLeftCell="A22" zoomScaleNormal="100" workbookViewId="0">
      <selection sqref="A1:K40"/>
    </sheetView>
  </sheetViews>
  <sheetFormatPr defaultRowHeight="15" x14ac:dyDescent="0.25"/>
  <cols>
    <col min="1" max="1" width="20.42578125" customWidth="1"/>
    <col min="2" max="2" width="7" style="142" customWidth="1"/>
    <col min="3" max="3" width="6.42578125" style="142" customWidth="1"/>
    <col min="4" max="4" width="6.5703125" style="142" customWidth="1"/>
    <col min="5" max="5" width="5.85546875" style="142" customWidth="1"/>
    <col min="6" max="6" width="5.7109375" style="142" customWidth="1"/>
    <col min="7" max="7" width="5.85546875" style="142" customWidth="1"/>
    <col min="8" max="8" width="5.5703125" style="142" customWidth="1"/>
    <col min="9" max="9" width="7.5703125" style="142" customWidth="1"/>
    <col min="10" max="10" width="7.85546875" style="142" customWidth="1"/>
  </cols>
  <sheetData>
    <row r="2" spans="1:11" x14ac:dyDescent="0.25">
      <c r="A2" s="106"/>
      <c r="B2" s="106"/>
      <c r="C2" s="106"/>
      <c r="D2" s="106"/>
      <c r="E2" s="106"/>
      <c r="F2" s="106"/>
      <c r="G2" s="107"/>
      <c r="H2" s="108"/>
      <c r="I2" s="108"/>
      <c r="J2" s="106"/>
    </row>
    <row r="3" spans="1:11" x14ac:dyDescent="0.25">
      <c r="A3" s="109" t="s">
        <v>83</v>
      </c>
      <c r="B3" s="106"/>
      <c r="C3" s="106"/>
      <c r="D3" s="106"/>
      <c r="E3" s="106"/>
      <c r="F3" s="106"/>
      <c r="G3" s="106"/>
      <c r="H3" s="106"/>
      <c r="I3" s="106"/>
      <c r="J3" s="106"/>
    </row>
    <row r="4" spans="1:11" x14ac:dyDescent="0.25">
      <c r="A4" s="110"/>
      <c r="B4" s="110"/>
      <c r="C4" s="110"/>
      <c r="D4" s="110"/>
      <c r="E4" s="110"/>
      <c r="F4" s="110"/>
      <c r="G4" s="110"/>
      <c r="H4" s="110"/>
      <c r="I4" s="110"/>
      <c r="J4" s="110"/>
    </row>
    <row r="5" spans="1:11" s="112" customFormat="1" x14ac:dyDescent="0.25">
      <c r="A5" s="111"/>
      <c r="B5" s="362" t="s">
        <v>84</v>
      </c>
      <c r="C5" s="362"/>
      <c r="D5" s="362"/>
      <c r="E5" s="362"/>
      <c r="F5" s="362"/>
      <c r="G5" s="362"/>
      <c r="H5" s="362"/>
      <c r="I5" s="363"/>
      <c r="J5" s="364" t="s">
        <v>85</v>
      </c>
      <c r="K5" s="366" t="s">
        <v>57</v>
      </c>
    </row>
    <row r="6" spans="1:11" s="116" customFormat="1" ht="30" x14ac:dyDescent="0.25">
      <c r="A6" s="113" t="s">
        <v>47</v>
      </c>
      <c r="B6" s="114" t="s">
        <v>48</v>
      </c>
      <c r="C6" s="114" t="s">
        <v>49</v>
      </c>
      <c r="D6" s="114" t="s">
        <v>50</v>
      </c>
      <c r="E6" s="114" t="s">
        <v>51</v>
      </c>
      <c r="F6" s="114" t="s">
        <v>52</v>
      </c>
      <c r="G6" s="114" t="s">
        <v>53</v>
      </c>
      <c r="H6" s="114" t="s">
        <v>54</v>
      </c>
      <c r="I6" s="115" t="s">
        <v>55</v>
      </c>
      <c r="J6" s="365"/>
      <c r="K6" s="367"/>
    </row>
    <row r="7" spans="1:11" x14ac:dyDescent="0.25">
      <c r="A7" s="109" t="s">
        <v>6</v>
      </c>
      <c r="B7" s="117"/>
      <c r="C7" s="117"/>
      <c r="D7" s="117"/>
      <c r="E7" s="117"/>
      <c r="F7" s="117"/>
      <c r="G7" s="117"/>
      <c r="H7" s="117"/>
      <c r="I7" s="118"/>
      <c r="J7" s="117"/>
    </row>
    <row r="8" spans="1:11" x14ac:dyDescent="0.25">
      <c r="A8" s="119" t="s">
        <v>58</v>
      </c>
      <c r="B8" s="120">
        <v>2</v>
      </c>
      <c r="C8" s="120">
        <v>7</v>
      </c>
      <c r="D8" s="120">
        <v>2</v>
      </c>
      <c r="E8" s="120">
        <v>13</v>
      </c>
      <c r="F8" s="120">
        <v>6</v>
      </c>
      <c r="G8" s="120">
        <v>3</v>
      </c>
      <c r="H8" s="120">
        <v>0</v>
      </c>
      <c r="I8" s="121">
        <v>2</v>
      </c>
      <c r="J8" s="122">
        <v>35</v>
      </c>
      <c r="K8" s="123">
        <v>51.127000000000002</v>
      </c>
    </row>
    <row r="9" spans="1:11" x14ac:dyDescent="0.25">
      <c r="A9" s="119" t="s">
        <v>59</v>
      </c>
      <c r="B9" s="120">
        <v>0</v>
      </c>
      <c r="C9" s="120">
        <v>1</v>
      </c>
      <c r="D9" s="120">
        <v>1</v>
      </c>
      <c r="E9" s="120">
        <v>0</v>
      </c>
      <c r="F9" s="120">
        <v>0</v>
      </c>
      <c r="G9" s="120">
        <v>0</v>
      </c>
      <c r="H9" s="120">
        <v>2</v>
      </c>
      <c r="I9" s="121">
        <v>0</v>
      </c>
      <c r="J9" s="122">
        <v>4</v>
      </c>
      <c r="K9" s="123">
        <v>36.010999999999996</v>
      </c>
    </row>
    <row r="10" spans="1:11" x14ac:dyDescent="0.25">
      <c r="A10" s="119" t="s">
        <v>60</v>
      </c>
      <c r="B10" s="120">
        <v>1</v>
      </c>
      <c r="C10" s="120">
        <v>1</v>
      </c>
      <c r="D10" s="120">
        <v>0</v>
      </c>
      <c r="E10" s="120">
        <v>4</v>
      </c>
      <c r="F10" s="120">
        <v>3</v>
      </c>
      <c r="G10" s="120">
        <v>0</v>
      </c>
      <c r="H10" s="120">
        <v>0</v>
      </c>
      <c r="I10" s="121">
        <v>0</v>
      </c>
      <c r="J10" s="122">
        <v>9</v>
      </c>
      <c r="K10" s="123">
        <v>8.5069999999999997</v>
      </c>
    </row>
    <row r="11" spans="1:11" x14ac:dyDescent="0.25">
      <c r="A11" s="119" t="s">
        <v>61</v>
      </c>
      <c r="B11" s="120">
        <v>2</v>
      </c>
      <c r="C11" s="120">
        <v>2</v>
      </c>
      <c r="D11" s="120">
        <v>2</v>
      </c>
      <c r="E11" s="120">
        <v>5</v>
      </c>
      <c r="F11" s="120">
        <v>5</v>
      </c>
      <c r="G11" s="120">
        <v>1</v>
      </c>
      <c r="H11" s="120">
        <v>0</v>
      </c>
      <c r="I11" s="121">
        <v>3</v>
      </c>
      <c r="J11" s="122">
        <v>20</v>
      </c>
      <c r="K11" s="123">
        <v>11.190000000000001</v>
      </c>
    </row>
    <row r="12" spans="1:11" x14ac:dyDescent="0.25">
      <c r="A12" s="119" t="s">
        <v>63</v>
      </c>
      <c r="B12" s="120">
        <v>1</v>
      </c>
      <c r="C12" s="120">
        <v>1</v>
      </c>
      <c r="D12" s="120">
        <v>1</v>
      </c>
      <c r="E12" s="120">
        <v>3</v>
      </c>
      <c r="F12" s="120">
        <v>3</v>
      </c>
      <c r="G12" s="120">
        <v>1</v>
      </c>
      <c r="H12" s="120">
        <v>0</v>
      </c>
      <c r="I12" s="121">
        <v>0</v>
      </c>
      <c r="J12" s="122">
        <v>10</v>
      </c>
      <c r="K12" s="123">
        <v>13.664</v>
      </c>
    </row>
    <row r="13" spans="1:11" x14ac:dyDescent="0.25">
      <c r="A13" s="119" t="s">
        <v>64</v>
      </c>
      <c r="B13" s="120">
        <v>4</v>
      </c>
      <c r="C13" s="120">
        <v>6</v>
      </c>
      <c r="D13" s="120">
        <v>3</v>
      </c>
      <c r="E13" s="120">
        <v>24</v>
      </c>
      <c r="F13" s="120">
        <v>12</v>
      </c>
      <c r="G13" s="120">
        <v>4</v>
      </c>
      <c r="H13" s="120">
        <v>2</v>
      </c>
      <c r="I13" s="121">
        <v>4</v>
      </c>
      <c r="J13" s="122">
        <v>59</v>
      </c>
      <c r="K13" s="123">
        <v>99.013000000000005</v>
      </c>
    </row>
    <row r="14" spans="1:11" x14ac:dyDescent="0.25">
      <c r="A14" s="119" t="s">
        <v>65</v>
      </c>
      <c r="B14" s="120">
        <v>0</v>
      </c>
      <c r="C14" s="120">
        <v>0</v>
      </c>
      <c r="D14" s="120">
        <v>2</v>
      </c>
      <c r="E14" s="120">
        <v>2</v>
      </c>
      <c r="F14" s="120">
        <v>0</v>
      </c>
      <c r="G14" s="120">
        <v>0</v>
      </c>
      <c r="H14" s="120">
        <v>0</v>
      </c>
      <c r="I14" s="121">
        <v>0</v>
      </c>
      <c r="J14" s="122">
        <v>4</v>
      </c>
      <c r="K14" s="123">
        <v>4.4710000000000001</v>
      </c>
    </row>
    <row r="15" spans="1:11" x14ac:dyDescent="0.25">
      <c r="A15" s="119" t="s">
        <v>66</v>
      </c>
      <c r="B15" s="120">
        <v>0</v>
      </c>
      <c r="C15" s="120">
        <v>0</v>
      </c>
      <c r="D15" s="120">
        <v>0</v>
      </c>
      <c r="E15" s="120">
        <v>0</v>
      </c>
      <c r="F15" s="120">
        <v>0</v>
      </c>
      <c r="G15" s="120">
        <v>0</v>
      </c>
      <c r="H15" s="120">
        <v>0</v>
      </c>
      <c r="I15" s="121">
        <v>1</v>
      </c>
      <c r="J15" s="122">
        <v>1</v>
      </c>
      <c r="K15" s="123">
        <v>0.49399999999999999</v>
      </c>
    </row>
    <row r="16" spans="1:11" x14ac:dyDescent="0.25">
      <c r="A16" s="119" t="s">
        <v>67</v>
      </c>
      <c r="B16" s="120">
        <v>1</v>
      </c>
      <c r="C16" s="120">
        <v>4</v>
      </c>
      <c r="D16" s="120">
        <v>2</v>
      </c>
      <c r="E16" s="120">
        <v>3</v>
      </c>
      <c r="F16" s="120">
        <v>0</v>
      </c>
      <c r="G16" s="120">
        <v>0</v>
      </c>
      <c r="H16" s="120">
        <v>0</v>
      </c>
      <c r="I16" s="121">
        <v>2</v>
      </c>
      <c r="J16" s="122">
        <v>12</v>
      </c>
      <c r="K16" s="123">
        <v>14.721</v>
      </c>
    </row>
    <row r="17" spans="1:11" x14ac:dyDescent="0.25">
      <c r="A17" s="119" t="s">
        <v>68</v>
      </c>
      <c r="B17" s="120">
        <v>0</v>
      </c>
      <c r="C17" s="120">
        <v>3</v>
      </c>
      <c r="D17" s="120">
        <v>3</v>
      </c>
      <c r="E17" s="120">
        <v>19</v>
      </c>
      <c r="F17" s="120">
        <v>5</v>
      </c>
      <c r="G17" s="120">
        <v>8</v>
      </c>
      <c r="H17" s="120">
        <v>1</v>
      </c>
      <c r="I17" s="121">
        <v>3</v>
      </c>
      <c r="J17" s="122">
        <v>42</v>
      </c>
      <c r="K17" s="123">
        <v>70.024000000000001</v>
      </c>
    </row>
    <row r="18" spans="1:11" x14ac:dyDescent="0.25">
      <c r="A18" s="119" t="s">
        <v>70</v>
      </c>
      <c r="B18" s="120">
        <v>0</v>
      </c>
      <c r="C18" s="120">
        <v>1</v>
      </c>
      <c r="D18" s="120">
        <v>0</v>
      </c>
      <c r="E18" s="120">
        <v>2</v>
      </c>
      <c r="F18" s="120">
        <v>0</v>
      </c>
      <c r="G18" s="120">
        <v>0</v>
      </c>
      <c r="H18" s="120">
        <v>0</v>
      </c>
      <c r="I18" s="121">
        <v>0</v>
      </c>
      <c r="J18" s="122">
        <v>3</v>
      </c>
      <c r="K18" s="123">
        <v>1.8149999999999999</v>
      </c>
    </row>
    <row r="19" spans="1:11" x14ac:dyDescent="0.25">
      <c r="A19" s="124" t="s">
        <v>11</v>
      </c>
      <c r="B19" s="125">
        <f t="shared" ref="B19:I19" si="0">SUM(B8:B18)</f>
        <v>11</v>
      </c>
      <c r="C19" s="125">
        <f t="shared" si="0"/>
        <v>26</v>
      </c>
      <c r="D19" s="125">
        <f t="shared" si="0"/>
        <v>16</v>
      </c>
      <c r="E19" s="125">
        <f t="shared" si="0"/>
        <v>75</v>
      </c>
      <c r="F19" s="125">
        <f t="shared" si="0"/>
        <v>34</v>
      </c>
      <c r="G19" s="125">
        <f t="shared" si="0"/>
        <v>17</v>
      </c>
      <c r="H19" s="125">
        <f t="shared" si="0"/>
        <v>5</v>
      </c>
      <c r="I19" s="126">
        <f t="shared" si="0"/>
        <v>15</v>
      </c>
      <c r="J19" s="125">
        <f t="shared" ref="J19:J39" si="1">SUM(B19:I19)</f>
        <v>199</v>
      </c>
      <c r="K19" s="127">
        <v>311.03699999999998</v>
      </c>
    </row>
    <row r="20" spans="1:11" x14ac:dyDescent="0.25">
      <c r="A20" s="128" t="s">
        <v>12</v>
      </c>
      <c r="B20" s="129"/>
      <c r="C20" s="129"/>
      <c r="D20" s="129"/>
      <c r="E20" s="129"/>
      <c r="F20" s="129"/>
      <c r="G20" s="129"/>
      <c r="H20" s="129"/>
      <c r="I20" s="130"/>
      <c r="J20" s="131"/>
      <c r="K20" s="123"/>
    </row>
    <row r="21" spans="1:11" x14ac:dyDescent="0.25">
      <c r="A21" s="132" t="s">
        <v>71</v>
      </c>
      <c r="B21" s="129">
        <v>1</v>
      </c>
      <c r="C21" s="129">
        <v>1</v>
      </c>
      <c r="D21" s="129">
        <v>1</v>
      </c>
      <c r="E21" s="129">
        <v>1</v>
      </c>
      <c r="F21" s="129">
        <v>1</v>
      </c>
      <c r="G21" s="129">
        <v>0</v>
      </c>
      <c r="H21" s="129">
        <v>0</v>
      </c>
      <c r="I21" s="130">
        <v>0</v>
      </c>
      <c r="J21" s="128">
        <v>5</v>
      </c>
      <c r="K21" s="123">
        <v>4.3840000000000003</v>
      </c>
    </row>
    <row r="22" spans="1:11" x14ac:dyDescent="0.25">
      <c r="A22" s="119" t="s">
        <v>72</v>
      </c>
      <c r="B22" s="120">
        <v>5</v>
      </c>
      <c r="C22" s="120">
        <v>12</v>
      </c>
      <c r="D22" s="120">
        <v>7</v>
      </c>
      <c r="E22" s="120">
        <v>29</v>
      </c>
      <c r="F22" s="120">
        <v>22</v>
      </c>
      <c r="G22" s="120">
        <v>14</v>
      </c>
      <c r="H22" s="120">
        <v>6</v>
      </c>
      <c r="I22" s="121">
        <v>8</v>
      </c>
      <c r="J22" s="122">
        <v>103</v>
      </c>
      <c r="K22" s="123">
        <v>214.136</v>
      </c>
    </row>
    <row r="23" spans="1:11" x14ac:dyDescent="0.25">
      <c r="A23" s="119" t="s">
        <v>73</v>
      </c>
      <c r="B23" s="120">
        <v>2</v>
      </c>
      <c r="C23" s="120">
        <v>2</v>
      </c>
      <c r="D23" s="120">
        <v>3</v>
      </c>
      <c r="E23" s="120">
        <v>5</v>
      </c>
      <c r="F23" s="120">
        <v>8</v>
      </c>
      <c r="G23" s="120">
        <v>1</v>
      </c>
      <c r="H23" s="120">
        <v>1</v>
      </c>
      <c r="I23" s="121">
        <v>7</v>
      </c>
      <c r="J23" s="122">
        <v>29</v>
      </c>
      <c r="K23" s="123">
        <v>37.328000000000003</v>
      </c>
    </row>
    <row r="24" spans="1:11" x14ac:dyDescent="0.25">
      <c r="A24" s="119" t="s">
        <v>74</v>
      </c>
      <c r="B24" s="120">
        <v>0</v>
      </c>
      <c r="C24" s="120">
        <v>2</v>
      </c>
      <c r="D24" s="120">
        <v>3</v>
      </c>
      <c r="E24" s="120">
        <v>5</v>
      </c>
      <c r="F24" s="120">
        <v>3</v>
      </c>
      <c r="G24" s="120">
        <v>1</v>
      </c>
      <c r="H24" s="120">
        <v>0</v>
      </c>
      <c r="I24" s="121">
        <v>3</v>
      </c>
      <c r="J24" s="122">
        <v>17</v>
      </c>
      <c r="K24" s="123">
        <v>67.61699999999999</v>
      </c>
    </row>
    <row r="25" spans="1:11" x14ac:dyDescent="0.25">
      <c r="A25" s="119" t="s">
        <v>75</v>
      </c>
      <c r="B25" s="120">
        <v>0</v>
      </c>
      <c r="C25" s="120">
        <v>2</v>
      </c>
      <c r="D25" s="120">
        <v>0</v>
      </c>
      <c r="E25" s="120">
        <v>0</v>
      </c>
      <c r="F25" s="120">
        <v>0</v>
      </c>
      <c r="G25" s="120">
        <v>1</v>
      </c>
      <c r="H25" s="120">
        <v>2</v>
      </c>
      <c r="I25" s="121">
        <v>0</v>
      </c>
      <c r="J25" s="122">
        <v>5</v>
      </c>
      <c r="K25" s="123">
        <v>11.709</v>
      </c>
    </row>
    <row r="26" spans="1:11" x14ac:dyDescent="0.25">
      <c r="A26" s="119" t="s">
        <v>76</v>
      </c>
      <c r="B26" s="120">
        <v>0</v>
      </c>
      <c r="C26" s="120">
        <v>0</v>
      </c>
      <c r="D26" s="120">
        <v>0</v>
      </c>
      <c r="E26" s="120">
        <v>2</v>
      </c>
      <c r="F26" s="120">
        <v>0</v>
      </c>
      <c r="G26" s="120">
        <v>0</v>
      </c>
      <c r="H26" s="120">
        <v>0</v>
      </c>
      <c r="I26" s="121">
        <v>2</v>
      </c>
      <c r="J26" s="122">
        <v>4</v>
      </c>
      <c r="K26" s="123">
        <v>14.791</v>
      </c>
    </row>
    <row r="27" spans="1:11" s="59" customFormat="1" x14ac:dyDescent="0.25">
      <c r="A27" s="124" t="s">
        <v>13</v>
      </c>
      <c r="B27" s="125">
        <f t="shared" ref="B27:I27" si="2">SUM(B21:B26)</f>
        <v>8</v>
      </c>
      <c r="C27" s="125">
        <f t="shared" si="2"/>
        <v>19</v>
      </c>
      <c r="D27" s="125">
        <f t="shared" si="2"/>
        <v>14</v>
      </c>
      <c r="E27" s="125">
        <f t="shared" si="2"/>
        <v>42</v>
      </c>
      <c r="F27" s="125">
        <f t="shared" si="2"/>
        <v>34</v>
      </c>
      <c r="G27" s="125">
        <f t="shared" si="2"/>
        <v>17</v>
      </c>
      <c r="H27" s="125">
        <f t="shared" si="2"/>
        <v>9</v>
      </c>
      <c r="I27" s="126">
        <f t="shared" si="2"/>
        <v>20</v>
      </c>
      <c r="J27" s="125">
        <f t="shared" si="1"/>
        <v>163</v>
      </c>
      <c r="K27" s="127">
        <v>349.96499999999997</v>
      </c>
    </row>
    <row r="28" spans="1:11" s="134" customFormat="1" x14ac:dyDescent="0.25">
      <c r="A28" s="128" t="s">
        <v>14</v>
      </c>
      <c r="B28" s="129"/>
      <c r="C28" s="129"/>
      <c r="D28" s="129"/>
      <c r="E28" s="129"/>
      <c r="F28" s="129"/>
      <c r="G28" s="129"/>
      <c r="H28" s="129"/>
      <c r="I28" s="130"/>
      <c r="J28" s="131"/>
      <c r="K28" s="133"/>
    </row>
    <row r="29" spans="1:11" s="134" customFormat="1" x14ac:dyDescent="0.25">
      <c r="A29" s="119" t="s">
        <v>78</v>
      </c>
      <c r="B29" s="120">
        <v>0</v>
      </c>
      <c r="C29" s="120">
        <v>2</v>
      </c>
      <c r="D29" s="120">
        <v>9</v>
      </c>
      <c r="E29" s="120">
        <v>29</v>
      </c>
      <c r="F29" s="120">
        <v>21</v>
      </c>
      <c r="G29" s="120">
        <v>10</v>
      </c>
      <c r="H29" s="120">
        <v>5</v>
      </c>
      <c r="I29" s="121">
        <v>8</v>
      </c>
      <c r="J29" s="122">
        <v>84</v>
      </c>
      <c r="K29" s="133">
        <v>198.922</v>
      </c>
    </row>
    <row r="30" spans="1:11" x14ac:dyDescent="0.25">
      <c r="A30" s="119" t="s">
        <v>79</v>
      </c>
      <c r="B30" s="120">
        <v>1</v>
      </c>
      <c r="C30" s="120">
        <v>3</v>
      </c>
      <c r="D30" s="120">
        <v>1</v>
      </c>
      <c r="E30" s="120">
        <v>0</v>
      </c>
      <c r="F30" s="120">
        <v>0</v>
      </c>
      <c r="G30" s="120">
        <v>1</v>
      </c>
      <c r="H30" s="120">
        <v>4</v>
      </c>
      <c r="I30" s="121">
        <v>1</v>
      </c>
      <c r="J30" s="122">
        <v>11</v>
      </c>
      <c r="K30" s="123">
        <v>23.692999999999998</v>
      </c>
    </row>
    <row r="31" spans="1:11" x14ac:dyDescent="0.25">
      <c r="A31" s="124" t="s">
        <v>15</v>
      </c>
      <c r="B31" s="125">
        <f t="shared" ref="B31:I31" si="3">SUM(B29:B30)</f>
        <v>1</v>
      </c>
      <c r="C31" s="125">
        <f t="shared" si="3"/>
        <v>5</v>
      </c>
      <c r="D31" s="125">
        <f t="shared" si="3"/>
        <v>10</v>
      </c>
      <c r="E31" s="125">
        <f t="shared" si="3"/>
        <v>29</v>
      </c>
      <c r="F31" s="125">
        <f t="shared" si="3"/>
        <v>21</v>
      </c>
      <c r="G31" s="125">
        <f t="shared" si="3"/>
        <v>11</v>
      </c>
      <c r="H31" s="125">
        <f t="shared" si="3"/>
        <v>9</v>
      </c>
      <c r="I31" s="126">
        <f t="shared" si="3"/>
        <v>9</v>
      </c>
      <c r="J31" s="125">
        <f t="shared" si="1"/>
        <v>95</v>
      </c>
      <c r="K31" s="127">
        <v>222.61500000000001</v>
      </c>
    </row>
    <row r="32" spans="1:11" x14ac:dyDescent="0.25">
      <c r="A32" s="119"/>
      <c r="B32" s="120"/>
      <c r="C32" s="120"/>
      <c r="D32" s="120"/>
      <c r="E32" s="120"/>
      <c r="F32" s="120"/>
      <c r="G32" s="120"/>
      <c r="H32" s="120"/>
      <c r="I32" s="121"/>
      <c r="J32" s="135"/>
      <c r="K32" s="123"/>
    </row>
    <row r="33" spans="1:11" x14ac:dyDescent="0.25">
      <c r="A33" s="136" t="s">
        <v>17</v>
      </c>
      <c r="B33" s="136">
        <f t="shared" ref="B33:I33" si="4">+B19+B27+B31</f>
        <v>20</v>
      </c>
      <c r="C33" s="136">
        <f t="shared" si="4"/>
        <v>50</v>
      </c>
      <c r="D33" s="136">
        <f t="shared" si="4"/>
        <v>40</v>
      </c>
      <c r="E33" s="136">
        <f t="shared" si="4"/>
        <v>146</v>
      </c>
      <c r="F33" s="136">
        <f t="shared" si="4"/>
        <v>89</v>
      </c>
      <c r="G33" s="136">
        <f t="shared" si="4"/>
        <v>45</v>
      </c>
      <c r="H33" s="136">
        <f t="shared" si="4"/>
        <v>23</v>
      </c>
      <c r="I33" s="137">
        <f t="shared" si="4"/>
        <v>44</v>
      </c>
      <c r="J33" s="136">
        <f t="shared" si="1"/>
        <v>457</v>
      </c>
      <c r="K33" s="138">
        <v>883.61699999999996</v>
      </c>
    </row>
    <row r="34" spans="1:11" x14ac:dyDescent="0.25">
      <c r="A34" s="119" t="s">
        <v>391</v>
      </c>
      <c r="B34" s="120">
        <v>0</v>
      </c>
      <c r="C34" s="120">
        <v>6</v>
      </c>
      <c r="D34" s="120">
        <v>6</v>
      </c>
      <c r="E34" s="120">
        <v>21</v>
      </c>
      <c r="F34" s="120">
        <v>3</v>
      </c>
      <c r="G34" s="120">
        <v>5</v>
      </c>
      <c r="H34" s="120">
        <v>5</v>
      </c>
      <c r="I34" s="121">
        <v>1</v>
      </c>
      <c r="J34" s="122">
        <v>47</v>
      </c>
      <c r="K34" s="123">
        <v>86.936999999999998</v>
      </c>
    </row>
    <row r="35" spans="1:11" x14ac:dyDescent="0.25">
      <c r="A35" s="119" t="s">
        <v>81</v>
      </c>
      <c r="B35" s="120">
        <v>3</v>
      </c>
      <c r="C35" s="120">
        <v>22</v>
      </c>
      <c r="D35" s="120">
        <v>28</v>
      </c>
      <c r="E35" s="120">
        <v>32</v>
      </c>
      <c r="F35" s="120">
        <v>7</v>
      </c>
      <c r="G35" s="120">
        <v>4</v>
      </c>
      <c r="H35" s="120">
        <v>4</v>
      </c>
      <c r="I35" s="121">
        <v>5</v>
      </c>
      <c r="J35" s="122">
        <v>105</v>
      </c>
      <c r="K35" s="123">
        <v>145.875</v>
      </c>
    </row>
    <row r="36" spans="1:11" x14ac:dyDescent="0.25">
      <c r="A36" s="122" t="s">
        <v>82</v>
      </c>
      <c r="B36" s="120">
        <v>2</v>
      </c>
      <c r="C36" s="120">
        <v>2</v>
      </c>
      <c r="D36" s="120">
        <v>1</v>
      </c>
      <c r="E36" s="120">
        <v>3</v>
      </c>
      <c r="F36" s="120">
        <v>1</v>
      </c>
      <c r="G36" s="120">
        <v>0</v>
      </c>
      <c r="H36" s="120">
        <v>1</v>
      </c>
      <c r="I36" s="121">
        <v>2</v>
      </c>
      <c r="J36" s="122">
        <v>12</v>
      </c>
      <c r="K36" s="123">
        <v>35.704000000000001</v>
      </c>
    </row>
    <row r="37" spans="1:11" x14ac:dyDescent="0.25">
      <c r="A37" s="124" t="s">
        <v>19</v>
      </c>
      <c r="B37" s="125">
        <f>SUM(B34:B36)</f>
        <v>5</v>
      </c>
      <c r="C37" s="125">
        <f t="shared" ref="C37:J37" si="5">SUM(C34:C36)</f>
        <v>30</v>
      </c>
      <c r="D37" s="125">
        <f t="shared" si="5"/>
        <v>35</v>
      </c>
      <c r="E37" s="125">
        <f t="shared" si="5"/>
        <v>56</v>
      </c>
      <c r="F37" s="125">
        <f t="shared" si="5"/>
        <v>11</v>
      </c>
      <c r="G37" s="125">
        <f t="shared" si="5"/>
        <v>9</v>
      </c>
      <c r="H37" s="125">
        <f t="shared" si="5"/>
        <v>10</v>
      </c>
      <c r="I37" s="126">
        <f t="shared" si="5"/>
        <v>8</v>
      </c>
      <c r="J37" s="125">
        <f t="shared" si="5"/>
        <v>164</v>
      </c>
      <c r="K37" s="127">
        <v>268.51599999999996</v>
      </c>
    </row>
    <row r="38" spans="1:11" x14ac:dyDescent="0.25">
      <c r="A38" s="119"/>
      <c r="B38" s="120"/>
      <c r="C38" s="120"/>
      <c r="D38" s="120"/>
      <c r="E38" s="120"/>
      <c r="F38" s="120"/>
      <c r="G38" s="120"/>
      <c r="H38" s="120"/>
      <c r="I38" s="121"/>
      <c r="J38" s="135"/>
      <c r="K38" s="123"/>
    </row>
    <row r="39" spans="1:11" ht="15.75" thickBot="1" x14ac:dyDescent="0.3">
      <c r="A39" s="139" t="s">
        <v>86</v>
      </c>
      <c r="B39" s="139">
        <f t="shared" ref="B39:I39" si="6">+B33+B37</f>
        <v>25</v>
      </c>
      <c r="C39" s="139">
        <f t="shared" si="6"/>
        <v>80</v>
      </c>
      <c r="D39" s="139">
        <f t="shared" si="6"/>
        <v>75</v>
      </c>
      <c r="E39" s="139">
        <f t="shared" si="6"/>
        <v>202</v>
      </c>
      <c r="F39" s="139">
        <f t="shared" si="6"/>
        <v>100</v>
      </c>
      <c r="G39" s="139">
        <f t="shared" si="6"/>
        <v>54</v>
      </c>
      <c r="H39" s="139">
        <f t="shared" si="6"/>
        <v>33</v>
      </c>
      <c r="I39" s="140">
        <f t="shared" si="6"/>
        <v>52</v>
      </c>
      <c r="J39" s="139">
        <f t="shared" si="1"/>
        <v>621</v>
      </c>
      <c r="K39" s="141">
        <v>1152.1329999999998</v>
      </c>
    </row>
    <row r="40" spans="1:11" x14ac:dyDescent="0.25">
      <c r="A40" s="156" t="s">
        <v>23</v>
      </c>
      <c r="B40" s="119"/>
      <c r="C40" s="119"/>
      <c r="D40" s="119"/>
      <c r="E40" s="119"/>
      <c r="F40" s="119"/>
      <c r="G40" s="119"/>
      <c r="H40" s="119"/>
      <c r="I40" s="119"/>
      <c r="J40" s="119"/>
    </row>
  </sheetData>
  <mergeCells count="3">
    <mergeCell ref="B5:I5"/>
    <mergeCell ref="J5:J6"/>
    <mergeCell ref="K5:K6"/>
  </mergeCells>
  <printOptions horizontalCentered="1"/>
  <pageMargins left="0.2" right="0.2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opLeftCell="A28" zoomScaleNormal="100" workbookViewId="0">
      <selection activeCell="I35" sqref="I35"/>
    </sheetView>
  </sheetViews>
  <sheetFormatPr defaultRowHeight="15" x14ac:dyDescent="0.25"/>
  <cols>
    <col min="1" max="1" width="16.28515625" customWidth="1"/>
    <col min="2" max="2" width="13.140625" customWidth="1"/>
    <col min="3" max="3" width="11.140625" customWidth="1"/>
    <col min="4" max="4" width="9.42578125" customWidth="1"/>
    <col min="5" max="5" width="10.5703125" customWidth="1"/>
    <col min="6" max="6" width="9.140625" customWidth="1"/>
  </cols>
  <sheetData>
    <row r="1" spans="1:6" x14ac:dyDescent="0.25">
      <c r="A1" s="17" t="s">
        <v>87</v>
      </c>
    </row>
    <row r="3" spans="1:6" s="17" customFormat="1" ht="36.75" customHeight="1" x14ac:dyDescent="0.25">
      <c r="A3" s="368" t="s">
        <v>33</v>
      </c>
      <c r="B3" s="370" t="s">
        <v>88</v>
      </c>
      <c r="C3" s="370" t="s">
        <v>89</v>
      </c>
      <c r="D3" s="370" t="s">
        <v>90</v>
      </c>
      <c r="E3" s="372" t="s">
        <v>91</v>
      </c>
      <c r="F3" s="374" t="s">
        <v>92</v>
      </c>
    </row>
    <row r="4" spans="1:6" s="17" customFormat="1" ht="17.25" customHeight="1" x14ac:dyDescent="0.25">
      <c r="A4" s="369"/>
      <c r="B4" s="371"/>
      <c r="C4" s="371"/>
      <c r="D4" s="371"/>
      <c r="E4" s="373"/>
      <c r="F4" s="375"/>
    </row>
    <row r="5" spans="1:6" x14ac:dyDescent="0.25">
      <c r="A5" t="s">
        <v>6</v>
      </c>
      <c r="B5">
        <v>145</v>
      </c>
      <c r="C5">
        <v>13</v>
      </c>
      <c r="D5">
        <v>1</v>
      </c>
      <c r="E5" s="13">
        <v>0</v>
      </c>
      <c r="F5">
        <v>159</v>
      </c>
    </row>
    <row r="6" spans="1:6" x14ac:dyDescent="0.25">
      <c r="A6" t="s">
        <v>12</v>
      </c>
      <c r="B6">
        <v>132</v>
      </c>
      <c r="C6">
        <v>12</v>
      </c>
      <c r="D6">
        <v>1</v>
      </c>
      <c r="E6" s="13">
        <v>1</v>
      </c>
      <c r="F6">
        <v>146</v>
      </c>
    </row>
    <row r="7" spans="1:6" x14ac:dyDescent="0.25">
      <c r="A7" s="18" t="s">
        <v>14</v>
      </c>
      <c r="B7" s="18">
        <v>84</v>
      </c>
      <c r="C7" s="18">
        <v>3</v>
      </c>
      <c r="D7" s="18">
        <v>3</v>
      </c>
      <c r="E7" s="13">
        <v>1</v>
      </c>
      <c r="F7" s="18">
        <v>91</v>
      </c>
    </row>
    <row r="8" spans="1:6" x14ac:dyDescent="0.25">
      <c r="E8" s="13"/>
    </row>
    <row r="9" spans="1:6" x14ac:dyDescent="0.25">
      <c r="A9" s="94" t="s">
        <v>16</v>
      </c>
      <c r="B9" s="94">
        <v>361</v>
      </c>
      <c r="C9" s="94">
        <v>28</v>
      </c>
      <c r="D9" s="94">
        <v>5</v>
      </c>
      <c r="E9" s="16">
        <v>2</v>
      </c>
      <c r="F9" s="94">
        <v>396</v>
      </c>
    </row>
    <row r="10" spans="1:6" x14ac:dyDescent="0.25">
      <c r="E10" s="13"/>
    </row>
    <row r="11" spans="1:6" x14ac:dyDescent="0.25">
      <c r="A11" s="6" t="s">
        <v>18</v>
      </c>
      <c r="B11" s="6">
        <v>132</v>
      </c>
      <c r="C11" s="6">
        <v>1</v>
      </c>
      <c r="D11" s="6">
        <v>0</v>
      </c>
      <c r="E11" s="144">
        <v>1</v>
      </c>
      <c r="F11" s="6">
        <v>134</v>
      </c>
    </row>
    <row r="12" spans="1:6" x14ac:dyDescent="0.25">
      <c r="E12" s="13"/>
    </row>
    <row r="13" spans="1:6" x14ac:dyDescent="0.25">
      <c r="A13" s="20" t="s">
        <v>5</v>
      </c>
      <c r="B13" s="20">
        <v>493</v>
      </c>
      <c r="C13" s="20">
        <v>29</v>
      </c>
      <c r="D13" s="20">
        <v>5</v>
      </c>
      <c r="E13" s="21">
        <v>3</v>
      </c>
      <c r="F13" s="20">
        <v>530</v>
      </c>
    </row>
    <row r="14" spans="1:6" x14ac:dyDescent="0.25">
      <c r="A14" s="105" t="s">
        <v>23</v>
      </c>
    </row>
    <row r="17" spans="1:8" x14ac:dyDescent="0.25">
      <c r="A17" s="17" t="s">
        <v>93</v>
      </c>
    </row>
    <row r="19" spans="1:8" x14ac:dyDescent="0.25">
      <c r="A19" s="145"/>
      <c r="B19" s="357" t="s">
        <v>94</v>
      </c>
      <c r="C19" s="357"/>
      <c r="D19" s="357"/>
      <c r="E19" s="357"/>
      <c r="F19" s="357"/>
      <c r="G19" s="146"/>
      <c r="H19" s="145"/>
    </row>
    <row r="20" spans="1:8" x14ac:dyDescent="0.25">
      <c r="A20" s="147" t="s">
        <v>33</v>
      </c>
      <c r="B20" s="148">
        <v>1</v>
      </c>
      <c r="C20" s="148">
        <v>2</v>
      </c>
      <c r="D20" s="148">
        <v>3</v>
      </c>
      <c r="E20" s="148">
        <v>4</v>
      </c>
      <c r="F20" s="148">
        <v>5</v>
      </c>
      <c r="G20" s="149">
        <v>6</v>
      </c>
      <c r="H20" s="150" t="s">
        <v>5</v>
      </c>
    </row>
    <row r="21" spans="1:8" x14ac:dyDescent="0.25">
      <c r="A21" t="s">
        <v>6</v>
      </c>
      <c r="B21">
        <v>125</v>
      </c>
      <c r="C21">
        <v>25</v>
      </c>
      <c r="D21">
        <v>7</v>
      </c>
      <c r="E21">
        <v>1</v>
      </c>
      <c r="F21">
        <v>1</v>
      </c>
      <c r="G21" s="13">
        <v>0</v>
      </c>
      <c r="H21" s="151">
        <v>159</v>
      </c>
    </row>
    <row r="22" spans="1:8" x14ac:dyDescent="0.25">
      <c r="A22" t="s">
        <v>12</v>
      </c>
      <c r="B22">
        <v>124</v>
      </c>
      <c r="C22">
        <v>14</v>
      </c>
      <c r="D22">
        <v>8</v>
      </c>
      <c r="E22">
        <v>0</v>
      </c>
      <c r="F22">
        <v>0</v>
      </c>
      <c r="G22" s="13">
        <v>0</v>
      </c>
      <c r="H22">
        <v>146</v>
      </c>
    </row>
    <row r="23" spans="1:8" x14ac:dyDescent="0.25">
      <c r="A23" s="18" t="s">
        <v>14</v>
      </c>
      <c r="B23" s="18">
        <v>78</v>
      </c>
      <c r="C23" s="18">
        <v>10</v>
      </c>
      <c r="D23" s="18">
        <v>2</v>
      </c>
      <c r="E23" s="152">
        <v>0</v>
      </c>
      <c r="F23" s="152">
        <v>0</v>
      </c>
      <c r="G23" s="13">
        <v>1</v>
      </c>
      <c r="H23">
        <v>91</v>
      </c>
    </row>
    <row r="24" spans="1:8" x14ac:dyDescent="0.25">
      <c r="G24" s="13"/>
    </row>
    <row r="25" spans="1:8" x14ac:dyDescent="0.25">
      <c r="A25" s="94" t="s">
        <v>16</v>
      </c>
      <c r="B25" s="94">
        <v>327</v>
      </c>
      <c r="C25" s="94">
        <v>49</v>
      </c>
      <c r="D25" s="94">
        <v>17</v>
      </c>
      <c r="E25" s="94">
        <v>1</v>
      </c>
      <c r="F25" s="94">
        <v>1</v>
      </c>
      <c r="G25" s="16">
        <v>1</v>
      </c>
      <c r="H25" s="153">
        <v>396</v>
      </c>
    </row>
    <row r="26" spans="1:8" x14ac:dyDescent="0.25">
      <c r="G26" s="13"/>
    </row>
    <row r="27" spans="1:8" x14ac:dyDescent="0.25">
      <c r="A27" s="6" t="s">
        <v>18</v>
      </c>
      <c r="B27" s="6">
        <v>106</v>
      </c>
      <c r="C27" s="6">
        <v>26</v>
      </c>
      <c r="D27" s="6">
        <v>1</v>
      </c>
      <c r="E27" s="6">
        <v>0</v>
      </c>
      <c r="F27" s="6">
        <v>1</v>
      </c>
      <c r="G27" s="144">
        <v>0</v>
      </c>
      <c r="H27" s="154">
        <v>134</v>
      </c>
    </row>
    <row r="28" spans="1:8" x14ac:dyDescent="0.25">
      <c r="G28" s="13"/>
    </row>
    <row r="29" spans="1:8" x14ac:dyDescent="0.25">
      <c r="A29" s="20" t="s">
        <v>5</v>
      </c>
      <c r="B29" s="20">
        <v>433</v>
      </c>
      <c r="C29" s="20">
        <v>75</v>
      </c>
      <c r="D29" s="20">
        <v>18</v>
      </c>
      <c r="E29" s="20">
        <v>1</v>
      </c>
      <c r="F29" s="20">
        <v>2</v>
      </c>
      <c r="G29" s="21">
        <v>1</v>
      </c>
      <c r="H29" s="155">
        <v>530</v>
      </c>
    </row>
    <row r="30" spans="1:8" x14ac:dyDescent="0.25">
      <c r="A30" s="105" t="s">
        <v>23</v>
      </c>
    </row>
    <row r="33" spans="1:8" x14ac:dyDescent="0.25">
      <c r="A33" s="17" t="s">
        <v>95</v>
      </c>
    </row>
    <row r="35" spans="1:8" x14ac:dyDescent="0.25">
      <c r="A35" s="145"/>
      <c r="B35" s="357" t="s">
        <v>94</v>
      </c>
      <c r="C35" s="357"/>
      <c r="D35" s="357"/>
      <c r="E35" s="357"/>
      <c r="F35" s="357"/>
      <c r="G35" s="146"/>
      <c r="H35" s="151"/>
    </row>
    <row r="36" spans="1:8" x14ac:dyDescent="0.25">
      <c r="A36" s="147" t="s">
        <v>33</v>
      </c>
      <c r="B36" s="7">
        <v>1</v>
      </c>
      <c r="C36" s="7">
        <v>2</v>
      </c>
      <c r="D36" s="7">
        <v>3</v>
      </c>
      <c r="E36" s="7">
        <v>4</v>
      </c>
      <c r="F36" s="7">
        <v>5</v>
      </c>
      <c r="G36" s="8">
        <v>6</v>
      </c>
      <c r="H36" s="150" t="s">
        <v>5</v>
      </c>
    </row>
    <row r="37" spans="1:8" x14ac:dyDescent="0.25">
      <c r="A37" t="s">
        <v>6</v>
      </c>
      <c r="B37">
        <v>126</v>
      </c>
      <c r="C37">
        <v>47</v>
      </c>
      <c r="D37">
        <v>21</v>
      </c>
      <c r="E37">
        <v>4</v>
      </c>
      <c r="F37">
        <v>1</v>
      </c>
      <c r="G37" s="13">
        <v>0</v>
      </c>
      <c r="H37" s="151">
        <v>199</v>
      </c>
    </row>
    <row r="38" spans="1:8" x14ac:dyDescent="0.25">
      <c r="A38" t="s">
        <v>12</v>
      </c>
      <c r="B38">
        <v>124</v>
      </c>
      <c r="C38">
        <v>25</v>
      </c>
      <c r="D38">
        <v>13</v>
      </c>
      <c r="E38">
        <v>1</v>
      </c>
      <c r="F38">
        <v>0</v>
      </c>
      <c r="G38" s="13">
        <v>0</v>
      </c>
      <c r="H38">
        <v>163</v>
      </c>
    </row>
    <row r="39" spans="1:8" x14ac:dyDescent="0.25">
      <c r="A39" s="18" t="s">
        <v>14</v>
      </c>
      <c r="B39" s="18">
        <v>78</v>
      </c>
      <c r="C39" s="18">
        <v>14</v>
      </c>
      <c r="D39" s="18">
        <v>2</v>
      </c>
      <c r="E39" s="152">
        <v>0</v>
      </c>
      <c r="F39" s="152">
        <v>0</v>
      </c>
      <c r="G39" s="13">
        <v>1</v>
      </c>
      <c r="H39">
        <v>95</v>
      </c>
    </row>
    <row r="40" spans="1:8" x14ac:dyDescent="0.25">
      <c r="G40" s="13"/>
    </row>
    <row r="41" spans="1:8" x14ac:dyDescent="0.25">
      <c r="A41" s="94" t="s">
        <v>16</v>
      </c>
      <c r="B41" s="94">
        <v>328</v>
      </c>
      <c r="C41" s="94">
        <v>86</v>
      </c>
      <c r="D41" s="94">
        <v>36</v>
      </c>
      <c r="E41" s="94">
        <v>5</v>
      </c>
      <c r="F41" s="94">
        <v>1</v>
      </c>
      <c r="G41" s="16">
        <v>1</v>
      </c>
      <c r="H41" s="153">
        <v>457</v>
      </c>
    </row>
    <row r="42" spans="1:8" x14ac:dyDescent="0.25">
      <c r="G42" s="13"/>
    </row>
    <row r="43" spans="1:8" x14ac:dyDescent="0.25">
      <c r="A43" s="6" t="s">
        <v>18</v>
      </c>
      <c r="B43" s="6">
        <v>106</v>
      </c>
      <c r="C43" s="6">
        <v>50</v>
      </c>
      <c r="D43" s="6">
        <v>3</v>
      </c>
      <c r="E43" s="6">
        <v>0</v>
      </c>
      <c r="F43" s="6">
        <v>5</v>
      </c>
      <c r="G43" s="144">
        <v>0</v>
      </c>
      <c r="H43" s="154">
        <v>164</v>
      </c>
    </row>
    <row r="44" spans="1:8" x14ac:dyDescent="0.25">
      <c r="G44" s="13"/>
    </row>
    <row r="45" spans="1:8" x14ac:dyDescent="0.25">
      <c r="A45" s="20" t="s">
        <v>5</v>
      </c>
      <c r="B45" s="20">
        <v>434</v>
      </c>
      <c r="C45" s="20">
        <v>136</v>
      </c>
      <c r="D45" s="20">
        <v>39</v>
      </c>
      <c r="E45" s="20">
        <v>5</v>
      </c>
      <c r="F45" s="20">
        <v>6</v>
      </c>
      <c r="G45" s="21">
        <v>1</v>
      </c>
      <c r="H45" s="155">
        <v>621</v>
      </c>
    </row>
    <row r="46" spans="1:8" x14ac:dyDescent="0.25">
      <c r="A46" s="105" t="s">
        <v>23</v>
      </c>
    </row>
  </sheetData>
  <mergeCells count="8">
    <mergeCell ref="B19:F19"/>
    <mergeCell ref="B35:F35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H33"/>
  <sheetViews>
    <sheetView topLeftCell="A19" zoomScaleNormal="100" workbookViewId="0">
      <selection activeCell="I35" sqref="I35"/>
    </sheetView>
  </sheetViews>
  <sheetFormatPr defaultRowHeight="15" x14ac:dyDescent="0.25"/>
  <cols>
    <col min="1" max="1" width="17.85546875" customWidth="1"/>
    <col min="5" max="5" width="10.7109375" customWidth="1"/>
    <col min="7" max="7" width="13" customWidth="1"/>
    <col min="8" max="8" width="11.7109375" customWidth="1"/>
  </cols>
  <sheetData>
    <row r="1" spans="1:8" x14ac:dyDescent="0.25">
      <c r="A1" s="17" t="s">
        <v>104</v>
      </c>
    </row>
    <row r="3" spans="1:8" x14ac:dyDescent="0.25">
      <c r="A3" s="145"/>
      <c r="B3" s="357" t="s">
        <v>102</v>
      </c>
      <c r="C3" s="357"/>
      <c r="D3" s="357"/>
      <c r="E3" s="357"/>
      <c r="F3" s="357"/>
      <c r="G3" s="358"/>
      <c r="H3" s="151"/>
    </row>
    <row r="4" spans="1:8" ht="45.75" customHeight="1" x14ac:dyDescent="0.25">
      <c r="A4" s="147" t="s">
        <v>33</v>
      </c>
      <c r="B4" s="86" t="s">
        <v>101</v>
      </c>
      <c r="C4" s="86" t="s">
        <v>100</v>
      </c>
      <c r="D4" s="86" t="s">
        <v>99</v>
      </c>
      <c r="E4" s="86" t="s">
        <v>98</v>
      </c>
      <c r="F4" s="86" t="s">
        <v>97</v>
      </c>
      <c r="G4" s="87" t="s">
        <v>96</v>
      </c>
      <c r="H4" s="86" t="s">
        <v>5</v>
      </c>
    </row>
    <row r="5" spans="1:8" x14ac:dyDescent="0.25">
      <c r="A5" t="s">
        <v>6</v>
      </c>
      <c r="B5" s="18">
        <v>87</v>
      </c>
      <c r="C5" s="18">
        <v>62</v>
      </c>
      <c r="D5" s="18">
        <v>19</v>
      </c>
      <c r="E5" s="18">
        <v>14</v>
      </c>
      <c r="F5" s="18">
        <v>5</v>
      </c>
      <c r="G5" s="13">
        <v>12</v>
      </c>
      <c r="H5">
        <v>199</v>
      </c>
    </row>
    <row r="6" spans="1:8" x14ac:dyDescent="0.25">
      <c r="A6" t="s">
        <v>12</v>
      </c>
      <c r="B6" s="18">
        <v>68</v>
      </c>
      <c r="C6" s="18">
        <v>79</v>
      </c>
      <c r="D6" s="18">
        <v>9</v>
      </c>
      <c r="E6" s="18">
        <v>1</v>
      </c>
      <c r="F6" s="18">
        <v>0</v>
      </c>
      <c r="G6" s="13">
        <v>6</v>
      </c>
      <c r="H6">
        <v>163</v>
      </c>
    </row>
    <row r="7" spans="1:8" x14ac:dyDescent="0.25">
      <c r="A7" s="18" t="s">
        <v>14</v>
      </c>
      <c r="B7" s="18">
        <v>16</v>
      </c>
      <c r="C7" s="18">
        <v>68</v>
      </c>
      <c r="D7" s="18">
        <v>7</v>
      </c>
      <c r="E7" s="152">
        <v>2</v>
      </c>
      <c r="F7" s="18">
        <v>0</v>
      </c>
      <c r="G7" s="13">
        <v>2</v>
      </c>
      <c r="H7">
        <v>95</v>
      </c>
    </row>
    <row r="8" spans="1:8" x14ac:dyDescent="0.25">
      <c r="B8" s="18"/>
      <c r="C8" s="18"/>
      <c r="D8" s="18"/>
      <c r="E8" s="18"/>
      <c r="F8" s="18"/>
      <c r="G8" s="13"/>
    </row>
    <row r="9" spans="1:8" x14ac:dyDescent="0.25">
      <c r="A9" s="94" t="s">
        <v>16</v>
      </c>
      <c r="B9" s="15">
        <v>171</v>
      </c>
      <c r="C9" s="15">
        <v>209</v>
      </c>
      <c r="D9" s="15">
        <v>35</v>
      </c>
      <c r="E9" s="15">
        <v>17</v>
      </c>
      <c r="F9" s="15">
        <v>5</v>
      </c>
      <c r="G9" s="16">
        <v>20</v>
      </c>
      <c r="H9" s="94">
        <v>457</v>
      </c>
    </row>
    <row r="10" spans="1:8" x14ac:dyDescent="0.25">
      <c r="B10" s="18"/>
      <c r="C10" s="18"/>
      <c r="D10" s="18"/>
      <c r="E10" s="18"/>
      <c r="F10" s="18"/>
      <c r="G10" s="13"/>
    </row>
    <row r="11" spans="1:8" x14ac:dyDescent="0.25">
      <c r="A11" s="6" t="s">
        <v>18</v>
      </c>
      <c r="B11" s="6">
        <v>45</v>
      </c>
      <c r="C11" s="6">
        <v>85</v>
      </c>
      <c r="D11" s="6">
        <v>8</v>
      </c>
      <c r="E11" s="6">
        <v>1</v>
      </c>
      <c r="F11" s="6">
        <v>2</v>
      </c>
      <c r="G11" s="144">
        <v>23</v>
      </c>
      <c r="H11" s="6">
        <v>164</v>
      </c>
    </row>
    <row r="12" spans="1:8" x14ac:dyDescent="0.25">
      <c r="B12" s="18"/>
      <c r="C12" s="18"/>
      <c r="D12" s="18"/>
      <c r="E12" s="18"/>
      <c r="F12" s="18"/>
      <c r="G12" s="13"/>
    </row>
    <row r="13" spans="1:8" x14ac:dyDescent="0.25">
      <c r="A13" s="20" t="s">
        <v>5</v>
      </c>
      <c r="B13" s="20">
        <v>216</v>
      </c>
      <c r="C13" s="20">
        <v>294</v>
      </c>
      <c r="D13" s="20">
        <v>43</v>
      </c>
      <c r="E13" s="20">
        <v>18</v>
      </c>
      <c r="F13" s="20">
        <v>7</v>
      </c>
      <c r="G13" s="21">
        <v>43</v>
      </c>
      <c r="H13" s="20">
        <v>621</v>
      </c>
    </row>
    <row r="14" spans="1:8" x14ac:dyDescent="0.25">
      <c r="A14" s="159" t="s">
        <v>24</v>
      </c>
      <c r="B14" s="158">
        <f t="shared" ref="B14:G14" si="0">B13/$H$13*100</f>
        <v>34.782608695652172</v>
      </c>
      <c r="C14" s="158">
        <f t="shared" si="0"/>
        <v>47.342995169082123</v>
      </c>
      <c r="D14" s="158">
        <f t="shared" si="0"/>
        <v>6.9243156199677944</v>
      </c>
      <c r="E14" s="158">
        <f t="shared" si="0"/>
        <v>2.8985507246376812</v>
      </c>
      <c r="F14" s="158">
        <f t="shared" si="0"/>
        <v>1.1272141706924315</v>
      </c>
      <c r="G14" s="166">
        <f t="shared" si="0"/>
        <v>6.9243156199677944</v>
      </c>
      <c r="H14" s="165"/>
    </row>
    <row r="15" spans="1:8" x14ac:dyDescent="0.25">
      <c r="A15" s="105" t="s">
        <v>23</v>
      </c>
    </row>
    <row r="19" spans="1:8" x14ac:dyDescent="0.25">
      <c r="A19" s="17" t="s">
        <v>103</v>
      </c>
    </row>
    <row r="21" spans="1:8" x14ac:dyDescent="0.25">
      <c r="A21" s="145"/>
      <c r="B21" s="357" t="s">
        <v>102</v>
      </c>
      <c r="C21" s="357"/>
      <c r="D21" s="357"/>
      <c r="E21" s="357"/>
      <c r="F21" s="357"/>
      <c r="G21" s="358"/>
      <c r="H21" s="151"/>
    </row>
    <row r="22" spans="1:8" ht="45" x14ac:dyDescent="0.25">
      <c r="A22" s="147" t="s">
        <v>33</v>
      </c>
      <c r="B22" s="86" t="s">
        <v>101</v>
      </c>
      <c r="C22" s="86" t="s">
        <v>100</v>
      </c>
      <c r="D22" s="86" t="s">
        <v>99</v>
      </c>
      <c r="E22" s="86" t="s">
        <v>98</v>
      </c>
      <c r="F22" s="86" t="s">
        <v>97</v>
      </c>
      <c r="G22" s="87" t="s">
        <v>96</v>
      </c>
      <c r="H22" s="86" t="s">
        <v>5</v>
      </c>
    </row>
    <row r="23" spans="1:8" x14ac:dyDescent="0.25">
      <c r="A23" t="s">
        <v>6</v>
      </c>
      <c r="B23" s="92">
        <v>101.78300000000002</v>
      </c>
      <c r="C23" s="92">
        <v>125.16999999999999</v>
      </c>
      <c r="D23" s="92">
        <v>36.352999999999994</v>
      </c>
      <c r="E23" s="92">
        <v>29.834</v>
      </c>
      <c r="F23" s="92">
        <v>5.3849999999999998</v>
      </c>
      <c r="G23" s="93">
        <v>12.508000000000001</v>
      </c>
      <c r="H23" s="92">
        <v>311.03300000000002</v>
      </c>
    </row>
    <row r="24" spans="1:8" x14ac:dyDescent="0.25">
      <c r="A24" t="s">
        <v>12</v>
      </c>
      <c r="B24" s="92">
        <v>143.26400000000001</v>
      </c>
      <c r="C24" s="92">
        <v>163.79300000000001</v>
      </c>
      <c r="D24" s="92">
        <v>29.481999999999999</v>
      </c>
      <c r="E24" s="92">
        <v>2.4940000000000002</v>
      </c>
      <c r="F24" s="92">
        <v>0</v>
      </c>
      <c r="G24" s="93">
        <v>10.934000000000001</v>
      </c>
      <c r="H24" s="92">
        <v>349.96699999999998</v>
      </c>
    </row>
    <row r="25" spans="1:8" x14ac:dyDescent="0.25">
      <c r="A25" s="18" t="s">
        <v>14</v>
      </c>
      <c r="B25" s="92">
        <v>51.272999999999996</v>
      </c>
      <c r="C25" s="92">
        <v>150.62700000000001</v>
      </c>
      <c r="D25" s="92">
        <v>18.109000000000002</v>
      </c>
      <c r="E25" s="92">
        <v>1.4830000000000001</v>
      </c>
      <c r="F25" s="92">
        <v>0</v>
      </c>
      <c r="G25" s="93">
        <v>1.1240000000000001</v>
      </c>
      <c r="H25" s="92">
        <v>222.61600000000001</v>
      </c>
    </row>
    <row r="26" spans="1:8" x14ac:dyDescent="0.25">
      <c r="B26" s="92"/>
      <c r="C26" s="92"/>
      <c r="D26" s="92"/>
      <c r="E26" s="92"/>
      <c r="F26" s="92"/>
      <c r="G26" s="93"/>
      <c r="H26" s="92"/>
    </row>
    <row r="27" spans="1:8" s="17" customFormat="1" x14ac:dyDescent="0.25">
      <c r="A27" s="94" t="s">
        <v>16</v>
      </c>
      <c r="B27" s="127">
        <v>296.32000000000005</v>
      </c>
      <c r="C27" s="127">
        <v>439.59</v>
      </c>
      <c r="D27" s="127">
        <v>83.943999999999988</v>
      </c>
      <c r="E27" s="127">
        <v>33.811</v>
      </c>
      <c r="F27" s="127">
        <v>5.3849999999999998</v>
      </c>
      <c r="G27" s="164">
        <v>24.565999999999999</v>
      </c>
      <c r="H27" s="127">
        <v>883.61599999999999</v>
      </c>
    </row>
    <row r="28" spans="1:8" x14ac:dyDescent="0.25">
      <c r="B28" s="92"/>
      <c r="C28" s="92"/>
      <c r="D28" s="92"/>
      <c r="E28" s="92"/>
      <c r="F28" s="92"/>
      <c r="G28" s="93"/>
      <c r="H28" s="92"/>
    </row>
    <row r="29" spans="1:8" x14ac:dyDescent="0.25">
      <c r="A29" s="6" t="s">
        <v>18</v>
      </c>
      <c r="B29" s="162">
        <v>71.496000000000009</v>
      </c>
      <c r="C29" s="162">
        <v>127.953</v>
      </c>
      <c r="D29" s="162">
        <v>22.099</v>
      </c>
      <c r="E29" s="162">
        <v>4.7300000000000004</v>
      </c>
      <c r="F29" s="162">
        <v>5.1980000000000004</v>
      </c>
      <c r="G29" s="163">
        <v>37.04</v>
      </c>
      <c r="H29" s="162">
        <v>268.51599999999996</v>
      </c>
    </row>
    <row r="30" spans="1:8" x14ac:dyDescent="0.25">
      <c r="B30" s="92"/>
      <c r="C30" s="92"/>
      <c r="D30" s="92"/>
      <c r="E30" s="92"/>
      <c r="F30" s="92"/>
      <c r="G30" s="93"/>
      <c r="H30" s="92"/>
    </row>
    <row r="31" spans="1:8" s="14" customFormat="1" x14ac:dyDescent="0.25">
      <c r="A31" s="20" t="s">
        <v>5</v>
      </c>
      <c r="B31" s="160">
        <v>367.81600000000003</v>
      </c>
      <c r="C31" s="160">
        <v>567.54300000000001</v>
      </c>
      <c r="D31" s="160">
        <v>106.04299999999999</v>
      </c>
      <c r="E31" s="160">
        <v>38.540999999999997</v>
      </c>
      <c r="F31" s="160">
        <v>10.583</v>
      </c>
      <c r="G31" s="161">
        <v>61.605999999999995</v>
      </c>
      <c r="H31" s="160">
        <v>1152.1320000000001</v>
      </c>
    </row>
    <row r="32" spans="1:8" s="14" customFormat="1" x14ac:dyDescent="0.25">
      <c r="A32" s="159" t="s">
        <v>24</v>
      </c>
      <c r="B32" s="158">
        <f t="shared" ref="B32:G32" si="1">+B31/$H$31*100</f>
        <v>31.924814170598509</v>
      </c>
      <c r="C32" s="158">
        <f t="shared" si="1"/>
        <v>49.260241014050472</v>
      </c>
      <c r="D32" s="158">
        <f t="shared" si="1"/>
        <v>9.204066895112712</v>
      </c>
      <c r="E32" s="158">
        <f t="shared" si="1"/>
        <v>3.3451896136900978</v>
      </c>
      <c r="F32" s="158">
        <f t="shared" si="1"/>
        <v>0.91855794301347415</v>
      </c>
      <c r="G32" s="158">
        <f t="shared" si="1"/>
        <v>5.3471303635347329</v>
      </c>
      <c r="H32" s="157"/>
    </row>
    <row r="33" spans="1:1" x14ac:dyDescent="0.25">
      <c r="A33" s="105" t="s">
        <v>23</v>
      </c>
    </row>
  </sheetData>
  <mergeCells count="2">
    <mergeCell ref="B3:G3"/>
    <mergeCell ref="B21:G21"/>
  </mergeCells>
  <pageMargins left="0.7" right="0.7" top="0.75" bottom="0.75" header="0.3" footer="0.3"/>
  <pageSetup paperSize="9" scale="9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16" zoomScaleNormal="100" zoomScaleSheetLayoutView="90" workbookViewId="0">
      <selection activeCell="I35" sqref="I35"/>
    </sheetView>
  </sheetViews>
  <sheetFormatPr defaultRowHeight="15" x14ac:dyDescent="0.25"/>
  <cols>
    <col min="1" max="1" width="18.28515625" customWidth="1"/>
    <col min="3" max="3" width="11.7109375" customWidth="1"/>
    <col min="5" max="5" width="13.140625" customWidth="1"/>
    <col min="6" max="6" width="12.28515625" customWidth="1"/>
    <col min="8" max="8" width="10.7109375" customWidth="1"/>
    <col min="9" max="9" width="11.28515625" customWidth="1"/>
    <col min="11" max="11" width="13.28515625" customWidth="1"/>
  </cols>
  <sheetData>
    <row r="1" spans="1:12" x14ac:dyDescent="0.25">
      <c r="A1" s="17" t="s">
        <v>105</v>
      </c>
    </row>
    <row r="3" spans="1:12" x14ac:dyDescent="0.25">
      <c r="A3" s="145"/>
      <c r="B3" s="357" t="s">
        <v>106</v>
      </c>
      <c r="C3" s="357"/>
      <c r="D3" s="357"/>
      <c r="E3" s="357"/>
      <c r="F3" s="357"/>
      <c r="G3" s="357"/>
      <c r="H3" s="357"/>
      <c r="I3" s="357"/>
      <c r="J3" s="357"/>
      <c r="K3" s="358"/>
      <c r="L3" s="145"/>
    </row>
    <row r="4" spans="1:12" ht="75" x14ac:dyDescent="0.25">
      <c r="A4" s="60" t="s">
        <v>33</v>
      </c>
      <c r="B4" s="167" t="s">
        <v>25</v>
      </c>
      <c r="C4" s="167" t="s">
        <v>107</v>
      </c>
      <c r="D4" s="167" t="s">
        <v>108</v>
      </c>
      <c r="E4" s="167" t="s">
        <v>109</v>
      </c>
      <c r="F4" s="167" t="s">
        <v>110</v>
      </c>
      <c r="G4" s="167" t="s">
        <v>111</v>
      </c>
      <c r="H4" s="167" t="s">
        <v>112</v>
      </c>
      <c r="I4" s="167" t="s">
        <v>113</v>
      </c>
      <c r="J4" s="167" t="s">
        <v>114</v>
      </c>
      <c r="K4" s="168" t="s">
        <v>115</v>
      </c>
      <c r="L4" s="167" t="s">
        <v>5</v>
      </c>
    </row>
    <row r="5" spans="1:12" x14ac:dyDescent="0.25">
      <c r="A5" t="s">
        <v>6</v>
      </c>
      <c r="B5" s="106">
        <v>4</v>
      </c>
      <c r="C5" s="106">
        <v>22</v>
      </c>
      <c r="D5" s="106">
        <v>16</v>
      </c>
      <c r="E5" s="106">
        <v>139</v>
      </c>
      <c r="F5" s="106">
        <v>1</v>
      </c>
      <c r="G5" s="169">
        <v>0</v>
      </c>
      <c r="H5" s="106">
        <v>2</v>
      </c>
      <c r="I5" s="106">
        <v>4</v>
      </c>
      <c r="J5" s="106">
        <v>11</v>
      </c>
      <c r="K5" s="170">
        <v>0</v>
      </c>
      <c r="L5" s="109">
        <f>SUM(B5:K5)</f>
        <v>199</v>
      </c>
    </row>
    <row r="6" spans="1:12" x14ac:dyDescent="0.25">
      <c r="A6" t="s">
        <v>12</v>
      </c>
      <c r="B6" s="106">
        <v>1</v>
      </c>
      <c r="C6" s="106">
        <v>51</v>
      </c>
      <c r="D6" s="106">
        <v>10</v>
      </c>
      <c r="E6" s="106">
        <v>86</v>
      </c>
      <c r="F6" s="106">
        <v>0</v>
      </c>
      <c r="G6" s="169">
        <v>0</v>
      </c>
      <c r="H6" s="106">
        <v>1</v>
      </c>
      <c r="I6" s="106">
        <v>4</v>
      </c>
      <c r="J6" s="106">
        <v>10</v>
      </c>
      <c r="K6" s="171">
        <v>0</v>
      </c>
      <c r="L6" s="109">
        <f t="shared" ref="L6:L13" si="0">SUM(B6:K6)</f>
        <v>163</v>
      </c>
    </row>
    <row r="7" spans="1:12" x14ac:dyDescent="0.25">
      <c r="A7" s="18" t="s">
        <v>14</v>
      </c>
      <c r="B7" s="106">
        <v>0</v>
      </c>
      <c r="C7" s="106">
        <v>12</v>
      </c>
      <c r="D7" s="106">
        <v>10</v>
      </c>
      <c r="E7" s="106">
        <v>63</v>
      </c>
      <c r="F7" s="106">
        <v>0</v>
      </c>
      <c r="G7" s="169">
        <v>0</v>
      </c>
      <c r="H7" s="106">
        <v>0</v>
      </c>
      <c r="I7" s="106">
        <v>1</v>
      </c>
      <c r="J7" s="106">
        <v>9</v>
      </c>
      <c r="K7" s="171">
        <v>0</v>
      </c>
      <c r="L7" s="109">
        <f t="shared" si="0"/>
        <v>95</v>
      </c>
    </row>
    <row r="8" spans="1:12" x14ac:dyDescent="0.25">
      <c r="B8" s="18"/>
      <c r="C8" s="18"/>
      <c r="D8" s="18"/>
      <c r="E8" s="18"/>
      <c r="F8" s="18"/>
      <c r="G8" s="18"/>
      <c r="H8" s="18"/>
      <c r="I8" s="18"/>
      <c r="J8" s="18"/>
      <c r="K8" s="13"/>
      <c r="L8" s="17"/>
    </row>
    <row r="9" spans="1:12" x14ac:dyDescent="0.25">
      <c r="A9" s="94" t="s">
        <v>16</v>
      </c>
      <c r="B9" s="15">
        <f>SUM(B5:B7)</f>
        <v>5</v>
      </c>
      <c r="C9" s="15">
        <f t="shared" ref="C9:K9" si="1">SUM(C5:C7)</f>
        <v>85</v>
      </c>
      <c r="D9" s="15">
        <f t="shared" si="1"/>
        <v>36</v>
      </c>
      <c r="E9" s="15">
        <f t="shared" si="1"/>
        <v>288</v>
      </c>
      <c r="F9" s="15">
        <f t="shared" si="1"/>
        <v>1</v>
      </c>
      <c r="G9" s="15">
        <f t="shared" si="1"/>
        <v>0</v>
      </c>
      <c r="H9" s="15">
        <f t="shared" si="1"/>
        <v>3</v>
      </c>
      <c r="I9" s="15">
        <f t="shared" si="1"/>
        <v>9</v>
      </c>
      <c r="J9" s="15">
        <f t="shared" si="1"/>
        <v>30</v>
      </c>
      <c r="K9" s="16">
        <f t="shared" si="1"/>
        <v>0</v>
      </c>
      <c r="L9" s="94">
        <f t="shared" si="0"/>
        <v>457</v>
      </c>
    </row>
    <row r="10" spans="1:12" x14ac:dyDescent="0.25">
      <c r="B10" s="18"/>
      <c r="C10" s="18"/>
      <c r="D10" s="18"/>
      <c r="E10" s="18"/>
      <c r="F10" s="18"/>
      <c r="G10" s="18"/>
      <c r="H10" s="18"/>
      <c r="I10" s="18"/>
      <c r="J10" s="18"/>
      <c r="K10" s="13"/>
      <c r="L10" s="17"/>
    </row>
    <row r="11" spans="1:12" x14ac:dyDescent="0.25">
      <c r="A11" s="6" t="s">
        <v>18</v>
      </c>
      <c r="B11" s="6">
        <v>0</v>
      </c>
      <c r="C11" s="6">
        <v>11</v>
      </c>
      <c r="D11" s="6">
        <v>8</v>
      </c>
      <c r="E11" s="6">
        <v>131</v>
      </c>
      <c r="F11" s="6">
        <v>0</v>
      </c>
      <c r="G11" s="6">
        <v>0</v>
      </c>
      <c r="H11" s="6">
        <v>0</v>
      </c>
      <c r="I11" s="6">
        <v>0</v>
      </c>
      <c r="J11" s="6">
        <v>5</v>
      </c>
      <c r="K11" s="144">
        <v>9</v>
      </c>
      <c r="L11" s="6">
        <f t="shared" si="0"/>
        <v>164</v>
      </c>
    </row>
    <row r="12" spans="1:12" x14ac:dyDescent="0.25">
      <c r="B12" s="18"/>
      <c r="C12" s="18"/>
      <c r="D12" s="18"/>
      <c r="E12" s="18"/>
      <c r="F12" s="18"/>
      <c r="G12" s="18"/>
      <c r="H12" s="18"/>
      <c r="I12" s="18"/>
      <c r="J12" s="18"/>
      <c r="K12" s="13"/>
      <c r="L12" s="17"/>
    </row>
    <row r="13" spans="1:12" x14ac:dyDescent="0.25">
      <c r="A13" s="20" t="s">
        <v>5</v>
      </c>
      <c r="B13" s="20">
        <f>+B9+B11</f>
        <v>5</v>
      </c>
      <c r="C13" s="20">
        <f t="shared" ref="C13:K13" si="2">+C9+C11</f>
        <v>96</v>
      </c>
      <c r="D13" s="20">
        <f t="shared" si="2"/>
        <v>44</v>
      </c>
      <c r="E13" s="20">
        <f t="shared" si="2"/>
        <v>419</v>
      </c>
      <c r="F13" s="20">
        <f t="shared" si="2"/>
        <v>1</v>
      </c>
      <c r="G13" s="20">
        <f t="shared" si="2"/>
        <v>0</v>
      </c>
      <c r="H13" s="20">
        <f t="shared" si="2"/>
        <v>3</v>
      </c>
      <c r="I13" s="20">
        <f t="shared" si="2"/>
        <v>9</v>
      </c>
      <c r="J13" s="20">
        <f t="shared" si="2"/>
        <v>35</v>
      </c>
      <c r="K13" s="21">
        <f t="shared" si="2"/>
        <v>9</v>
      </c>
      <c r="L13" s="172">
        <f t="shared" si="0"/>
        <v>621</v>
      </c>
    </row>
    <row r="14" spans="1:12" x14ac:dyDescent="0.25">
      <c r="A14" s="165" t="s">
        <v>24</v>
      </c>
      <c r="B14" s="157">
        <f>B13/$L$13*100</f>
        <v>0.80515297906602246</v>
      </c>
      <c r="C14" s="157">
        <f t="shared" ref="C14:K14" si="3">C13/$L$13*100</f>
        <v>15.458937198067632</v>
      </c>
      <c r="D14" s="157">
        <f t="shared" si="3"/>
        <v>7.0853462157809979</v>
      </c>
      <c r="E14" s="157">
        <f t="shared" si="3"/>
        <v>67.471819645732694</v>
      </c>
      <c r="F14" s="157">
        <f t="shared" si="3"/>
        <v>0.1610305958132045</v>
      </c>
      <c r="G14" s="157">
        <f t="shared" si="3"/>
        <v>0</v>
      </c>
      <c r="H14" s="157">
        <f t="shared" si="3"/>
        <v>0.48309178743961351</v>
      </c>
      <c r="I14" s="157">
        <f t="shared" si="3"/>
        <v>1.4492753623188406</v>
      </c>
      <c r="J14" s="157">
        <f t="shared" si="3"/>
        <v>5.636070853462158</v>
      </c>
      <c r="K14" s="157">
        <f t="shared" si="3"/>
        <v>1.4492753623188406</v>
      </c>
      <c r="L14" s="165"/>
    </row>
    <row r="15" spans="1:12" x14ac:dyDescent="0.25">
      <c r="A15" s="105" t="s">
        <v>23</v>
      </c>
    </row>
    <row r="17" spans="1:12" x14ac:dyDescent="0.25">
      <c r="A17" s="17" t="s">
        <v>116</v>
      </c>
    </row>
    <row r="19" spans="1:12" x14ac:dyDescent="0.25">
      <c r="A19" s="145"/>
      <c r="B19" s="357" t="s">
        <v>106</v>
      </c>
      <c r="C19" s="357"/>
      <c r="D19" s="357"/>
      <c r="E19" s="357"/>
      <c r="F19" s="357"/>
      <c r="G19" s="357"/>
      <c r="H19" s="357"/>
      <c r="I19" s="357"/>
      <c r="J19" s="357"/>
      <c r="K19" s="358"/>
      <c r="L19" s="145"/>
    </row>
    <row r="20" spans="1:12" ht="75" x14ac:dyDescent="0.25">
      <c r="A20" s="60" t="s">
        <v>33</v>
      </c>
      <c r="B20" s="86" t="s">
        <v>25</v>
      </c>
      <c r="C20" s="86" t="s">
        <v>107</v>
      </c>
      <c r="D20" s="86" t="s">
        <v>108</v>
      </c>
      <c r="E20" s="86" t="s">
        <v>109</v>
      </c>
      <c r="F20" s="86" t="s">
        <v>110</v>
      </c>
      <c r="G20" s="86" t="s">
        <v>111</v>
      </c>
      <c r="H20" s="86" t="s">
        <v>112</v>
      </c>
      <c r="I20" s="86" t="s">
        <v>113</v>
      </c>
      <c r="J20" s="86" t="s">
        <v>114</v>
      </c>
      <c r="K20" s="87" t="s">
        <v>115</v>
      </c>
      <c r="L20" s="86" t="s">
        <v>5</v>
      </c>
    </row>
    <row r="21" spans="1:12" x14ac:dyDescent="0.25">
      <c r="A21" t="s">
        <v>6</v>
      </c>
      <c r="B21" s="92">
        <v>6.766</v>
      </c>
      <c r="C21" s="92">
        <v>33</v>
      </c>
      <c r="D21" s="92">
        <v>26.283399999999997</v>
      </c>
      <c r="E21" s="92">
        <v>214.41129999999998</v>
      </c>
      <c r="F21" s="92">
        <v>2</v>
      </c>
      <c r="G21" s="92">
        <v>0</v>
      </c>
      <c r="H21" s="92">
        <v>2.0257000000000001</v>
      </c>
      <c r="I21" s="92">
        <v>6.9142000000000001</v>
      </c>
      <c r="J21" s="92">
        <v>20</v>
      </c>
      <c r="K21" s="93">
        <v>0</v>
      </c>
      <c r="L21" s="123">
        <v>311</v>
      </c>
    </row>
    <row r="22" spans="1:12" x14ac:dyDescent="0.25">
      <c r="A22" t="s">
        <v>12</v>
      </c>
      <c r="B22" s="92">
        <v>2</v>
      </c>
      <c r="C22" s="92">
        <v>110.75369999999999</v>
      </c>
      <c r="D22" s="92">
        <v>16</v>
      </c>
      <c r="E22" s="92">
        <v>187</v>
      </c>
      <c r="F22" s="92">
        <v>0</v>
      </c>
      <c r="G22" s="92">
        <v>0</v>
      </c>
      <c r="H22" s="92">
        <v>0.74129999999999996</v>
      </c>
      <c r="I22" s="92">
        <v>14.4826</v>
      </c>
      <c r="J22" s="92">
        <v>19</v>
      </c>
      <c r="K22" s="93">
        <v>0</v>
      </c>
      <c r="L22" s="123">
        <v>350</v>
      </c>
    </row>
    <row r="23" spans="1:12" x14ac:dyDescent="0.25">
      <c r="A23" s="18" t="s">
        <v>14</v>
      </c>
      <c r="B23" s="92">
        <v>0</v>
      </c>
      <c r="C23" s="92">
        <v>26</v>
      </c>
      <c r="D23" s="92">
        <v>20</v>
      </c>
      <c r="E23" s="92">
        <v>139</v>
      </c>
      <c r="F23" s="92">
        <v>0</v>
      </c>
      <c r="G23" s="92">
        <v>0</v>
      </c>
      <c r="H23" s="92">
        <v>0</v>
      </c>
      <c r="I23" s="92">
        <v>0</v>
      </c>
      <c r="J23" s="92">
        <v>37</v>
      </c>
      <c r="K23" s="93">
        <v>0</v>
      </c>
      <c r="L23" s="123">
        <v>223</v>
      </c>
    </row>
    <row r="24" spans="1:12" x14ac:dyDescent="0.25">
      <c r="B24" s="92"/>
      <c r="C24" s="92"/>
      <c r="D24" s="92"/>
      <c r="E24" s="92"/>
      <c r="F24" s="92"/>
      <c r="G24" s="92"/>
      <c r="H24" s="92"/>
      <c r="I24" s="92"/>
      <c r="J24" s="92"/>
      <c r="K24" s="93"/>
      <c r="L24" s="123"/>
    </row>
    <row r="25" spans="1:12" x14ac:dyDescent="0.25">
      <c r="A25" s="94" t="s">
        <v>16</v>
      </c>
      <c r="B25" s="127">
        <v>8.766</v>
      </c>
      <c r="C25" s="127">
        <v>169.24999999999997</v>
      </c>
      <c r="D25" s="127">
        <v>62.493499999999997</v>
      </c>
      <c r="E25" s="127">
        <v>540.34839999999997</v>
      </c>
      <c r="F25" s="127">
        <v>2</v>
      </c>
      <c r="G25" s="127">
        <v>0</v>
      </c>
      <c r="H25" s="127">
        <v>2.7669999999999999</v>
      </c>
      <c r="I25" s="127">
        <v>21.396799999999999</v>
      </c>
      <c r="J25" s="127">
        <v>76.597100000000012</v>
      </c>
      <c r="K25" s="164">
        <v>0</v>
      </c>
      <c r="L25" s="127">
        <v>883.61879999999996</v>
      </c>
    </row>
    <row r="26" spans="1:12" x14ac:dyDescent="0.25">
      <c r="B26" s="92"/>
      <c r="C26" s="92"/>
      <c r="D26" s="92"/>
      <c r="E26" s="92"/>
      <c r="F26" s="92"/>
      <c r="G26" s="92"/>
      <c r="H26" s="92"/>
      <c r="I26" s="92"/>
      <c r="J26" s="92"/>
      <c r="K26" s="93"/>
      <c r="L26" s="123"/>
    </row>
    <row r="27" spans="1:12" x14ac:dyDescent="0.25">
      <c r="A27" s="6" t="s">
        <v>18</v>
      </c>
      <c r="B27" s="162">
        <v>0</v>
      </c>
      <c r="C27" s="162">
        <v>14.918700000000001</v>
      </c>
      <c r="D27" s="162">
        <v>14.6976</v>
      </c>
      <c r="E27" s="162">
        <v>226.08220000000003</v>
      </c>
      <c r="F27" s="162">
        <v>0</v>
      </c>
      <c r="G27" s="162">
        <v>0</v>
      </c>
      <c r="H27" s="162">
        <v>0</v>
      </c>
      <c r="I27" s="162">
        <v>0</v>
      </c>
      <c r="J27" s="162">
        <v>7.0160999999999998</v>
      </c>
      <c r="K27" s="163">
        <v>5.8003</v>
      </c>
      <c r="L27" s="162">
        <v>268.51490000000001</v>
      </c>
    </row>
    <row r="28" spans="1:12" x14ac:dyDescent="0.25">
      <c r="B28" s="92"/>
      <c r="C28" s="92"/>
      <c r="D28" s="92"/>
      <c r="E28" s="92"/>
      <c r="F28" s="92"/>
      <c r="G28" s="92"/>
      <c r="H28" s="92"/>
      <c r="I28" s="92"/>
      <c r="J28" s="92"/>
      <c r="K28" s="93"/>
      <c r="L28" s="123"/>
    </row>
    <row r="29" spans="1:12" x14ac:dyDescent="0.25">
      <c r="A29" s="20" t="s">
        <v>5</v>
      </c>
      <c r="B29" s="160">
        <v>8.766</v>
      </c>
      <c r="C29" s="160">
        <v>184.16869999999997</v>
      </c>
      <c r="D29" s="160">
        <v>77.191099999999992</v>
      </c>
      <c r="E29" s="160">
        <v>766.43060000000003</v>
      </c>
      <c r="F29" s="160">
        <v>2</v>
      </c>
      <c r="G29" s="160">
        <v>0</v>
      </c>
      <c r="H29" s="160">
        <v>2.7669999999999999</v>
      </c>
      <c r="I29" s="160">
        <v>21.396799999999999</v>
      </c>
      <c r="J29" s="160">
        <v>83.613200000000006</v>
      </c>
      <c r="K29" s="161">
        <v>5.8003</v>
      </c>
      <c r="L29" s="160">
        <v>1152.1337000000001</v>
      </c>
    </row>
    <row r="30" spans="1:12" x14ac:dyDescent="0.25">
      <c r="A30" s="173" t="s">
        <v>117</v>
      </c>
      <c r="B30" s="174">
        <f>B29/$L$29*100</f>
        <v>0.76084919658195915</v>
      </c>
      <c r="C30" s="174">
        <f t="shared" ref="C30:K30" si="4">C29/$L$29*100</f>
        <v>15.985011114595462</v>
      </c>
      <c r="D30" s="174">
        <f t="shared" si="4"/>
        <v>6.6998387426737001</v>
      </c>
      <c r="E30" s="174">
        <f t="shared" si="4"/>
        <v>66.52271346632773</v>
      </c>
      <c r="F30" s="174">
        <f t="shared" si="4"/>
        <v>0.17359096431256196</v>
      </c>
      <c r="G30" s="174">
        <f t="shared" si="4"/>
        <v>0</v>
      </c>
      <c r="H30" s="174">
        <f t="shared" si="4"/>
        <v>0.24016309912642947</v>
      </c>
      <c r="I30" s="174">
        <f t="shared" si="4"/>
        <v>1.8571455726015131</v>
      </c>
      <c r="J30" s="174">
        <f t="shared" si="4"/>
        <v>7.2572480086295537</v>
      </c>
      <c r="K30" s="175">
        <f t="shared" si="4"/>
        <v>0.5034398351510766</v>
      </c>
      <c r="L30" s="176"/>
    </row>
    <row r="31" spans="1:12" x14ac:dyDescent="0.25">
      <c r="A31" s="105" t="s">
        <v>23</v>
      </c>
    </row>
  </sheetData>
  <mergeCells count="2">
    <mergeCell ref="B3:K3"/>
    <mergeCell ref="B19:K19"/>
  </mergeCells>
  <pageMargins left="0.7" right="0.7" top="0.75" bottom="0.75" header="0.3" footer="0.3"/>
  <pageSetup paperSize="9" scale="8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Z39"/>
  <sheetViews>
    <sheetView zoomScale="90" zoomScaleNormal="90" workbookViewId="0">
      <pane ySplit="4" topLeftCell="A23" activePane="bottomLeft" state="frozen"/>
      <selection activeCell="I35" sqref="I35"/>
      <selection pane="bottomLeft" activeCell="Z28" sqref="Z28"/>
    </sheetView>
  </sheetViews>
  <sheetFormatPr defaultRowHeight="15" x14ac:dyDescent="0.25"/>
  <cols>
    <col min="1" max="1" width="22.42578125" customWidth="1"/>
    <col min="2" max="23" width="4.7109375" customWidth="1"/>
    <col min="24" max="24" width="7" customWidth="1"/>
    <col min="25" max="25" width="8.140625" customWidth="1"/>
  </cols>
  <sheetData>
    <row r="1" spans="1:26" x14ac:dyDescent="0.25">
      <c r="A1" s="376" t="s">
        <v>118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  <c r="S1" s="376"/>
      <c r="T1" s="376"/>
      <c r="U1" s="376"/>
      <c r="V1" s="376"/>
      <c r="W1" s="376"/>
      <c r="X1" s="376"/>
    </row>
    <row r="2" spans="1:2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6" x14ac:dyDescent="0.25">
      <c r="A3" s="2"/>
      <c r="B3" s="357" t="s">
        <v>119</v>
      </c>
      <c r="C3" s="357"/>
      <c r="D3" s="357"/>
      <c r="E3" s="357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8"/>
      <c r="X3" s="2"/>
      <c r="Y3" s="152"/>
    </row>
    <row r="4" spans="1:26" s="14" customFormat="1" ht="30" x14ac:dyDescent="0.25">
      <c r="A4" s="58" t="s">
        <v>120</v>
      </c>
      <c r="B4" s="86" t="s">
        <v>121</v>
      </c>
      <c r="C4" s="86" t="s">
        <v>122</v>
      </c>
      <c r="D4" s="86" t="s">
        <v>123</v>
      </c>
      <c r="E4" s="86" t="s">
        <v>124</v>
      </c>
      <c r="F4" s="86" t="s">
        <v>125</v>
      </c>
      <c r="G4" s="86" t="s">
        <v>126</v>
      </c>
      <c r="H4" s="86" t="s">
        <v>127</v>
      </c>
      <c r="I4" s="86" t="s">
        <v>128</v>
      </c>
      <c r="J4" s="86" t="s">
        <v>129</v>
      </c>
      <c r="K4" s="86" t="s">
        <v>130</v>
      </c>
      <c r="L4" s="86" t="s">
        <v>131</v>
      </c>
      <c r="M4" s="86" t="s">
        <v>132</v>
      </c>
      <c r="N4" s="86" t="s">
        <v>133</v>
      </c>
      <c r="O4" s="86" t="s">
        <v>134</v>
      </c>
      <c r="P4" s="86" t="s">
        <v>135</v>
      </c>
      <c r="Q4" s="86" t="s">
        <v>136</v>
      </c>
      <c r="R4" s="86" t="s">
        <v>137</v>
      </c>
      <c r="S4" s="86" t="s">
        <v>138</v>
      </c>
      <c r="T4" s="86" t="s">
        <v>139</v>
      </c>
      <c r="U4" s="86" t="s">
        <v>140</v>
      </c>
      <c r="V4" s="86" t="s">
        <v>141</v>
      </c>
      <c r="W4" s="87" t="s">
        <v>142</v>
      </c>
      <c r="X4" s="86" t="s">
        <v>5</v>
      </c>
      <c r="Y4" s="177"/>
    </row>
    <row r="5" spans="1:26" x14ac:dyDescent="0.25">
      <c r="A5" t="s">
        <v>143</v>
      </c>
      <c r="B5" s="29">
        <v>0</v>
      </c>
      <c r="C5" s="29">
        <v>1</v>
      </c>
      <c r="D5" s="29">
        <v>0</v>
      </c>
      <c r="E5" s="15">
        <v>29</v>
      </c>
      <c r="F5" s="29">
        <v>0</v>
      </c>
      <c r="G5" s="29">
        <v>0</v>
      </c>
      <c r="H5" s="29">
        <v>0</v>
      </c>
      <c r="I5" s="29">
        <v>1</v>
      </c>
      <c r="J5" s="29">
        <v>0</v>
      </c>
      <c r="K5" s="29">
        <v>0</v>
      </c>
      <c r="L5" s="29">
        <v>0</v>
      </c>
      <c r="M5" s="29">
        <v>0</v>
      </c>
      <c r="N5" s="29">
        <v>0</v>
      </c>
      <c r="O5" s="29">
        <v>0</v>
      </c>
      <c r="P5" s="29">
        <v>0</v>
      </c>
      <c r="Q5" s="29">
        <v>0</v>
      </c>
      <c r="R5" s="29">
        <v>0</v>
      </c>
      <c r="S5" s="29">
        <v>0</v>
      </c>
      <c r="T5" s="29">
        <v>0</v>
      </c>
      <c r="U5" s="29">
        <v>0</v>
      </c>
      <c r="V5" s="29">
        <v>0</v>
      </c>
      <c r="W5" s="30">
        <v>0</v>
      </c>
      <c r="X5" s="33">
        <f>SUM(B5:W5)</f>
        <v>31</v>
      </c>
      <c r="Y5" s="152"/>
    </row>
    <row r="6" spans="1:26" x14ac:dyDescent="0.25">
      <c r="A6" t="s">
        <v>144</v>
      </c>
      <c r="B6" s="29">
        <v>0</v>
      </c>
      <c r="C6" s="29">
        <v>0</v>
      </c>
      <c r="D6" s="29">
        <v>0</v>
      </c>
      <c r="E6" s="29">
        <v>0</v>
      </c>
      <c r="F6" s="29">
        <v>0</v>
      </c>
      <c r="G6" s="15">
        <v>4</v>
      </c>
      <c r="H6" s="29">
        <v>0</v>
      </c>
      <c r="I6" s="29">
        <v>0</v>
      </c>
      <c r="J6" s="29">
        <v>0</v>
      </c>
      <c r="K6" s="29">
        <v>0</v>
      </c>
      <c r="L6" s="29">
        <v>0</v>
      </c>
      <c r="M6" s="29">
        <v>0</v>
      </c>
      <c r="N6" s="29">
        <v>0</v>
      </c>
      <c r="O6" s="29">
        <v>0</v>
      </c>
      <c r="P6" s="29">
        <v>0</v>
      </c>
      <c r="Q6" s="29">
        <v>0</v>
      </c>
      <c r="R6" s="29">
        <v>0</v>
      </c>
      <c r="S6" s="29">
        <v>0</v>
      </c>
      <c r="T6" s="29">
        <v>0</v>
      </c>
      <c r="U6" s="29">
        <v>0</v>
      </c>
      <c r="V6" s="29">
        <v>0</v>
      </c>
      <c r="W6" s="30">
        <v>0</v>
      </c>
      <c r="X6" s="33">
        <f t="shared" ref="X6:X17" si="0">SUM(B6:W6)</f>
        <v>4</v>
      </c>
      <c r="Y6" s="152"/>
    </row>
    <row r="7" spans="1:26" x14ac:dyDescent="0.25">
      <c r="A7" t="s">
        <v>145</v>
      </c>
      <c r="B7" s="29">
        <v>0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15">
        <v>7</v>
      </c>
      <c r="J7" s="29">
        <v>0</v>
      </c>
      <c r="K7" s="29">
        <v>0</v>
      </c>
      <c r="L7" s="29">
        <v>0</v>
      </c>
      <c r="M7" s="29">
        <v>0</v>
      </c>
      <c r="N7" s="29">
        <v>1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30">
        <v>0</v>
      </c>
      <c r="X7" s="33">
        <f t="shared" si="0"/>
        <v>8</v>
      </c>
      <c r="Y7" s="152"/>
    </row>
    <row r="8" spans="1:26" x14ac:dyDescent="0.25">
      <c r="A8" t="s">
        <v>146</v>
      </c>
      <c r="B8" s="29">
        <v>0</v>
      </c>
      <c r="C8" s="29">
        <v>3</v>
      </c>
      <c r="D8" s="178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15">
        <v>20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30">
        <v>0</v>
      </c>
      <c r="X8" s="33">
        <f t="shared" si="0"/>
        <v>23</v>
      </c>
      <c r="Y8" s="152"/>
    </row>
    <row r="9" spans="1:26" x14ac:dyDescent="0.25">
      <c r="A9" t="s">
        <v>147</v>
      </c>
      <c r="B9" s="29">
        <v>0</v>
      </c>
      <c r="C9" s="129">
        <v>1</v>
      </c>
      <c r="D9" s="29">
        <v>0</v>
      </c>
      <c r="E9" s="29">
        <v>1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30">
        <v>0</v>
      </c>
      <c r="X9" s="33">
        <f t="shared" si="0"/>
        <v>2</v>
      </c>
      <c r="Y9" s="152"/>
    </row>
    <row r="10" spans="1:26" x14ac:dyDescent="0.25">
      <c r="A10" t="s">
        <v>148</v>
      </c>
      <c r="B10" s="29">
        <v>0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1</v>
      </c>
      <c r="I10" s="29">
        <v>0</v>
      </c>
      <c r="J10" s="29">
        <v>0</v>
      </c>
      <c r="K10" s="29">
        <v>0</v>
      </c>
      <c r="L10" s="29">
        <v>0</v>
      </c>
      <c r="M10" s="15">
        <v>10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30">
        <v>0</v>
      </c>
      <c r="X10" s="33">
        <f t="shared" si="0"/>
        <v>11</v>
      </c>
      <c r="Y10" s="29"/>
    </row>
    <row r="11" spans="1:26" x14ac:dyDescent="0.25">
      <c r="A11" t="s">
        <v>149</v>
      </c>
      <c r="B11" s="29">
        <v>0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1</v>
      </c>
      <c r="M11" s="29">
        <v>0</v>
      </c>
      <c r="N11" s="15">
        <v>51</v>
      </c>
      <c r="O11" s="29">
        <v>0</v>
      </c>
      <c r="P11" s="29">
        <v>0</v>
      </c>
      <c r="Q11" s="29">
        <v>0</v>
      </c>
      <c r="R11" s="29">
        <v>0</v>
      </c>
      <c r="S11" s="29">
        <v>1</v>
      </c>
      <c r="T11" s="29">
        <v>0</v>
      </c>
      <c r="U11" s="29">
        <v>0</v>
      </c>
      <c r="V11" s="29">
        <v>0</v>
      </c>
      <c r="W11" s="30">
        <v>0</v>
      </c>
      <c r="X11" s="33">
        <f t="shared" si="0"/>
        <v>53</v>
      </c>
      <c r="Y11" s="152"/>
      <c r="Z11" s="179"/>
    </row>
    <row r="12" spans="1:26" x14ac:dyDescent="0.25">
      <c r="A12" t="s">
        <v>150</v>
      </c>
      <c r="B12" s="29">
        <v>0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2</v>
      </c>
      <c r="O12" s="29">
        <v>0</v>
      </c>
      <c r="P12" s="29">
        <v>0</v>
      </c>
      <c r="Q12" s="29">
        <v>0</v>
      </c>
      <c r="R12" s="15">
        <v>4</v>
      </c>
      <c r="S12" s="29">
        <v>0</v>
      </c>
      <c r="T12" s="29">
        <v>0</v>
      </c>
      <c r="U12" s="29">
        <v>0</v>
      </c>
      <c r="V12" s="29">
        <v>0</v>
      </c>
      <c r="W12" s="30">
        <v>0</v>
      </c>
      <c r="X12" s="33">
        <f t="shared" si="0"/>
        <v>6</v>
      </c>
      <c r="Y12" s="152"/>
    </row>
    <row r="13" spans="1:26" x14ac:dyDescent="0.25">
      <c r="A13" t="s">
        <v>151</v>
      </c>
      <c r="B13" s="29">
        <v>0</v>
      </c>
      <c r="C13" s="29">
        <v>2</v>
      </c>
      <c r="D13" s="29">
        <v>1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30">
        <v>0</v>
      </c>
      <c r="X13" s="33">
        <f t="shared" si="0"/>
        <v>3</v>
      </c>
      <c r="Y13" s="152"/>
    </row>
    <row r="14" spans="1:26" x14ac:dyDescent="0.25">
      <c r="A14" t="s">
        <v>152</v>
      </c>
      <c r="B14" s="29">
        <v>0</v>
      </c>
      <c r="C14" s="29">
        <v>0</v>
      </c>
      <c r="D14" s="29">
        <v>0</v>
      </c>
      <c r="E14" s="29">
        <v>2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1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15">
        <v>12</v>
      </c>
      <c r="U14" s="29">
        <v>0</v>
      </c>
      <c r="V14" s="29">
        <v>0</v>
      </c>
      <c r="W14" s="30">
        <v>0</v>
      </c>
      <c r="X14" s="33">
        <f t="shared" si="0"/>
        <v>15</v>
      </c>
      <c r="Y14" s="152"/>
    </row>
    <row r="15" spans="1:26" x14ac:dyDescent="0.25">
      <c r="A15" t="s">
        <v>153</v>
      </c>
      <c r="B15" s="29">
        <v>0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15">
        <v>42</v>
      </c>
      <c r="V15" s="29">
        <v>0</v>
      </c>
      <c r="W15" s="30">
        <v>0</v>
      </c>
      <c r="X15" s="33">
        <f t="shared" si="0"/>
        <v>42</v>
      </c>
      <c r="Y15" s="152"/>
    </row>
    <row r="16" spans="1:26" x14ac:dyDescent="0.25">
      <c r="A16" t="s">
        <v>154</v>
      </c>
      <c r="B16" s="29">
        <v>0</v>
      </c>
      <c r="C16" s="29">
        <v>1</v>
      </c>
      <c r="D16" s="29">
        <v>0</v>
      </c>
      <c r="E16" s="29">
        <v>0</v>
      </c>
      <c r="F16" s="29">
        <v>0</v>
      </c>
      <c r="G16" s="29">
        <v>0</v>
      </c>
      <c r="H16" s="29">
        <v>1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30">
        <v>0</v>
      </c>
      <c r="X16" s="33">
        <f t="shared" si="0"/>
        <v>2</v>
      </c>
      <c r="Y16" s="152"/>
    </row>
    <row r="17" spans="1:25" x14ac:dyDescent="0.25">
      <c r="A17" t="s">
        <v>155</v>
      </c>
      <c r="B17" s="29">
        <v>0</v>
      </c>
      <c r="C17" s="29">
        <v>0</v>
      </c>
      <c r="D17" s="29">
        <v>0</v>
      </c>
      <c r="E17" s="29">
        <v>1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15">
        <v>3</v>
      </c>
      <c r="W17" s="30">
        <v>0</v>
      </c>
      <c r="X17" s="33">
        <f t="shared" si="0"/>
        <v>4</v>
      </c>
      <c r="Y17" s="152"/>
    </row>
    <row r="18" spans="1:25" s="17" customFormat="1" x14ac:dyDescent="0.25">
      <c r="A18" s="20" t="s">
        <v>5</v>
      </c>
      <c r="B18" s="20">
        <f>SUM(B5:B17)</f>
        <v>0</v>
      </c>
      <c r="C18" s="20">
        <f t="shared" ref="C18:X18" si="1">SUM(C5:C17)</f>
        <v>8</v>
      </c>
      <c r="D18" s="20">
        <f t="shared" si="1"/>
        <v>1</v>
      </c>
      <c r="E18" s="20">
        <f t="shared" si="1"/>
        <v>33</v>
      </c>
      <c r="F18" s="20">
        <f t="shared" si="1"/>
        <v>0</v>
      </c>
      <c r="G18" s="20">
        <f t="shared" si="1"/>
        <v>4</v>
      </c>
      <c r="H18" s="20">
        <f t="shared" si="1"/>
        <v>2</v>
      </c>
      <c r="I18" s="20">
        <f t="shared" si="1"/>
        <v>8</v>
      </c>
      <c r="J18" s="20">
        <f t="shared" si="1"/>
        <v>0</v>
      </c>
      <c r="K18" s="20">
        <f t="shared" si="1"/>
        <v>20</v>
      </c>
      <c r="L18" s="20">
        <f t="shared" si="1"/>
        <v>1</v>
      </c>
      <c r="M18" s="20">
        <f t="shared" si="1"/>
        <v>10</v>
      </c>
      <c r="N18" s="20">
        <f t="shared" si="1"/>
        <v>55</v>
      </c>
      <c r="O18" s="20">
        <f t="shared" si="1"/>
        <v>0</v>
      </c>
      <c r="P18" s="20">
        <f t="shared" si="1"/>
        <v>0</v>
      </c>
      <c r="Q18" s="20">
        <f t="shared" si="1"/>
        <v>0</v>
      </c>
      <c r="R18" s="20">
        <f t="shared" si="1"/>
        <v>4</v>
      </c>
      <c r="S18" s="20">
        <f t="shared" si="1"/>
        <v>1</v>
      </c>
      <c r="T18" s="20">
        <f t="shared" si="1"/>
        <v>12</v>
      </c>
      <c r="U18" s="20">
        <f t="shared" si="1"/>
        <v>42</v>
      </c>
      <c r="V18" s="20">
        <f t="shared" si="1"/>
        <v>3</v>
      </c>
      <c r="W18" s="21">
        <f t="shared" si="1"/>
        <v>0</v>
      </c>
      <c r="X18" s="20">
        <f t="shared" si="1"/>
        <v>204</v>
      </c>
      <c r="Y18" s="22"/>
    </row>
    <row r="19" spans="1:25" x14ac:dyDescent="0.25">
      <c r="A19" t="s">
        <v>156</v>
      </c>
      <c r="B19" s="15">
        <v>5</v>
      </c>
      <c r="C19" s="29">
        <v>0</v>
      </c>
      <c r="D19" s="29">
        <v>0</v>
      </c>
      <c r="E19" s="29">
        <v>2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1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30">
        <v>0</v>
      </c>
      <c r="X19" s="33">
        <v>8</v>
      </c>
      <c r="Y19" s="152"/>
    </row>
    <row r="20" spans="1:25" x14ac:dyDescent="0.25">
      <c r="A20" t="s">
        <v>157</v>
      </c>
      <c r="B20" s="29">
        <v>0</v>
      </c>
      <c r="C20" s="15">
        <v>92</v>
      </c>
      <c r="D20" s="29">
        <v>0</v>
      </c>
      <c r="E20" s="29">
        <v>0</v>
      </c>
      <c r="F20" s="29">
        <v>1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2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30">
        <v>0</v>
      </c>
      <c r="X20" s="33">
        <v>95</v>
      </c>
      <c r="Y20" s="152"/>
    </row>
    <row r="21" spans="1:25" x14ac:dyDescent="0.25">
      <c r="A21" t="s">
        <v>158</v>
      </c>
      <c r="B21" s="29">
        <v>0</v>
      </c>
      <c r="C21" s="29">
        <v>0</v>
      </c>
      <c r="D21" s="15">
        <v>25</v>
      </c>
      <c r="E21" s="29">
        <v>0</v>
      </c>
      <c r="F21" s="29">
        <v>1</v>
      </c>
      <c r="G21" s="29">
        <v>0</v>
      </c>
      <c r="H21" s="29">
        <v>1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30">
        <v>0</v>
      </c>
      <c r="X21" s="33">
        <v>27</v>
      </c>
      <c r="Y21" s="152"/>
    </row>
    <row r="22" spans="1:25" x14ac:dyDescent="0.25">
      <c r="A22" t="s">
        <v>159</v>
      </c>
      <c r="B22" s="29">
        <v>0</v>
      </c>
      <c r="C22" s="29">
        <v>0</v>
      </c>
      <c r="D22" s="29">
        <v>1</v>
      </c>
      <c r="E22" s="29">
        <v>0</v>
      </c>
      <c r="F22" s="15">
        <v>13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1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30">
        <v>0</v>
      </c>
      <c r="X22" s="33">
        <v>15</v>
      </c>
      <c r="Y22" s="152"/>
    </row>
    <row r="23" spans="1:25" x14ac:dyDescent="0.25">
      <c r="A23" t="s">
        <v>160</v>
      </c>
      <c r="B23" s="29">
        <v>0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1</v>
      </c>
      <c r="J23" s="29">
        <v>0</v>
      </c>
      <c r="K23" s="29">
        <v>0</v>
      </c>
      <c r="L23" s="15">
        <v>4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30">
        <v>0</v>
      </c>
      <c r="X23" s="33">
        <v>5</v>
      </c>
      <c r="Y23" s="152"/>
    </row>
    <row r="24" spans="1:25" x14ac:dyDescent="0.25">
      <c r="A24" t="s">
        <v>161</v>
      </c>
      <c r="B24" s="29">
        <v>0</v>
      </c>
      <c r="C24" s="29">
        <v>3</v>
      </c>
      <c r="D24" s="29">
        <v>0</v>
      </c>
      <c r="E24" s="29">
        <v>0</v>
      </c>
      <c r="F24" s="29">
        <v>0</v>
      </c>
      <c r="G24" s="29">
        <v>0</v>
      </c>
      <c r="H24" s="29">
        <v>1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15">
        <v>4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30">
        <v>0</v>
      </c>
      <c r="X24" s="33">
        <v>8</v>
      </c>
      <c r="Y24" s="152"/>
    </row>
    <row r="25" spans="1:25" x14ac:dyDescent="0.25">
      <c r="A25" t="s">
        <v>162</v>
      </c>
      <c r="B25" s="29">
        <v>0</v>
      </c>
      <c r="C25" s="29">
        <v>0</v>
      </c>
      <c r="D25" s="29">
        <v>1</v>
      </c>
      <c r="E25" s="29">
        <v>0</v>
      </c>
      <c r="F25" s="29">
        <v>1</v>
      </c>
      <c r="G25" s="29">
        <v>0</v>
      </c>
      <c r="H25" s="29">
        <v>2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30">
        <v>0</v>
      </c>
      <c r="X25" s="33">
        <v>4</v>
      </c>
      <c r="Y25" s="152"/>
    </row>
    <row r="26" spans="1:25" s="17" customFormat="1" x14ac:dyDescent="0.25">
      <c r="A26" s="20" t="s">
        <v>5</v>
      </c>
      <c r="B26" s="20">
        <f>SUM(B19:B25)</f>
        <v>5</v>
      </c>
      <c r="C26" s="20">
        <f t="shared" ref="C26:X26" si="2">SUM(C19:C25)</f>
        <v>95</v>
      </c>
      <c r="D26" s="20">
        <f t="shared" si="2"/>
        <v>27</v>
      </c>
      <c r="E26" s="20">
        <f t="shared" si="2"/>
        <v>2</v>
      </c>
      <c r="F26" s="20">
        <f t="shared" si="2"/>
        <v>16</v>
      </c>
      <c r="G26" s="20">
        <f t="shared" si="2"/>
        <v>0</v>
      </c>
      <c r="H26" s="20">
        <f t="shared" si="2"/>
        <v>4</v>
      </c>
      <c r="I26" s="20">
        <f t="shared" si="2"/>
        <v>1</v>
      </c>
      <c r="J26" s="20">
        <f t="shared" si="2"/>
        <v>0</v>
      </c>
      <c r="K26" s="20">
        <f t="shared" si="2"/>
        <v>0</v>
      </c>
      <c r="L26" s="20">
        <f t="shared" si="2"/>
        <v>4</v>
      </c>
      <c r="M26" s="20">
        <f t="shared" si="2"/>
        <v>0</v>
      </c>
      <c r="N26" s="20">
        <f t="shared" si="2"/>
        <v>4</v>
      </c>
      <c r="O26" s="20">
        <f t="shared" si="2"/>
        <v>0</v>
      </c>
      <c r="P26" s="20">
        <f t="shared" si="2"/>
        <v>0</v>
      </c>
      <c r="Q26" s="20">
        <f t="shared" si="2"/>
        <v>4</v>
      </c>
      <c r="R26" s="20">
        <f t="shared" si="2"/>
        <v>0</v>
      </c>
      <c r="S26" s="20">
        <f t="shared" si="2"/>
        <v>0</v>
      </c>
      <c r="T26" s="20">
        <f t="shared" si="2"/>
        <v>0</v>
      </c>
      <c r="U26" s="20">
        <f t="shared" si="2"/>
        <v>0</v>
      </c>
      <c r="V26" s="20">
        <f t="shared" si="2"/>
        <v>0</v>
      </c>
      <c r="W26" s="21">
        <f t="shared" si="2"/>
        <v>0</v>
      </c>
      <c r="X26" s="20">
        <f t="shared" si="2"/>
        <v>162</v>
      </c>
      <c r="Y26" s="22"/>
    </row>
    <row r="27" spans="1:25" x14ac:dyDescent="0.25">
      <c r="A27" t="s">
        <v>163</v>
      </c>
      <c r="B27" s="29">
        <v>0</v>
      </c>
      <c r="C27" s="29">
        <v>0</v>
      </c>
      <c r="D27" s="29">
        <v>1</v>
      </c>
      <c r="E27" s="29">
        <v>0</v>
      </c>
      <c r="F27" s="29">
        <v>1</v>
      </c>
      <c r="G27" s="29">
        <v>0</v>
      </c>
      <c r="H27" s="15">
        <v>77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30">
        <v>1</v>
      </c>
      <c r="X27" s="33">
        <v>80</v>
      </c>
      <c r="Y27" s="152"/>
    </row>
    <row r="28" spans="1:25" x14ac:dyDescent="0.25">
      <c r="A28" t="s">
        <v>164</v>
      </c>
      <c r="B28" s="29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1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16">
        <v>10</v>
      </c>
      <c r="X28" s="33">
        <v>11</v>
      </c>
      <c r="Y28" s="152"/>
    </row>
    <row r="29" spans="1:25" s="17" customFormat="1" x14ac:dyDescent="0.25">
      <c r="A29" s="20" t="s">
        <v>5</v>
      </c>
      <c r="B29" s="20">
        <f>SUM(B27:B28)</f>
        <v>0</v>
      </c>
      <c r="C29" s="20">
        <f t="shared" ref="C29:X29" si="3">SUM(C27:C28)</f>
        <v>0</v>
      </c>
      <c r="D29" s="20">
        <f t="shared" si="3"/>
        <v>1</v>
      </c>
      <c r="E29" s="20">
        <f t="shared" si="3"/>
        <v>0</v>
      </c>
      <c r="F29" s="20">
        <f t="shared" si="3"/>
        <v>1</v>
      </c>
      <c r="G29" s="20">
        <f t="shared" si="3"/>
        <v>0</v>
      </c>
      <c r="H29" s="20">
        <f t="shared" si="3"/>
        <v>78</v>
      </c>
      <c r="I29" s="20">
        <f t="shared" si="3"/>
        <v>0</v>
      </c>
      <c r="J29" s="20">
        <f t="shared" si="3"/>
        <v>0</v>
      </c>
      <c r="K29" s="20">
        <f t="shared" si="3"/>
        <v>0</v>
      </c>
      <c r="L29" s="20">
        <f t="shared" si="3"/>
        <v>0</v>
      </c>
      <c r="M29" s="20">
        <f t="shared" si="3"/>
        <v>0</v>
      </c>
      <c r="N29" s="20">
        <f t="shared" si="3"/>
        <v>0</v>
      </c>
      <c r="O29" s="20">
        <f t="shared" si="3"/>
        <v>0</v>
      </c>
      <c r="P29" s="20">
        <f t="shared" si="3"/>
        <v>0</v>
      </c>
      <c r="Q29" s="20">
        <f t="shared" si="3"/>
        <v>0</v>
      </c>
      <c r="R29" s="20">
        <f t="shared" si="3"/>
        <v>0</v>
      </c>
      <c r="S29" s="20">
        <f t="shared" si="3"/>
        <v>0</v>
      </c>
      <c r="T29" s="20">
        <f t="shared" si="3"/>
        <v>0</v>
      </c>
      <c r="U29" s="20">
        <f t="shared" si="3"/>
        <v>0</v>
      </c>
      <c r="V29" s="20">
        <f t="shared" si="3"/>
        <v>0</v>
      </c>
      <c r="W29" s="21">
        <f t="shared" si="3"/>
        <v>11</v>
      </c>
      <c r="X29" s="20">
        <f t="shared" si="3"/>
        <v>91</v>
      </c>
      <c r="Y29" s="22"/>
    </row>
    <row r="30" spans="1:25" x14ac:dyDescent="0.25"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30"/>
      <c r="X30" s="33"/>
      <c r="Y30" s="152"/>
    </row>
    <row r="31" spans="1:25" x14ac:dyDescent="0.25">
      <c r="A31" s="20" t="s">
        <v>16</v>
      </c>
      <c r="B31" s="20">
        <f>+B18+B26+B29</f>
        <v>5</v>
      </c>
      <c r="C31" s="20">
        <f t="shared" ref="C31:X31" si="4">+C18+C26+C29</f>
        <v>103</v>
      </c>
      <c r="D31" s="20">
        <f t="shared" si="4"/>
        <v>29</v>
      </c>
      <c r="E31" s="20">
        <f t="shared" si="4"/>
        <v>35</v>
      </c>
      <c r="F31" s="20">
        <f t="shared" si="4"/>
        <v>17</v>
      </c>
      <c r="G31" s="20">
        <f t="shared" si="4"/>
        <v>4</v>
      </c>
      <c r="H31" s="20">
        <f t="shared" si="4"/>
        <v>84</v>
      </c>
      <c r="I31" s="20">
        <f t="shared" si="4"/>
        <v>9</v>
      </c>
      <c r="J31" s="20">
        <f t="shared" si="4"/>
        <v>0</v>
      </c>
      <c r="K31" s="20">
        <f t="shared" si="4"/>
        <v>20</v>
      </c>
      <c r="L31" s="20">
        <f t="shared" si="4"/>
        <v>5</v>
      </c>
      <c r="M31" s="20">
        <f t="shared" si="4"/>
        <v>10</v>
      </c>
      <c r="N31" s="20">
        <f t="shared" si="4"/>
        <v>59</v>
      </c>
      <c r="O31" s="20">
        <f t="shared" si="4"/>
        <v>0</v>
      </c>
      <c r="P31" s="20">
        <f t="shared" si="4"/>
        <v>0</v>
      </c>
      <c r="Q31" s="20">
        <f t="shared" si="4"/>
        <v>4</v>
      </c>
      <c r="R31" s="20">
        <f t="shared" si="4"/>
        <v>4</v>
      </c>
      <c r="S31" s="20">
        <f t="shared" si="4"/>
        <v>1</v>
      </c>
      <c r="T31" s="20">
        <f t="shared" si="4"/>
        <v>12</v>
      </c>
      <c r="U31" s="20">
        <f t="shared" si="4"/>
        <v>42</v>
      </c>
      <c r="V31" s="20">
        <f t="shared" si="4"/>
        <v>3</v>
      </c>
      <c r="W31" s="21">
        <f t="shared" si="4"/>
        <v>11</v>
      </c>
      <c r="X31" s="20">
        <f t="shared" si="4"/>
        <v>457</v>
      </c>
      <c r="Y31" s="22"/>
    </row>
    <row r="32" spans="1:25" x14ac:dyDescent="0.25"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30"/>
      <c r="X32" s="33"/>
      <c r="Y32" s="152"/>
    </row>
    <row r="33" spans="1:25" x14ac:dyDescent="0.25">
      <c r="A33" t="s">
        <v>392</v>
      </c>
      <c r="B33" s="29">
        <v>0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15">
        <v>47</v>
      </c>
      <c r="K33" s="29">
        <v>0</v>
      </c>
      <c r="L33" s="29">
        <v>0</v>
      </c>
      <c r="M33" s="29">
        <v>0</v>
      </c>
      <c r="N33" s="29">
        <v>0</v>
      </c>
      <c r="O33" s="29">
        <v>5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30">
        <v>0</v>
      </c>
      <c r="X33" s="33">
        <v>52</v>
      </c>
      <c r="Y33" s="152"/>
    </row>
    <row r="34" spans="1:25" x14ac:dyDescent="0.25">
      <c r="A34" t="s">
        <v>165</v>
      </c>
      <c r="B34" s="29">
        <v>0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15">
        <v>100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30">
        <v>0</v>
      </c>
      <c r="X34" s="33">
        <v>100</v>
      </c>
      <c r="Y34" s="152"/>
    </row>
    <row r="35" spans="1:25" x14ac:dyDescent="0.25">
      <c r="A35" t="s">
        <v>166</v>
      </c>
      <c r="B35" s="29">
        <v>0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15">
        <v>12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30">
        <v>0</v>
      </c>
      <c r="X35" s="33">
        <v>12</v>
      </c>
      <c r="Y35" s="152"/>
    </row>
    <row r="36" spans="1:25" x14ac:dyDescent="0.25">
      <c r="A36" s="20" t="s">
        <v>18</v>
      </c>
      <c r="B36" s="20">
        <f>SUM(B33:B35)</f>
        <v>0</v>
      </c>
      <c r="C36" s="20">
        <f t="shared" ref="C36:X36" si="5">SUM(C33:C35)</f>
        <v>0</v>
      </c>
      <c r="D36" s="20">
        <f t="shared" si="5"/>
        <v>0</v>
      </c>
      <c r="E36" s="20">
        <f t="shared" si="5"/>
        <v>0</v>
      </c>
      <c r="F36" s="20">
        <f t="shared" si="5"/>
        <v>0</v>
      </c>
      <c r="G36" s="20">
        <f t="shared" si="5"/>
        <v>0</v>
      </c>
      <c r="H36" s="20">
        <f t="shared" si="5"/>
        <v>0</v>
      </c>
      <c r="I36" s="20">
        <f t="shared" si="5"/>
        <v>0</v>
      </c>
      <c r="J36" s="20">
        <f t="shared" si="5"/>
        <v>47</v>
      </c>
      <c r="K36" s="20">
        <f t="shared" si="5"/>
        <v>0</v>
      </c>
      <c r="L36" s="20">
        <f t="shared" si="5"/>
        <v>0</v>
      </c>
      <c r="M36" s="20">
        <f t="shared" si="5"/>
        <v>0</v>
      </c>
      <c r="N36" s="20">
        <f t="shared" si="5"/>
        <v>0</v>
      </c>
      <c r="O36" s="20">
        <f t="shared" si="5"/>
        <v>105</v>
      </c>
      <c r="P36" s="20">
        <f t="shared" si="5"/>
        <v>12</v>
      </c>
      <c r="Q36" s="20">
        <f t="shared" si="5"/>
        <v>0</v>
      </c>
      <c r="R36" s="20">
        <f t="shared" si="5"/>
        <v>0</v>
      </c>
      <c r="S36" s="20">
        <f t="shared" si="5"/>
        <v>0</v>
      </c>
      <c r="T36" s="20">
        <f t="shared" si="5"/>
        <v>0</v>
      </c>
      <c r="U36" s="20">
        <f t="shared" si="5"/>
        <v>0</v>
      </c>
      <c r="V36" s="20">
        <f t="shared" si="5"/>
        <v>0</v>
      </c>
      <c r="W36" s="21">
        <f t="shared" si="5"/>
        <v>0</v>
      </c>
      <c r="X36" s="20">
        <f t="shared" si="5"/>
        <v>164</v>
      </c>
      <c r="Y36" s="22"/>
    </row>
    <row r="37" spans="1:25" x14ac:dyDescent="0.25"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30"/>
      <c r="X37" s="33"/>
      <c r="Y37" s="152"/>
    </row>
    <row r="38" spans="1:25" ht="15.75" thickBot="1" x14ac:dyDescent="0.3">
      <c r="A38" s="102" t="s">
        <v>5</v>
      </c>
      <c r="B38" s="102">
        <f>+B31+B36</f>
        <v>5</v>
      </c>
      <c r="C38" s="102">
        <f t="shared" ref="C38:X38" si="6">+C31+C36</f>
        <v>103</v>
      </c>
      <c r="D38" s="102">
        <f t="shared" si="6"/>
        <v>29</v>
      </c>
      <c r="E38" s="102">
        <f t="shared" si="6"/>
        <v>35</v>
      </c>
      <c r="F38" s="102">
        <f t="shared" si="6"/>
        <v>17</v>
      </c>
      <c r="G38" s="102">
        <f t="shared" si="6"/>
        <v>4</v>
      </c>
      <c r="H38" s="102">
        <f t="shared" si="6"/>
        <v>84</v>
      </c>
      <c r="I38" s="102">
        <f t="shared" si="6"/>
        <v>9</v>
      </c>
      <c r="J38" s="102">
        <f t="shared" si="6"/>
        <v>47</v>
      </c>
      <c r="K38" s="102">
        <f t="shared" si="6"/>
        <v>20</v>
      </c>
      <c r="L38" s="102">
        <f t="shared" si="6"/>
        <v>5</v>
      </c>
      <c r="M38" s="102">
        <f t="shared" si="6"/>
        <v>10</v>
      </c>
      <c r="N38" s="102">
        <f t="shared" si="6"/>
        <v>59</v>
      </c>
      <c r="O38" s="102">
        <f t="shared" si="6"/>
        <v>105</v>
      </c>
      <c r="P38" s="102">
        <f t="shared" si="6"/>
        <v>12</v>
      </c>
      <c r="Q38" s="102">
        <f t="shared" si="6"/>
        <v>4</v>
      </c>
      <c r="R38" s="102">
        <f t="shared" si="6"/>
        <v>4</v>
      </c>
      <c r="S38" s="102">
        <f t="shared" si="6"/>
        <v>1</v>
      </c>
      <c r="T38" s="102">
        <f t="shared" si="6"/>
        <v>12</v>
      </c>
      <c r="U38" s="102">
        <f t="shared" si="6"/>
        <v>42</v>
      </c>
      <c r="V38" s="102">
        <f t="shared" si="6"/>
        <v>3</v>
      </c>
      <c r="W38" s="103">
        <f t="shared" si="6"/>
        <v>11</v>
      </c>
      <c r="X38" s="102">
        <f t="shared" si="6"/>
        <v>621</v>
      </c>
      <c r="Y38" s="22"/>
    </row>
    <row r="39" spans="1:25" x14ac:dyDescent="0.25">
      <c r="A39" s="105" t="s">
        <v>23</v>
      </c>
      <c r="Y39" s="92"/>
    </row>
  </sheetData>
  <mergeCells count="2">
    <mergeCell ref="A1:X1"/>
    <mergeCell ref="B3:W3"/>
  </mergeCells>
  <pageMargins left="0.7" right="0.7" top="0.75" bottom="0.75" header="0.3" footer="0.3"/>
  <pageSetup scale="8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opLeftCell="A10" zoomScaleNormal="100" workbookViewId="0">
      <selection activeCell="I35" sqref="I35"/>
    </sheetView>
  </sheetViews>
  <sheetFormatPr defaultRowHeight="15" x14ac:dyDescent="0.25"/>
  <cols>
    <col min="1" max="1" width="22.7109375" bestFit="1" customWidth="1"/>
    <col min="2" max="2" width="16.42578125" customWidth="1"/>
    <col min="3" max="3" width="14.140625" style="14" customWidth="1"/>
    <col min="4" max="4" width="13.7109375" customWidth="1"/>
  </cols>
  <sheetData>
    <row r="1" spans="1:4" ht="30" customHeight="1" x14ac:dyDescent="0.25">
      <c r="A1" s="356" t="s">
        <v>167</v>
      </c>
      <c r="B1" s="356"/>
      <c r="C1" s="356"/>
      <c r="D1" s="356"/>
    </row>
    <row r="2" spans="1:4" x14ac:dyDescent="0.25">
      <c r="A2" s="17"/>
    </row>
    <row r="3" spans="1:4" ht="30" x14ac:dyDescent="0.25">
      <c r="A3" s="180" t="s">
        <v>168</v>
      </c>
      <c r="B3" s="181" t="s">
        <v>169</v>
      </c>
      <c r="C3" s="181" t="s">
        <v>170</v>
      </c>
      <c r="D3" s="181" t="s">
        <v>171</v>
      </c>
    </row>
    <row r="4" spans="1:4" x14ac:dyDescent="0.25">
      <c r="A4" s="18"/>
      <c r="B4" s="182"/>
      <c r="C4" s="12"/>
      <c r="D4" s="12"/>
    </row>
    <row r="5" spans="1:4" x14ac:dyDescent="0.25">
      <c r="A5" s="18" t="s">
        <v>172</v>
      </c>
      <c r="B5" s="18">
        <v>96</v>
      </c>
      <c r="C5" s="19">
        <v>277</v>
      </c>
      <c r="D5" s="183">
        <v>3.3373499999999998</v>
      </c>
    </row>
    <row r="6" spans="1:4" x14ac:dyDescent="0.25">
      <c r="A6" s="18" t="s">
        <v>173</v>
      </c>
      <c r="B6" s="18">
        <v>387</v>
      </c>
      <c r="C6" s="19">
        <v>120268</v>
      </c>
      <c r="D6" s="183">
        <v>222.71852000000001</v>
      </c>
    </row>
    <row r="7" spans="1:4" x14ac:dyDescent="0.25">
      <c r="A7" s="18" t="s">
        <v>174</v>
      </c>
      <c r="B7" s="18">
        <v>95</v>
      </c>
      <c r="C7" s="19">
        <v>741</v>
      </c>
      <c r="D7" s="183">
        <v>18.524999999999999</v>
      </c>
    </row>
    <row r="8" spans="1:4" x14ac:dyDescent="0.25">
      <c r="A8" s="18" t="s">
        <v>175</v>
      </c>
      <c r="B8" s="18">
        <v>140</v>
      </c>
      <c r="C8" s="19">
        <v>1866</v>
      </c>
      <c r="D8" s="183">
        <f>C8*64/4047</f>
        <v>29.509266123054115</v>
      </c>
    </row>
    <row r="9" spans="1:4" x14ac:dyDescent="0.25">
      <c r="A9" s="18" t="s">
        <v>176</v>
      </c>
      <c r="B9" s="18">
        <v>126</v>
      </c>
      <c r="C9" s="19">
        <v>297</v>
      </c>
      <c r="D9" s="183">
        <v>7.4249999999999998</v>
      </c>
    </row>
    <row r="10" spans="1:4" x14ac:dyDescent="0.25">
      <c r="A10" s="18" t="s">
        <v>177</v>
      </c>
      <c r="B10" s="18">
        <v>248</v>
      </c>
      <c r="C10" s="19">
        <v>4518</v>
      </c>
      <c r="D10" s="183">
        <v>8.3666699999999992</v>
      </c>
    </row>
    <row r="11" spans="1:4" x14ac:dyDescent="0.25">
      <c r="A11" s="18" t="s">
        <v>178</v>
      </c>
      <c r="B11" s="18">
        <v>357</v>
      </c>
      <c r="C11" s="19">
        <v>3036</v>
      </c>
      <c r="D11" s="183">
        <v>18.768350000000002</v>
      </c>
    </row>
    <row r="12" spans="1:4" x14ac:dyDescent="0.25">
      <c r="A12" s="18" t="s">
        <v>179</v>
      </c>
      <c r="B12" s="18">
        <v>238</v>
      </c>
      <c r="C12" s="19">
        <v>1665</v>
      </c>
      <c r="D12" s="183">
        <v>20.06024</v>
      </c>
    </row>
    <row r="13" spans="1:4" x14ac:dyDescent="0.25">
      <c r="A13" s="18" t="s">
        <v>180</v>
      </c>
      <c r="B13" s="18">
        <v>59</v>
      </c>
      <c r="C13" s="19">
        <v>511</v>
      </c>
      <c r="D13" s="183">
        <v>3.7851900000000001</v>
      </c>
    </row>
    <row r="14" spans="1:4" x14ac:dyDescent="0.25">
      <c r="A14" s="18" t="s">
        <v>181</v>
      </c>
      <c r="B14" s="18">
        <v>304</v>
      </c>
      <c r="C14" s="19">
        <v>19684</v>
      </c>
      <c r="D14" s="183">
        <v>36.45185</v>
      </c>
    </row>
    <row r="15" spans="1:4" x14ac:dyDescent="0.25">
      <c r="A15" s="18" t="s">
        <v>182</v>
      </c>
      <c r="B15" s="18">
        <v>51</v>
      </c>
      <c r="C15" s="19">
        <v>5378</v>
      </c>
      <c r="D15" s="183">
        <v>11.95111</v>
      </c>
    </row>
    <row r="16" spans="1:4" x14ac:dyDescent="0.25">
      <c r="A16" s="18" t="s">
        <v>183</v>
      </c>
      <c r="B16" s="18">
        <v>106</v>
      </c>
      <c r="C16" s="19">
        <v>64941</v>
      </c>
      <c r="D16" s="183">
        <v>4.3325800000000001</v>
      </c>
    </row>
    <row r="17" spans="1:5" x14ac:dyDescent="0.25">
      <c r="A17" s="18" t="s">
        <v>184</v>
      </c>
      <c r="B17" s="18">
        <v>42</v>
      </c>
      <c r="C17" s="19">
        <v>90</v>
      </c>
      <c r="D17" s="183">
        <v>1.4285699999999999</v>
      </c>
    </row>
    <row r="18" spans="1:5" x14ac:dyDescent="0.25">
      <c r="A18" s="18" t="s">
        <v>185</v>
      </c>
      <c r="B18" s="18">
        <v>117</v>
      </c>
      <c r="C18" s="19">
        <v>635</v>
      </c>
      <c r="D18" s="183">
        <v>3.9197500000000001</v>
      </c>
    </row>
    <row r="19" spans="1:5" x14ac:dyDescent="0.25">
      <c r="A19" s="18" t="s">
        <v>186</v>
      </c>
      <c r="B19" s="18">
        <v>184</v>
      </c>
      <c r="C19" s="19">
        <v>452</v>
      </c>
      <c r="D19" s="183">
        <v>5.4457800000000001</v>
      </c>
    </row>
    <row r="20" spans="1:5" x14ac:dyDescent="0.25">
      <c r="A20" s="18" t="s">
        <v>187</v>
      </c>
      <c r="B20" s="18">
        <v>8</v>
      </c>
      <c r="C20" s="19">
        <v>6329</v>
      </c>
      <c r="D20" s="183">
        <f>C20/2024</f>
        <v>3.1269762845849804</v>
      </c>
    </row>
    <row r="21" spans="1:5" x14ac:dyDescent="0.25">
      <c r="A21" s="18" t="s">
        <v>188</v>
      </c>
      <c r="B21" s="18">
        <v>100</v>
      </c>
      <c r="C21" s="19">
        <v>668</v>
      </c>
      <c r="D21" s="183">
        <v>4.1234599999999997</v>
      </c>
    </row>
    <row r="22" spans="1:5" x14ac:dyDescent="0.25">
      <c r="A22" s="18" t="s">
        <v>189</v>
      </c>
      <c r="B22" s="18">
        <v>92</v>
      </c>
      <c r="C22" s="19">
        <v>685</v>
      </c>
      <c r="D22" s="183">
        <v>4.2283999999999997</v>
      </c>
    </row>
    <row r="23" spans="1:5" x14ac:dyDescent="0.25">
      <c r="A23" s="18" t="s">
        <v>190</v>
      </c>
      <c r="B23" s="18">
        <v>74</v>
      </c>
      <c r="C23" s="19">
        <v>317</v>
      </c>
      <c r="D23" s="183">
        <v>1.95679</v>
      </c>
    </row>
    <row r="24" spans="1:5" x14ac:dyDescent="0.25">
      <c r="A24" s="18" t="s">
        <v>191</v>
      </c>
      <c r="B24" s="18">
        <v>47</v>
      </c>
      <c r="C24" s="19">
        <v>313</v>
      </c>
      <c r="D24" s="183">
        <v>4.9682500000000003</v>
      </c>
    </row>
    <row r="25" spans="1:5" x14ac:dyDescent="0.25">
      <c r="A25" s="152" t="s">
        <v>192</v>
      </c>
      <c r="B25" s="152">
        <v>396</v>
      </c>
      <c r="C25" s="177">
        <v>1704</v>
      </c>
      <c r="D25" s="184">
        <v>14.73298</v>
      </c>
    </row>
    <row r="26" spans="1:5" x14ac:dyDescent="0.25">
      <c r="A26" s="185" t="s">
        <v>193</v>
      </c>
      <c r="B26" s="185">
        <v>33</v>
      </c>
      <c r="C26" s="186">
        <v>5577</v>
      </c>
      <c r="D26" s="187">
        <v>1.1000000000000001</v>
      </c>
    </row>
    <row r="27" spans="1:5" x14ac:dyDescent="0.25">
      <c r="A27" s="188" t="s">
        <v>194</v>
      </c>
      <c r="B27" s="189"/>
      <c r="C27" s="177"/>
      <c r="D27" s="190"/>
      <c r="E27" s="191"/>
    </row>
    <row r="28" spans="1:5" ht="17.25" customHeight="1" x14ac:dyDescent="0.25">
      <c r="A28" s="377" t="s">
        <v>195</v>
      </c>
      <c r="B28" s="377"/>
      <c r="C28" s="377"/>
      <c r="D28" s="377"/>
      <c r="E28" s="59"/>
    </row>
    <row r="29" spans="1:5" x14ac:dyDescent="0.25">
      <c r="A29" s="59"/>
      <c r="B29" s="59"/>
      <c r="C29" s="192"/>
      <c r="D29" s="59"/>
      <c r="E29" s="59"/>
    </row>
    <row r="30" spans="1:5" x14ac:dyDescent="0.25">
      <c r="A30" s="59"/>
      <c r="B30" s="59"/>
      <c r="C30" s="192"/>
      <c r="D30" s="59"/>
      <c r="E30" s="59"/>
    </row>
    <row r="31" spans="1:5" x14ac:dyDescent="0.25">
      <c r="A31" s="59"/>
      <c r="B31" s="59"/>
      <c r="C31" s="192"/>
      <c r="D31" s="59"/>
      <c r="E31" s="59"/>
    </row>
    <row r="32" spans="1:5" x14ac:dyDescent="0.25">
      <c r="A32" s="59"/>
      <c r="B32" s="59"/>
      <c r="C32" s="192"/>
      <c r="D32" s="59"/>
      <c r="E32" s="59"/>
    </row>
    <row r="33" spans="1:5" x14ac:dyDescent="0.25">
      <c r="A33" s="59"/>
      <c r="B33" s="59"/>
      <c r="C33" s="192"/>
      <c r="D33" s="59"/>
      <c r="E33" s="59"/>
    </row>
    <row r="34" spans="1:5" x14ac:dyDescent="0.25">
      <c r="A34" s="59"/>
      <c r="B34" s="59"/>
      <c r="C34" s="192"/>
      <c r="D34" s="59"/>
      <c r="E34" s="59"/>
    </row>
    <row r="35" spans="1:5" x14ac:dyDescent="0.25">
      <c r="A35" s="59"/>
      <c r="B35" s="59"/>
      <c r="C35" s="192"/>
      <c r="D35" s="59"/>
      <c r="E35" s="59"/>
    </row>
    <row r="36" spans="1:5" x14ac:dyDescent="0.25">
      <c r="A36" s="59"/>
      <c r="B36" s="59"/>
      <c r="C36" s="192"/>
      <c r="D36" s="59"/>
      <c r="E36" s="59"/>
    </row>
    <row r="37" spans="1:5" x14ac:dyDescent="0.25">
      <c r="A37" s="59"/>
      <c r="B37" s="59"/>
      <c r="C37" s="192"/>
      <c r="D37" s="59"/>
      <c r="E37" s="59"/>
    </row>
    <row r="38" spans="1:5" x14ac:dyDescent="0.25">
      <c r="A38" s="59"/>
      <c r="B38" s="59"/>
      <c r="C38" s="192"/>
      <c r="D38" s="59"/>
      <c r="E38" s="59"/>
    </row>
    <row r="39" spans="1:5" x14ac:dyDescent="0.25">
      <c r="A39" s="59"/>
      <c r="B39" s="59"/>
      <c r="C39" s="192"/>
      <c r="D39" s="59"/>
      <c r="E39" s="59"/>
    </row>
    <row r="40" spans="1:5" x14ac:dyDescent="0.25">
      <c r="A40" s="59"/>
      <c r="B40" s="59"/>
      <c r="C40" s="192"/>
      <c r="D40" s="59"/>
      <c r="E40" s="59"/>
    </row>
    <row r="41" spans="1:5" x14ac:dyDescent="0.25">
      <c r="A41" s="59"/>
      <c r="B41" s="59"/>
      <c r="C41" s="192"/>
      <c r="D41" s="59"/>
      <c r="E41" s="59"/>
    </row>
    <row r="42" spans="1:5" x14ac:dyDescent="0.25">
      <c r="A42" s="59"/>
      <c r="B42" s="59"/>
      <c r="C42" s="192"/>
      <c r="D42" s="59"/>
      <c r="E42" s="59"/>
    </row>
    <row r="43" spans="1:5" x14ac:dyDescent="0.25">
      <c r="A43" s="59"/>
      <c r="B43" s="59"/>
      <c r="C43" s="192"/>
      <c r="D43" s="59"/>
      <c r="E43" s="59"/>
    </row>
    <row r="44" spans="1:5" x14ac:dyDescent="0.25">
      <c r="A44" s="59"/>
      <c r="B44" s="59"/>
      <c r="C44" s="192"/>
      <c r="D44" s="59"/>
      <c r="E44" s="59"/>
    </row>
    <row r="45" spans="1:5" x14ac:dyDescent="0.25">
      <c r="A45" s="59"/>
      <c r="B45" s="59"/>
      <c r="C45" s="192"/>
      <c r="D45" s="59"/>
      <c r="E45" s="59"/>
    </row>
    <row r="46" spans="1:5" x14ac:dyDescent="0.25">
      <c r="A46" s="59"/>
      <c r="B46" s="59"/>
      <c r="C46" s="192"/>
      <c r="D46" s="59"/>
      <c r="E46" s="59"/>
    </row>
    <row r="47" spans="1:5" x14ac:dyDescent="0.25">
      <c r="A47" s="59"/>
      <c r="B47" s="59"/>
      <c r="C47" s="192"/>
      <c r="D47" s="59"/>
      <c r="E47" s="59"/>
    </row>
    <row r="48" spans="1:5" x14ac:dyDescent="0.25">
      <c r="A48" s="59"/>
      <c r="B48" s="59"/>
      <c r="C48" s="192"/>
      <c r="D48" s="59"/>
      <c r="E48" s="59"/>
    </row>
    <row r="49" spans="1:5" x14ac:dyDescent="0.25">
      <c r="A49" s="59"/>
      <c r="B49" s="59"/>
      <c r="C49" s="192"/>
      <c r="D49" s="59"/>
      <c r="E49" s="59"/>
    </row>
    <row r="50" spans="1:5" x14ac:dyDescent="0.25">
      <c r="A50" s="59"/>
      <c r="B50" s="59"/>
      <c r="C50" s="192"/>
      <c r="D50" s="59"/>
      <c r="E50" s="59"/>
    </row>
    <row r="51" spans="1:5" x14ac:dyDescent="0.25">
      <c r="A51" s="59"/>
      <c r="B51" s="59"/>
      <c r="C51" s="192"/>
      <c r="D51" s="59"/>
      <c r="E51" s="59"/>
    </row>
    <row r="52" spans="1:5" x14ac:dyDescent="0.25">
      <c r="A52" s="59"/>
      <c r="B52" s="59"/>
      <c r="C52" s="192"/>
      <c r="D52" s="59"/>
      <c r="E52" s="59"/>
    </row>
    <row r="53" spans="1:5" x14ac:dyDescent="0.25">
      <c r="A53" s="59"/>
      <c r="B53" s="59"/>
      <c r="C53" s="192"/>
      <c r="D53" s="59"/>
      <c r="E53" s="59"/>
    </row>
    <row r="54" spans="1:5" x14ac:dyDescent="0.25">
      <c r="A54" s="59"/>
      <c r="B54" s="59"/>
      <c r="C54" s="192"/>
      <c r="D54" s="59"/>
      <c r="E54" s="59"/>
    </row>
    <row r="55" spans="1:5" x14ac:dyDescent="0.25">
      <c r="A55" s="59"/>
      <c r="B55" s="59"/>
      <c r="C55" s="192"/>
      <c r="D55" s="59"/>
      <c r="E55" s="59"/>
    </row>
    <row r="56" spans="1:5" x14ac:dyDescent="0.25">
      <c r="A56" s="59"/>
      <c r="B56" s="59"/>
      <c r="C56" s="192"/>
      <c r="D56" s="59"/>
      <c r="E56" s="59"/>
    </row>
  </sheetData>
  <mergeCells count="2">
    <mergeCell ref="A1:D1"/>
    <mergeCell ref="A28:D28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zoomScaleNormal="100" workbookViewId="0">
      <selection activeCell="I35" sqref="I35"/>
    </sheetView>
  </sheetViews>
  <sheetFormatPr defaultRowHeight="15" x14ac:dyDescent="0.25"/>
  <cols>
    <col min="1" max="1" width="25.85546875" customWidth="1"/>
    <col min="2" max="2" width="13" customWidth="1"/>
    <col min="3" max="3" width="15.140625" customWidth="1"/>
    <col min="4" max="4" width="11.7109375" customWidth="1"/>
    <col min="5" max="5" width="13" customWidth="1"/>
  </cols>
  <sheetData>
    <row r="1" spans="1:5" ht="21" customHeight="1" x14ac:dyDescent="0.25">
      <c r="A1" s="356" t="s">
        <v>196</v>
      </c>
      <c r="B1" s="356"/>
      <c r="C1" s="356"/>
      <c r="D1" s="356"/>
      <c r="E1" s="356"/>
    </row>
    <row r="2" spans="1:5" x14ac:dyDescent="0.25">
      <c r="A2" s="378"/>
      <c r="B2" s="378"/>
      <c r="C2" s="378"/>
      <c r="D2" s="378"/>
      <c r="E2" s="378"/>
    </row>
    <row r="3" spans="1:5" x14ac:dyDescent="0.25">
      <c r="A3" s="368" t="s">
        <v>197</v>
      </c>
      <c r="B3" s="370" t="s">
        <v>198</v>
      </c>
      <c r="C3" s="370" t="s">
        <v>199</v>
      </c>
      <c r="D3" s="374" t="s">
        <v>200</v>
      </c>
      <c r="E3" s="370" t="s">
        <v>171</v>
      </c>
    </row>
    <row r="4" spans="1:5" ht="30" customHeight="1" x14ac:dyDescent="0.25">
      <c r="A4" s="369"/>
      <c r="B4" s="371"/>
      <c r="C4" s="371"/>
      <c r="D4" s="375"/>
      <c r="E4" s="371"/>
    </row>
    <row r="5" spans="1:5" ht="18.75" customHeight="1" x14ac:dyDescent="0.25">
      <c r="A5" s="193" t="s">
        <v>201</v>
      </c>
      <c r="B5" s="194"/>
      <c r="C5" s="194"/>
      <c r="D5" s="195"/>
      <c r="E5" s="195"/>
    </row>
    <row r="6" spans="1:5" x14ac:dyDescent="0.25">
      <c r="A6" t="s">
        <v>202</v>
      </c>
      <c r="B6">
        <v>178</v>
      </c>
      <c r="C6" s="92">
        <v>78726.22</v>
      </c>
      <c r="D6" s="92">
        <v>31884.1</v>
      </c>
      <c r="E6">
        <v>7.9</v>
      </c>
    </row>
    <row r="7" spans="1:5" x14ac:dyDescent="0.25">
      <c r="A7" t="s">
        <v>203</v>
      </c>
      <c r="B7">
        <v>102</v>
      </c>
      <c r="C7" s="92">
        <v>80343</v>
      </c>
      <c r="D7" s="92">
        <v>16068.6</v>
      </c>
      <c r="E7">
        <v>4</v>
      </c>
    </row>
    <row r="8" spans="1:5" x14ac:dyDescent="0.25">
      <c r="A8" t="s">
        <v>204</v>
      </c>
      <c r="B8">
        <v>23</v>
      </c>
      <c r="C8" s="92">
        <v>12415.74</v>
      </c>
      <c r="D8" s="92">
        <v>5028.3999999999996</v>
      </c>
      <c r="E8">
        <v>1.2</v>
      </c>
    </row>
    <row r="9" spans="1:5" x14ac:dyDescent="0.25">
      <c r="A9" t="s">
        <v>205</v>
      </c>
      <c r="B9">
        <v>26</v>
      </c>
      <c r="C9" s="92">
        <v>664</v>
      </c>
      <c r="D9" s="92">
        <v>16590</v>
      </c>
      <c r="E9">
        <v>4.0999999999999996</v>
      </c>
    </row>
    <row r="10" spans="1:5" x14ac:dyDescent="0.25">
      <c r="A10" t="s">
        <v>206</v>
      </c>
      <c r="B10">
        <v>130</v>
      </c>
      <c r="C10" s="92">
        <v>136140.19</v>
      </c>
      <c r="D10" s="92">
        <v>27568.400000000001</v>
      </c>
      <c r="E10">
        <v>6.8</v>
      </c>
    </row>
    <row r="11" spans="1:5" x14ac:dyDescent="0.25">
      <c r="A11" t="s">
        <v>207</v>
      </c>
      <c r="B11">
        <v>163</v>
      </c>
      <c r="C11" s="92">
        <v>83610.3</v>
      </c>
      <c r="D11" s="92">
        <v>33862.199999999997</v>
      </c>
      <c r="E11">
        <v>8.4</v>
      </c>
    </row>
    <row r="12" spans="1:5" x14ac:dyDescent="0.25">
      <c r="A12" t="s">
        <v>208</v>
      </c>
      <c r="B12">
        <v>42</v>
      </c>
      <c r="C12" s="92">
        <v>80974.06</v>
      </c>
      <c r="D12" s="92">
        <v>16397.3</v>
      </c>
      <c r="E12">
        <v>4.0999999999999996</v>
      </c>
    </row>
    <row r="13" spans="1:5" x14ac:dyDescent="0.25">
      <c r="A13" t="s">
        <v>209</v>
      </c>
      <c r="B13">
        <v>40</v>
      </c>
      <c r="C13" s="92">
        <v>3206.67</v>
      </c>
      <c r="D13" s="92">
        <v>7215</v>
      </c>
      <c r="E13">
        <v>1.8</v>
      </c>
    </row>
    <row r="14" spans="1:5" x14ac:dyDescent="0.25">
      <c r="A14" t="s">
        <v>210</v>
      </c>
      <c r="B14">
        <v>35</v>
      </c>
      <c r="C14" s="92">
        <v>5292.89</v>
      </c>
      <c r="D14" s="92">
        <v>11909</v>
      </c>
      <c r="E14">
        <v>2.9</v>
      </c>
    </row>
    <row r="15" spans="1:5" x14ac:dyDescent="0.25">
      <c r="A15" t="s">
        <v>211</v>
      </c>
      <c r="B15">
        <v>51</v>
      </c>
      <c r="C15" s="92">
        <v>2436.44</v>
      </c>
      <c r="D15" s="92">
        <v>5482</v>
      </c>
      <c r="E15">
        <v>1.4</v>
      </c>
    </row>
    <row r="16" spans="1:5" x14ac:dyDescent="0.25">
      <c r="A16" t="s">
        <v>212</v>
      </c>
      <c r="B16">
        <v>110</v>
      </c>
      <c r="C16" s="92">
        <v>216010.89</v>
      </c>
      <c r="D16" s="92">
        <v>19441</v>
      </c>
      <c r="E16">
        <v>4.8</v>
      </c>
    </row>
    <row r="17" spans="1:5" x14ac:dyDescent="0.25">
      <c r="A17" t="s">
        <v>213</v>
      </c>
      <c r="B17">
        <v>42</v>
      </c>
      <c r="C17" s="92">
        <v>38028</v>
      </c>
      <c r="D17" s="92">
        <v>19014</v>
      </c>
      <c r="E17">
        <v>4.7</v>
      </c>
    </row>
    <row r="18" spans="1:5" x14ac:dyDescent="0.25">
      <c r="A18" t="s">
        <v>214</v>
      </c>
      <c r="B18">
        <v>39</v>
      </c>
      <c r="C18" s="92">
        <v>13522.33</v>
      </c>
      <c r="D18" s="92">
        <v>6085.1</v>
      </c>
      <c r="E18">
        <v>1.5</v>
      </c>
    </row>
    <row r="19" spans="1:5" x14ac:dyDescent="0.25">
      <c r="A19" t="s">
        <v>215</v>
      </c>
      <c r="B19">
        <v>252</v>
      </c>
      <c r="C19" s="92">
        <v>63656.13</v>
      </c>
      <c r="D19" s="92">
        <v>127312.3</v>
      </c>
      <c r="E19">
        <v>31.5</v>
      </c>
    </row>
    <row r="20" spans="1:5" x14ac:dyDescent="0.25">
      <c r="A20" t="s">
        <v>216</v>
      </c>
      <c r="B20">
        <v>13</v>
      </c>
      <c r="C20" s="92">
        <v>1540</v>
      </c>
      <c r="D20" s="92">
        <v>3080</v>
      </c>
      <c r="E20">
        <v>0.8</v>
      </c>
    </row>
    <row r="21" spans="1:5" x14ac:dyDescent="0.25">
      <c r="A21" t="s">
        <v>217</v>
      </c>
      <c r="B21">
        <v>60</v>
      </c>
      <c r="C21" s="92">
        <v>66112</v>
      </c>
      <c r="D21" s="92">
        <v>2644.5</v>
      </c>
      <c r="E21">
        <v>0.7</v>
      </c>
    </row>
    <row r="22" spans="1:5" x14ac:dyDescent="0.25">
      <c r="A22" t="s">
        <v>218</v>
      </c>
      <c r="B22">
        <v>26</v>
      </c>
      <c r="C22" s="92">
        <v>5653</v>
      </c>
      <c r="D22" s="92">
        <v>2826.5</v>
      </c>
      <c r="E22">
        <v>0.7</v>
      </c>
    </row>
    <row r="23" spans="1:5" x14ac:dyDescent="0.25">
      <c r="A23" t="s">
        <v>219</v>
      </c>
      <c r="B23">
        <v>145</v>
      </c>
      <c r="C23" s="92">
        <v>149526.10999999999</v>
      </c>
      <c r="D23" s="92">
        <v>60558.1</v>
      </c>
      <c r="E23">
        <v>15</v>
      </c>
    </row>
    <row r="24" spans="1:5" x14ac:dyDescent="0.25">
      <c r="A24" t="s">
        <v>220</v>
      </c>
      <c r="B24">
        <v>45</v>
      </c>
      <c r="C24" s="101" t="s">
        <v>221</v>
      </c>
      <c r="D24" s="92">
        <v>8258</v>
      </c>
      <c r="E24">
        <v>2</v>
      </c>
    </row>
    <row r="25" spans="1:5" x14ac:dyDescent="0.25">
      <c r="A25" s="1" t="s">
        <v>222</v>
      </c>
      <c r="B25" s="1">
        <v>49</v>
      </c>
      <c r="C25" s="196">
        <v>83086.69</v>
      </c>
      <c r="D25" s="196">
        <v>9311</v>
      </c>
      <c r="E25" s="1">
        <v>2.3000000000000003</v>
      </c>
    </row>
    <row r="26" spans="1:5" s="17" customFormat="1" x14ac:dyDescent="0.25">
      <c r="A26" s="22" t="s">
        <v>223</v>
      </c>
      <c r="B26" s="9"/>
      <c r="C26" s="197"/>
      <c r="D26" s="197"/>
      <c r="E26" s="198">
        <f>SUM(E6:E25)</f>
        <v>106.6</v>
      </c>
    </row>
    <row r="27" spans="1:5" x14ac:dyDescent="0.25">
      <c r="A27" s="17" t="s">
        <v>224</v>
      </c>
      <c r="C27" s="92"/>
      <c r="D27" s="92"/>
    </row>
    <row r="28" spans="1:5" x14ac:dyDescent="0.25">
      <c r="A28" t="s">
        <v>225</v>
      </c>
      <c r="B28">
        <v>217</v>
      </c>
      <c r="C28" s="92">
        <v>140713.44</v>
      </c>
      <c r="D28" s="92">
        <v>126642.1</v>
      </c>
      <c r="E28">
        <v>31.3</v>
      </c>
    </row>
    <row r="29" spans="1:5" x14ac:dyDescent="0.25">
      <c r="A29" t="s">
        <v>226</v>
      </c>
      <c r="B29">
        <v>37</v>
      </c>
      <c r="C29" s="92">
        <v>10275</v>
      </c>
      <c r="D29" s="92">
        <v>2568.8000000000002</v>
      </c>
      <c r="E29">
        <v>0.6</v>
      </c>
    </row>
    <row r="30" spans="1:5" x14ac:dyDescent="0.25">
      <c r="A30" t="s">
        <v>227</v>
      </c>
      <c r="B30">
        <v>175</v>
      </c>
      <c r="C30" s="92">
        <v>201994.67</v>
      </c>
      <c r="D30" s="92">
        <v>60598.400000000001</v>
      </c>
      <c r="E30">
        <v>15</v>
      </c>
    </row>
    <row r="31" spans="1:5" x14ac:dyDescent="0.25">
      <c r="A31" s="1" t="s">
        <v>228</v>
      </c>
      <c r="B31" s="1">
        <v>16</v>
      </c>
      <c r="C31" s="196">
        <v>3981</v>
      </c>
      <c r="D31" s="196">
        <v>1990.5</v>
      </c>
      <c r="E31" s="1">
        <v>0.5</v>
      </c>
    </row>
    <row r="32" spans="1:5" x14ac:dyDescent="0.25">
      <c r="A32" s="22" t="s">
        <v>229</v>
      </c>
      <c r="B32" s="9"/>
      <c r="C32" s="199"/>
      <c r="D32" s="197"/>
      <c r="E32" s="9">
        <f>SUM(E28:E31)</f>
        <v>47.400000000000006</v>
      </c>
    </row>
    <row r="33" spans="1:5" x14ac:dyDescent="0.25">
      <c r="A33" s="17" t="s">
        <v>230</v>
      </c>
      <c r="C33" s="92"/>
      <c r="D33" s="92"/>
    </row>
    <row r="34" spans="1:5" x14ac:dyDescent="0.25">
      <c r="A34" t="s">
        <v>231</v>
      </c>
      <c r="B34">
        <v>18</v>
      </c>
      <c r="C34" s="92">
        <v>1228</v>
      </c>
      <c r="D34" s="92">
        <v>614</v>
      </c>
      <c r="E34">
        <v>0.2</v>
      </c>
    </row>
    <row r="35" spans="1:5" x14ac:dyDescent="0.25">
      <c r="A35" t="s">
        <v>232</v>
      </c>
      <c r="B35">
        <v>256</v>
      </c>
      <c r="C35" s="92">
        <v>69351</v>
      </c>
      <c r="D35" s="92">
        <v>69351</v>
      </c>
      <c r="E35">
        <v>17.100000000000001</v>
      </c>
    </row>
    <row r="36" spans="1:5" x14ac:dyDescent="0.25">
      <c r="A36" t="s">
        <v>233</v>
      </c>
      <c r="B36">
        <v>12</v>
      </c>
      <c r="C36" s="92">
        <v>33600</v>
      </c>
      <c r="D36" s="92">
        <v>1344</v>
      </c>
      <c r="E36">
        <v>0.3</v>
      </c>
    </row>
    <row r="37" spans="1:5" x14ac:dyDescent="0.25">
      <c r="A37" t="s">
        <v>234</v>
      </c>
      <c r="B37">
        <v>14</v>
      </c>
      <c r="C37" s="92">
        <v>2650</v>
      </c>
      <c r="D37" s="92">
        <v>238.5</v>
      </c>
      <c r="E37">
        <v>0.1</v>
      </c>
    </row>
    <row r="38" spans="1:5" x14ac:dyDescent="0.25">
      <c r="A38" t="s">
        <v>235</v>
      </c>
      <c r="B38">
        <v>95</v>
      </c>
      <c r="C38" s="92">
        <v>149312</v>
      </c>
      <c r="D38" s="92">
        <v>5972.5</v>
      </c>
      <c r="E38">
        <v>1.5</v>
      </c>
    </row>
    <row r="39" spans="1:5" x14ac:dyDescent="0.25">
      <c r="A39" t="s">
        <v>236</v>
      </c>
      <c r="B39">
        <v>14</v>
      </c>
      <c r="C39" s="92">
        <v>2197</v>
      </c>
      <c r="D39" s="92">
        <v>1098.5</v>
      </c>
      <c r="E39">
        <v>0.3</v>
      </c>
    </row>
    <row r="40" spans="1:5" x14ac:dyDescent="0.25">
      <c r="A40" t="s">
        <v>237</v>
      </c>
      <c r="B40">
        <v>94</v>
      </c>
      <c r="C40" s="92">
        <v>99581.11</v>
      </c>
      <c r="D40" s="92">
        <v>8962.2999999999993</v>
      </c>
      <c r="E40">
        <v>2.2000000000000002</v>
      </c>
    </row>
    <row r="41" spans="1:5" x14ac:dyDescent="0.25">
      <c r="A41" s="1" t="s">
        <v>238</v>
      </c>
      <c r="B41" s="1">
        <v>19</v>
      </c>
      <c r="C41" s="196">
        <v>27438.09</v>
      </c>
      <c r="D41" s="196">
        <v>1458.3</v>
      </c>
      <c r="E41" s="1">
        <v>0.4</v>
      </c>
    </row>
    <row r="42" spans="1:5" x14ac:dyDescent="0.25">
      <c r="A42" s="200" t="s">
        <v>239</v>
      </c>
      <c r="B42" s="201"/>
      <c r="C42" s="202"/>
      <c r="D42" s="202"/>
      <c r="E42" s="201">
        <f>SUM(E34:E41)</f>
        <v>22.1</v>
      </c>
    </row>
    <row r="43" spans="1:5" x14ac:dyDescent="0.25">
      <c r="A43" s="203" t="s">
        <v>23</v>
      </c>
    </row>
  </sheetData>
  <mergeCells count="6">
    <mergeCell ref="A1:E2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scale="9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opLeftCell="A22" zoomScaleNormal="100" workbookViewId="0">
      <selection activeCell="I35" sqref="I35"/>
    </sheetView>
  </sheetViews>
  <sheetFormatPr defaultRowHeight="15" x14ac:dyDescent="0.25"/>
  <cols>
    <col min="1" max="1" width="25" customWidth="1"/>
    <col min="2" max="2" width="13.28515625" customWidth="1"/>
    <col min="3" max="3" width="12.42578125" customWidth="1"/>
    <col min="4" max="4" width="12" customWidth="1"/>
    <col min="5" max="5" width="12.42578125" customWidth="1"/>
    <col min="6" max="6" width="12.140625" customWidth="1"/>
    <col min="7" max="7" width="11" customWidth="1"/>
    <col min="8" max="8" width="10.28515625" customWidth="1"/>
  </cols>
  <sheetData>
    <row r="1" spans="1:5" x14ac:dyDescent="0.25">
      <c r="A1" s="356" t="s">
        <v>240</v>
      </c>
      <c r="B1" s="356"/>
      <c r="C1" s="356"/>
      <c r="D1" s="356"/>
      <c r="E1" s="356"/>
    </row>
    <row r="2" spans="1:5" x14ac:dyDescent="0.25">
      <c r="A2" s="378"/>
      <c r="B2" s="378"/>
      <c r="C2" s="378"/>
      <c r="D2" s="378"/>
      <c r="E2" s="378"/>
    </row>
    <row r="3" spans="1:5" ht="30" x14ac:dyDescent="0.25">
      <c r="A3" s="204" t="s">
        <v>241</v>
      </c>
      <c r="B3" s="205" t="s">
        <v>198</v>
      </c>
      <c r="C3" s="205" t="s">
        <v>199</v>
      </c>
      <c r="D3" s="205" t="s">
        <v>242</v>
      </c>
      <c r="E3" s="205" t="s">
        <v>171</v>
      </c>
    </row>
    <row r="4" spans="1:5" ht="16.5" customHeight="1" x14ac:dyDescent="0.25">
      <c r="A4" s="206" t="s">
        <v>201</v>
      </c>
      <c r="B4" s="207"/>
      <c r="C4" s="206"/>
      <c r="D4" s="207"/>
      <c r="E4" s="207"/>
    </row>
    <row r="5" spans="1:5" x14ac:dyDescent="0.25">
      <c r="A5" s="18" t="s">
        <v>202</v>
      </c>
      <c r="B5" s="18">
        <v>83</v>
      </c>
      <c r="C5" s="199">
        <v>57560.65</v>
      </c>
      <c r="D5" s="199">
        <v>23312.07</v>
      </c>
      <c r="E5" s="190">
        <f t="shared" ref="E5:E22" si="0">D5/4047</f>
        <v>5.7603335804299478</v>
      </c>
    </row>
    <row r="6" spans="1:5" x14ac:dyDescent="0.25">
      <c r="A6" s="18" t="s">
        <v>203</v>
      </c>
      <c r="B6" s="18">
        <v>76</v>
      </c>
      <c r="C6" s="199">
        <v>73209</v>
      </c>
      <c r="D6" s="199">
        <v>14641.8</v>
      </c>
      <c r="E6" s="190">
        <f t="shared" si="0"/>
        <v>3.6179392142327647</v>
      </c>
    </row>
    <row r="7" spans="1:5" x14ac:dyDescent="0.25">
      <c r="A7" s="18" t="s">
        <v>204</v>
      </c>
      <c r="B7" s="18">
        <v>18</v>
      </c>
      <c r="C7" s="199">
        <v>21295.62</v>
      </c>
      <c r="D7" s="199">
        <v>8624.7199999999993</v>
      </c>
      <c r="E7" s="190">
        <f t="shared" si="0"/>
        <v>2.1311391153941188</v>
      </c>
    </row>
    <row r="8" spans="1:5" x14ac:dyDescent="0.25">
      <c r="A8" s="18" t="s">
        <v>205</v>
      </c>
      <c r="B8" s="18">
        <v>5</v>
      </c>
      <c r="C8" s="199">
        <v>65</v>
      </c>
      <c r="D8" s="199">
        <v>1620</v>
      </c>
      <c r="E8" s="190">
        <v>0.4</v>
      </c>
    </row>
    <row r="9" spans="1:5" x14ac:dyDescent="0.25">
      <c r="A9" s="18" t="s">
        <v>206</v>
      </c>
      <c r="B9" s="18">
        <v>114</v>
      </c>
      <c r="C9" s="199">
        <v>318231.90999999997</v>
      </c>
      <c r="D9" s="199">
        <v>64441.96</v>
      </c>
      <c r="E9" s="190">
        <f t="shared" si="0"/>
        <v>15.923390165554732</v>
      </c>
    </row>
    <row r="10" spans="1:5" x14ac:dyDescent="0.25">
      <c r="A10" s="18" t="s">
        <v>207</v>
      </c>
      <c r="B10" s="18">
        <v>149</v>
      </c>
      <c r="C10" s="199">
        <v>99399</v>
      </c>
      <c r="D10" s="199">
        <v>40065</v>
      </c>
      <c r="E10" s="190">
        <v>9.9</v>
      </c>
    </row>
    <row r="11" spans="1:5" x14ac:dyDescent="0.25">
      <c r="A11" s="18" t="s">
        <v>208</v>
      </c>
      <c r="B11" s="18">
        <v>31</v>
      </c>
      <c r="C11" s="199">
        <v>84136.79</v>
      </c>
      <c r="D11" s="199">
        <v>17037.7</v>
      </c>
      <c r="E11" s="190">
        <f t="shared" si="0"/>
        <v>4.2099579935754878</v>
      </c>
    </row>
    <row r="12" spans="1:5" x14ac:dyDescent="0.25">
      <c r="A12" s="18" t="s">
        <v>209</v>
      </c>
      <c r="B12" s="18">
        <v>24</v>
      </c>
      <c r="C12" s="199">
        <v>4236.4399999999996</v>
      </c>
      <c r="D12" s="199">
        <v>9532</v>
      </c>
      <c r="E12" s="190">
        <f t="shared" si="0"/>
        <v>2.3553249320484309</v>
      </c>
    </row>
    <row r="13" spans="1:5" x14ac:dyDescent="0.25">
      <c r="A13" s="18" t="s">
        <v>210</v>
      </c>
      <c r="B13" s="18">
        <v>19</v>
      </c>
      <c r="C13" s="199">
        <v>6736.11</v>
      </c>
      <c r="D13" s="199">
        <v>15156.25</v>
      </c>
      <c r="E13" s="190">
        <f t="shared" si="0"/>
        <v>3.7450580677044725</v>
      </c>
    </row>
    <row r="14" spans="1:5" x14ac:dyDescent="0.25">
      <c r="A14" s="18" t="s">
        <v>211</v>
      </c>
      <c r="B14" s="18">
        <v>20</v>
      </c>
      <c r="C14" s="199">
        <v>1728.67</v>
      </c>
      <c r="D14" s="199">
        <v>3889.5</v>
      </c>
      <c r="E14" s="190">
        <f t="shared" si="0"/>
        <v>0.96108228317272049</v>
      </c>
    </row>
    <row r="15" spans="1:5" x14ac:dyDescent="0.25">
      <c r="A15" s="18" t="s">
        <v>212</v>
      </c>
      <c r="B15" s="18">
        <v>105</v>
      </c>
      <c r="C15" s="199">
        <v>449385.22</v>
      </c>
      <c r="D15" s="199">
        <v>40444.67</v>
      </c>
      <c r="E15" s="190">
        <f t="shared" si="0"/>
        <v>9.9937410427477147</v>
      </c>
    </row>
    <row r="16" spans="1:5" x14ac:dyDescent="0.25">
      <c r="A16" s="18" t="s">
        <v>213</v>
      </c>
      <c r="B16" s="18">
        <v>34</v>
      </c>
      <c r="C16" s="199">
        <v>35219</v>
      </c>
      <c r="D16" s="199">
        <v>17609.5</v>
      </c>
      <c r="E16" s="190">
        <f t="shared" si="0"/>
        <v>4.3512478379046211</v>
      </c>
    </row>
    <row r="17" spans="1:5" x14ac:dyDescent="0.25">
      <c r="A17" s="18" t="s">
        <v>214</v>
      </c>
      <c r="B17" s="18">
        <v>28</v>
      </c>
      <c r="C17" s="199">
        <v>20000.669999999998</v>
      </c>
      <c r="D17" s="199">
        <v>9000.2999999999993</v>
      </c>
      <c r="E17" s="190">
        <f t="shared" si="0"/>
        <v>2.2239436619718309</v>
      </c>
    </row>
    <row r="18" spans="1:5" x14ac:dyDescent="0.25">
      <c r="A18" s="18" t="s">
        <v>215</v>
      </c>
      <c r="B18" s="18">
        <v>128</v>
      </c>
      <c r="C18" s="199">
        <v>89759.5</v>
      </c>
      <c r="D18" s="199">
        <v>179519</v>
      </c>
      <c r="E18" s="190">
        <f t="shared" si="0"/>
        <v>44.358537188040522</v>
      </c>
    </row>
    <row r="19" spans="1:5" x14ac:dyDescent="0.25">
      <c r="A19" s="18" t="s">
        <v>243</v>
      </c>
      <c r="B19" s="18">
        <v>6</v>
      </c>
      <c r="C19" s="199">
        <v>1147</v>
      </c>
      <c r="D19" s="199">
        <v>2294</v>
      </c>
      <c r="E19" s="190">
        <f t="shared" si="0"/>
        <v>0.56683963429701012</v>
      </c>
    </row>
    <row r="20" spans="1:5" x14ac:dyDescent="0.25">
      <c r="A20" s="18" t="s">
        <v>217</v>
      </c>
      <c r="B20" s="18">
        <v>20</v>
      </c>
      <c r="C20" s="199">
        <v>42166</v>
      </c>
      <c r="D20" s="199">
        <v>1686.64</v>
      </c>
      <c r="E20" s="190">
        <f t="shared" si="0"/>
        <v>0.41676303434642947</v>
      </c>
    </row>
    <row r="21" spans="1:5" x14ac:dyDescent="0.25">
      <c r="A21" s="18" t="s">
        <v>244</v>
      </c>
      <c r="B21" s="18">
        <v>4</v>
      </c>
      <c r="C21" s="199">
        <v>5300</v>
      </c>
      <c r="D21" s="199">
        <v>2650</v>
      </c>
      <c r="E21" s="190">
        <f t="shared" si="0"/>
        <v>0.65480602915740049</v>
      </c>
    </row>
    <row r="22" spans="1:5" x14ac:dyDescent="0.25">
      <c r="A22" s="18" t="s">
        <v>219</v>
      </c>
      <c r="B22" s="18">
        <v>107</v>
      </c>
      <c r="C22" s="199">
        <v>123948.95</v>
      </c>
      <c r="D22" s="199">
        <v>50199.32</v>
      </c>
      <c r="E22" s="190">
        <f t="shared" si="0"/>
        <v>12.404082036076106</v>
      </c>
    </row>
    <row r="23" spans="1:5" x14ac:dyDescent="0.25">
      <c r="A23" s="18" t="s">
        <v>220</v>
      </c>
      <c r="B23" s="18">
        <v>14</v>
      </c>
      <c r="C23" s="208" t="s">
        <v>221</v>
      </c>
      <c r="D23" s="199">
        <v>1760</v>
      </c>
      <c r="E23" s="190">
        <v>0.4</v>
      </c>
    </row>
    <row r="24" spans="1:5" x14ac:dyDescent="0.25">
      <c r="A24" s="18" t="s">
        <v>222</v>
      </c>
      <c r="B24" s="18">
        <v>30</v>
      </c>
      <c r="C24" s="199">
        <v>55685.8</v>
      </c>
      <c r="D24" s="199">
        <v>3504.4</v>
      </c>
      <c r="E24" s="190">
        <v>0.86592537682233761</v>
      </c>
    </row>
    <row r="25" spans="1:5" x14ac:dyDescent="0.25">
      <c r="A25" s="209" t="s">
        <v>223</v>
      </c>
      <c r="B25" s="2"/>
      <c r="C25" s="210"/>
      <c r="D25" s="210"/>
      <c r="E25" s="211">
        <f>SUM(E5:E24)</f>
        <v>125.24011119347665</v>
      </c>
    </row>
    <row r="26" spans="1:5" x14ac:dyDescent="0.25">
      <c r="A26" s="22" t="s">
        <v>224</v>
      </c>
      <c r="B26" s="18"/>
      <c r="C26" s="18"/>
      <c r="D26" s="18"/>
      <c r="E26" s="18"/>
    </row>
    <row r="27" spans="1:5" x14ac:dyDescent="0.25">
      <c r="A27" s="18" t="s">
        <v>225</v>
      </c>
      <c r="B27" s="18">
        <v>66</v>
      </c>
      <c r="C27" s="199">
        <v>37496.33</v>
      </c>
      <c r="D27" s="199">
        <v>33746.699999999997</v>
      </c>
      <c r="E27" s="190">
        <f>D27/4047</f>
        <v>8.3386953298739801</v>
      </c>
    </row>
    <row r="28" spans="1:5" x14ac:dyDescent="0.25">
      <c r="A28" s="18" t="s">
        <v>226</v>
      </c>
      <c r="B28" s="18">
        <v>10</v>
      </c>
      <c r="C28" s="199">
        <v>2335</v>
      </c>
      <c r="D28" s="199">
        <v>583.75</v>
      </c>
      <c r="E28" s="190">
        <f>D28/4047</f>
        <v>0.14424264887571039</v>
      </c>
    </row>
    <row r="29" spans="1:5" x14ac:dyDescent="0.25">
      <c r="A29" s="18" t="s">
        <v>227</v>
      </c>
      <c r="B29" s="18">
        <v>69</v>
      </c>
      <c r="C29" s="199">
        <v>107051.67</v>
      </c>
      <c r="D29" s="199">
        <v>32115.5</v>
      </c>
      <c r="E29" s="190">
        <f>D29/4047</f>
        <v>7.9356313318507539</v>
      </c>
    </row>
    <row r="30" spans="1:5" x14ac:dyDescent="0.25">
      <c r="A30" s="18" t="s">
        <v>228</v>
      </c>
      <c r="B30" s="18">
        <v>5</v>
      </c>
      <c r="C30" s="199">
        <v>1075</v>
      </c>
      <c r="D30" s="199">
        <v>537.5</v>
      </c>
      <c r="E30" s="190">
        <f>D30/4047</f>
        <v>0.13281443044230293</v>
      </c>
    </row>
    <row r="31" spans="1:5" x14ac:dyDescent="0.25">
      <c r="A31" s="209" t="s">
        <v>229</v>
      </c>
      <c r="B31" s="2"/>
      <c r="C31" s="210"/>
      <c r="D31" s="210"/>
      <c r="E31" s="211">
        <f>SUM(E27:E30)</f>
        <v>16.551383741042748</v>
      </c>
    </row>
    <row r="32" spans="1:5" x14ac:dyDescent="0.25">
      <c r="A32" s="135" t="s">
        <v>230</v>
      </c>
      <c r="B32" s="18"/>
      <c r="C32" s="18"/>
      <c r="D32" s="18"/>
      <c r="E32" s="18"/>
    </row>
    <row r="33" spans="1:5" x14ac:dyDescent="0.25">
      <c r="A33" s="18" t="s">
        <v>231</v>
      </c>
      <c r="B33" s="18">
        <v>3</v>
      </c>
      <c r="C33" s="199">
        <v>180</v>
      </c>
      <c r="D33" s="199">
        <v>90</v>
      </c>
      <c r="E33" s="190">
        <f t="shared" ref="E33:E39" si="1">D33/4047</f>
        <v>2.2238695329873982E-2</v>
      </c>
    </row>
    <row r="34" spans="1:5" x14ac:dyDescent="0.25">
      <c r="A34" s="18" t="s">
        <v>232</v>
      </c>
      <c r="B34" s="18">
        <v>80</v>
      </c>
      <c r="C34" s="199">
        <v>30250</v>
      </c>
      <c r="D34" s="199">
        <v>30250</v>
      </c>
      <c r="E34" s="190">
        <f t="shared" si="1"/>
        <v>7.4746725969854211</v>
      </c>
    </row>
    <row r="35" spans="1:5" x14ac:dyDescent="0.25">
      <c r="A35" s="18" t="s">
        <v>233</v>
      </c>
      <c r="B35" s="18">
        <v>10</v>
      </c>
      <c r="C35" s="199">
        <v>40875</v>
      </c>
      <c r="D35" s="199">
        <v>1635</v>
      </c>
      <c r="E35" s="190">
        <f t="shared" si="1"/>
        <v>0.40400296515937734</v>
      </c>
    </row>
    <row r="36" spans="1:5" x14ac:dyDescent="0.25">
      <c r="A36" s="18" t="s">
        <v>234</v>
      </c>
      <c r="B36" s="18">
        <v>1</v>
      </c>
      <c r="C36" s="199">
        <v>555.55999999999995</v>
      </c>
      <c r="D36" s="199">
        <v>50</v>
      </c>
      <c r="E36" s="190">
        <f t="shared" si="1"/>
        <v>1.2354830738818878E-2</v>
      </c>
    </row>
    <row r="37" spans="1:5" x14ac:dyDescent="0.25">
      <c r="A37" s="18" t="s">
        <v>235</v>
      </c>
      <c r="B37" s="18">
        <v>37</v>
      </c>
      <c r="C37" s="199">
        <v>99770</v>
      </c>
      <c r="D37" s="199">
        <v>3990.8</v>
      </c>
      <c r="E37" s="190">
        <f t="shared" si="1"/>
        <v>0.98611317024956757</v>
      </c>
    </row>
    <row r="38" spans="1:5" x14ac:dyDescent="0.25">
      <c r="A38" s="18" t="s">
        <v>236</v>
      </c>
      <c r="B38" s="18">
        <v>3</v>
      </c>
      <c r="C38" s="199">
        <v>104</v>
      </c>
      <c r="D38" s="199">
        <v>52</v>
      </c>
      <c r="E38" s="190">
        <f t="shared" si="1"/>
        <v>1.2849023968371634E-2</v>
      </c>
    </row>
    <row r="39" spans="1:5" x14ac:dyDescent="0.25">
      <c r="A39" s="18" t="s">
        <v>237</v>
      </c>
      <c r="B39" s="18">
        <v>36</v>
      </c>
      <c r="C39" s="199">
        <v>41353.67</v>
      </c>
      <c r="D39" s="199">
        <v>3721.83</v>
      </c>
      <c r="E39" s="190">
        <f t="shared" si="1"/>
        <v>0.9196515937731653</v>
      </c>
    </row>
    <row r="40" spans="1:5" x14ac:dyDescent="0.25">
      <c r="A40" s="169" t="s">
        <v>238</v>
      </c>
      <c r="B40" s="18">
        <v>7</v>
      </c>
      <c r="C40" s="199">
        <v>1055</v>
      </c>
      <c r="D40" s="199">
        <v>1772</v>
      </c>
      <c r="E40" s="190">
        <v>0.42277242401779092</v>
      </c>
    </row>
    <row r="41" spans="1:5" x14ac:dyDescent="0.25">
      <c r="A41" s="212" t="s">
        <v>239</v>
      </c>
      <c r="B41" s="201"/>
      <c r="C41" s="202"/>
      <c r="D41" s="202"/>
      <c r="E41" s="213">
        <f>SUM(E33:E40)</f>
        <v>10.254655300222389</v>
      </c>
    </row>
    <row r="42" spans="1:5" x14ac:dyDescent="0.25">
      <c r="A42" s="37" t="s">
        <v>23</v>
      </c>
    </row>
    <row r="47" spans="1:5" s="214" customFormat="1" x14ac:dyDescent="0.25"/>
  </sheetData>
  <mergeCells count="1">
    <mergeCell ref="A1:E2"/>
  </mergeCells>
  <pageMargins left="0.7" right="0.7" top="0.75" bottom="0.75" header="0.3" footer="0.3"/>
  <pageSetup paperSize="9" scale="8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opLeftCell="A19" zoomScaleNormal="100" workbookViewId="0">
      <selection activeCell="I35" sqref="I35"/>
    </sheetView>
  </sheetViews>
  <sheetFormatPr defaultRowHeight="15" x14ac:dyDescent="0.25"/>
  <cols>
    <col min="1" max="1" width="25.85546875" customWidth="1"/>
    <col min="2" max="2" width="13" customWidth="1"/>
    <col min="3" max="3" width="15.140625" customWidth="1"/>
    <col min="4" max="4" width="11.7109375" customWidth="1"/>
    <col min="5" max="5" width="13" customWidth="1"/>
    <col min="7" max="7" width="11.5703125" bestFit="1" customWidth="1"/>
  </cols>
  <sheetData>
    <row r="1" spans="1:7" ht="30.75" customHeight="1" x14ac:dyDescent="0.25">
      <c r="A1" s="356" t="s">
        <v>245</v>
      </c>
      <c r="B1" s="356"/>
      <c r="C1" s="356"/>
      <c r="D1" s="356"/>
      <c r="E1" s="356"/>
    </row>
    <row r="3" spans="1:7" x14ac:dyDescent="0.25">
      <c r="A3" s="368" t="s">
        <v>197</v>
      </c>
      <c r="B3" s="370" t="s">
        <v>198</v>
      </c>
      <c r="C3" s="370" t="s">
        <v>199</v>
      </c>
      <c r="D3" s="374" t="s">
        <v>200</v>
      </c>
      <c r="E3" s="370" t="s">
        <v>171</v>
      </c>
    </row>
    <row r="4" spans="1:7" ht="30" customHeight="1" x14ac:dyDescent="0.25">
      <c r="A4" s="369"/>
      <c r="B4" s="379"/>
      <c r="C4" s="371"/>
      <c r="D4" s="375"/>
      <c r="E4" s="371"/>
    </row>
    <row r="5" spans="1:7" ht="18.75" customHeight="1" x14ac:dyDescent="0.25">
      <c r="A5" s="193" t="s">
        <v>201</v>
      </c>
      <c r="B5" s="215"/>
      <c r="C5" s="194"/>
      <c r="D5" s="195"/>
      <c r="E5" s="195"/>
    </row>
    <row r="6" spans="1:7" x14ac:dyDescent="0.25">
      <c r="A6" t="s">
        <v>202</v>
      </c>
      <c r="B6">
        <f>'[1]Tab 39'!B5+[1]Tab38!B6</f>
        <v>261</v>
      </c>
      <c r="C6" s="92">
        <f>'[1]Tab 39'!D5+[1]Tab38!E6</f>
        <v>136286.87</v>
      </c>
      <c r="D6" s="92">
        <f>'[1]Tab 39'!C5+[1]Tab38!C6</f>
        <v>55196.17</v>
      </c>
      <c r="E6" s="216">
        <f>'[1]Tab 39'!E5+[1]Tab38!D6</f>
        <v>13.660333580429949</v>
      </c>
      <c r="G6" s="92"/>
    </row>
    <row r="7" spans="1:7" x14ac:dyDescent="0.25">
      <c r="A7" t="s">
        <v>203</v>
      </c>
      <c r="B7">
        <f>'[1]Tab 39'!B6+[1]Tab38!B7</f>
        <v>178</v>
      </c>
      <c r="C7" s="92">
        <f>'[1]Tab 39'!D6+[1]Tab38!E7</f>
        <v>153552</v>
      </c>
      <c r="D7" s="92">
        <f>'[1]Tab 39'!C6+[1]Tab38!C7</f>
        <v>30710.400000000001</v>
      </c>
      <c r="E7" s="216">
        <f>'[1]Tab 39'!E6+[1]Tab38!D7</f>
        <v>7.6179392142327647</v>
      </c>
      <c r="G7" s="92"/>
    </row>
    <row r="8" spans="1:7" x14ac:dyDescent="0.25">
      <c r="A8" t="s">
        <v>204</v>
      </c>
      <c r="B8">
        <f>'[1]Tab 39'!B7+[1]Tab38!B8</f>
        <v>41</v>
      </c>
      <c r="C8" s="92">
        <f>'[1]Tab 39'!D7+[1]Tab38!E8</f>
        <v>33711.360000000001</v>
      </c>
      <c r="D8" s="92">
        <f>'[1]Tab 39'!C7+[1]Tab38!C8</f>
        <v>13653.119999999999</v>
      </c>
      <c r="E8" s="216">
        <f>'[1]Tab 39'!E7+[1]Tab38!D8</f>
        <v>3.3311391153941186</v>
      </c>
      <c r="G8" s="92"/>
    </row>
    <row r="9" spans="1:7" x14ac:dyDescent="0.25">
      <c r="A9" t="s">
        <v>205</v>
      </c>
      <c r="B9">
        <f>'[1]Tab 39'!B8+[1]Tab38!B9</f>
        <v>31</v>
      </c>
      <c r="C9" s="92">
        <v>729</v>
      </c>
      <c r="D9" s="92">
        <v>18210</v>
      </c>
      <c r="E9" s="216">
        <v>4.5</v>
      </c>
      <c r="G9" s="92"/>
    </row>
    <row r="10" spans="1:7" x14ac:dyDescent="0.25">
      <c r="A10" t="s">
        <v>206</v>
      </c>
      <c r="B10">
        <f>'[1]Tab 39'!B9+[1]Tab38!B10</f>
        <v>244</v>
      </c>
      <c r="C10" s="92">
        <f>'[1]Tab 39'!D9+[1]Tab38!E10</f>
        <v>454372.1</v>
      </c>
      <c r="D10" s="92">
        <f>'[1]Tab 39'!C9+[1]Tab38!C10</f>
        <v>92010.36</v>
      </c>
      <c r="E10" s="216">
        <f>'[1]Tab 39'!E9+[1]Tab38!D10</f>
        <v>22.723390165554733</v>
      </c>
      <c r="G10" s="92"/>
    </row>
    <row r="11" spans="1:7" x14ac:dyDescent="0.25">
      <c r="A11" t="s">
        <v>207</v>
      </c>
      <c r="B11">
        <f>'[1]Tab 39'!B10+[1]Tab38!B11</f>
        <v>312</v>
      </c>
      <c r="C11" s="92">
        <v>183009</v>
      </c>
      <c r="D11" s="92">
        <v>73927</v>
      </c>
      <c r="E11" s="216">
        <v>18.3</v>
      </c>
      <c r="G11" s="92"/>
    </row>
    <row r="12" spans="1:7" x14ac:dyDescent="0.25">
      <c r="A12" t="s">
        <v>208</v>
      </c>
      <c r="B12">
        <f>'[1]Tab 39'!B11+[1]Tab38!B12</f>
        <v>73</v>
      </c>
      <c r="C12" s="92">
        <f>'[1]Tab 39'!D11+[1]Tab38!E12</f>
        <v>165110.84999999998</v>
      </c>
      <c r="D12" s="92">
        <f>'[1]Tab 39'!C11+[1]Tab38!C12</f>
        <v>33435</v>
      </c>
      <c r="E12" s="216">
        <f>'[1]Tab 39'!E11+[1]Tab38!D12</f>
        <v>8.3099579935754875</v>
      </c>
      <c r="G12" s="92"/>
    </row>
    <row r="13" spans="1:7" x14ac:dyDescent="0.25">
      <c r="A13" t="s">
        <v>209</v>
      </c>
      <c r="B13">
        <f>'[1]Tab 39'!B12+[1]Tab38!B13</f>
        <v>64</v>
      </c>
      <c r="C13" s="92">
        <f>'[1]Tab 39'!D12+[1]Tab38!E13</f>
        <v>7443.11</v>
      </c>
      <c r="D13" s="92">
        <f>'[1]Tab 39'!C12+[1]Tab38!C13</f>
        <v>16747</v>
      </c>
      <c r="E13" s="216">
        <f>'[1]Tab 39'!E12+[1]Tab38!D13</f>
        <v>4.1553249320484307</v>
      </c>
      <c r="G13" s="92"/>
    </row>
    <row r="14" spans="1:7" x14ac:dyDescent="0.25">
      <c r="A14" t="s">
        <v>210</v>
      </c>
      <c r="B14">
        <f>'[1]Tab 39'!B13+[1]Tab38!B14</f>
        <v>54</v>
      </c>
      <c r="C14" s="92">
        <f>'[1]Tab 39'!D13+[1]Tab38!E14</f>
        <v>12029</v>
      </c>
      <c r="D14" s="92">
        <f>'[1]Tab 39'!C13+[1]Tab38!C14</f>
        <v>27065.25</v>
      </c>
      <c r="E14" s="216">
        <f>'[1]Tab 39'!E13+[1]Tab38!D14</f>
        <v>6.6450580677044719</v>
      </c>
      <c r="G14" s="92"/>
    </row>
    <row r="15" spans="1:7" x14ac:dyDescent="0.25">
      <c r="A15" t="s">
        <v>211</v>
      </c>
      <c r="B15">
        <f>'[1]Tab 39'!B14+[1]Tab38!B15</f>
        <v>71</v>
      </c>
      <c r="C15" s="92">
        <f>'[1]Tab 39'!D14+[1]Tab38!E15</f>
        <v>4165.1100000000006</v>
      </c>
      <c r="D15" s="92">
        <f>'[1]Tab 39'!C14+[1]Tab38!C15</f>
        <v>9371.5</v>
      </c>
      <c r="E15" s="216">
        <f>'[1]Tab 39'!E14+[1]Tab38!D15</f>
        <v>2.3610822831727205</v>
      </c>
      <c r="G15" s="92"/>
    </row>
    <row r="16" spans="1:7" x14ac:dyDescent="0.25">
      <c r="A16" t="s">
        <v>212</v>
      </c>
      <c r="B16">
        <f>'[1]Tab 39'!B15+[1]Tab38!B16</f>
        <v>215</v>
      </c>
      <c r="C16" s="92">
        <f>'[1]Tab 39'!D15+[1]Tab38!E16</f>
        <v>665396.11</v>
      </c>
      <c r="D16" s="92">
        <f>'[1]Tab 39'!C15+[1]Tab38!C16</f>
        <v>59885.67</v>
      </c>
      <c r="E16" s="216">
        <f>'[1]Tab 39'!E15+[1]Tab38!D16</f>
        <v>14.793741042747715</v>
      </c>
      <c r="G16" s="92"/>
    </row>
    <row r="17" spans="1:7" x14ac:dyDescent="0.25">
      <c r="A17" t="s">
        <v>213</v>
      </c>
      <c r="B17">
        <f>'[1]Tab 39'!B16+[1]Tab38!B17</f>
        <v>76</v>
      </c>
      <c r="C17" s="92">
        <f>'[1]Tab 39'!D16+[1]Tab38!E17</f>
        <v>73247</v>
      </c>
      <c r="D17" s="92">
        <f>'[1]Tab 39'!C16+[1]Tab38!C17</f>
        <v>36623.5</v>
      </c>
      <c r="E17" s="216">
        <f>'[1]Tab 39'!E16+[1]Tab38!D17</f>
        <v>9.0512478379046222</v>
      </c>
      <c r="G17" s="92"/>
    </row>
    <row r="18" spans="1:7" x14ac:dyDescent="0.25">
      <c r="A18" t="s">
        <v>214</v>
      </c>
      <c r="B18">
        <f>'[1]Tab 39'!B17+[1]Tab38!B18</f>
        <v>67</v>
      </c>
      <c r="C18" s="92">
        <f>'[1]Tab 39'!D17+[1]Tab38!E18</f>
        <v>33523</v>
      </c>
      <c r="D18" s="92">
        <f>'[1]Tab 39'!C17+[1]Tab38!C18</f>
        <v>15085.4</v>
      </c>
      <c r="E18" s="216">
        <f>'[1]Tab 39'!E17+[1]Tab38!D18</f>
        <v>3.7239436619718309</v>
      </c>
      <c r="G18" s="92"/>
    </row>
    <row r="19" spans="1:7" x14ac:dyDescent="0.25">
      <c r="A19" t="s">
        <v>215</v>
      </c>
      <c r="B19">
        <f>'[1]Tab 39'!B18+[1]Tab38!B19</f>
        <v>380</v>
      </c>
      <c r="C19" s="92">
        <f>'[1]Tab 39'!D18+[1]Tab38!E19</f>
        <v>153415.63</v>
      </c>
      <c r="D19" s="92">
        <f>'[1]Tab 39'!C18+[1]Tab38!C19</f>
        <v>306831.3</v>
      </c>
      <c r="E19" s="216">
        <f>'[1]Tab 39'!E18+[1]Tab38!D19</f>
        <v>75.858537188040515</v>
      </c>
      <c r="G19" s="92"/>
    </row>
    <row r="20" spans="1:7" x14ac:dyDescent="0.25">
      <c r="A20" t="s">
        <v>216</v>
      </c>
      <c r="B20">
        <f>'[1]Tab 39'!B19+[1]Tab38!B20</f>
        <v>19</v>
      </c>
      <c r="C20" s="92">
        <f>'[1]Tab 39'!D19+[1]Tab38!E20</f>
        <v>2687</v>
      </c>
      <c r="D20" s="92">
        <f>'[1]Tab 39'!C19+[1]Tab38!C20</f>
        <v>5374</v>
      </c>
      <c r="E20" s="216">
        <f>'[1]Tab 39'!E19+[1]Tab38!D20</f>
        <v>1.3668396342970102</v>
      </c>
      <c r="G20" s="92"/>
    </row>
    <row r="21" spans="1:7" x14ac:dyDescent="0.25">
      <c r="A21" t="s">
        <v>217</v>
      </c>
      <c r="B21">
        <f>'[1]Tab 39'!B20+[1]Tab38!B21</f>
        <v>80</v>
      </c>
      <c r="C21" s="92">
        <f>'[1]Tab 39'!D20+[1]Tab38!E21</f>
        <v>108278</v>
      </c>
      <c r="D21" s="92">
        <f>'[1]Tab 39'!C20+[1]Tab38!C21</f>
        <v>4331.1400000000003</v>
      </c>
      <c r="E21" s="216">
        <f>'[1]Tab 39'!E20+[1]Tab38!D21</f>
        <v>1.1167630343464294</v>
      </c>
      <c r="G21" s="92"/>
    </row>
    <row r="22" spans="1:7" x14ac:dyDescent="0.25">
      <c r="A22" t="s">
        <v>218</v>
      </c>
      <c r="B22">
        <f>'[1]Tab 39'!B21+[1]Tab38!B22</f>
        <v>30</v>
      </c>
      <c r="C22" s="92">
        <f>'[1]Tab 39'!D21+[1]Tab38!E22</f>
        <v>10953</v>
      </c>
      <c r="D22" s="92">
        <f>'[1]Tab 39'!C21+[1]Tab38!C22</f>
        <v>5476.5</v>
      </c>
      <c r="E22" s="216">
        <f>'[1]Tab 39'!E21+[1]Tab38!D22</f>
        <v>1.3548060291574004</v>
      </c>
      <c r="G22" s="92"/>
    </row>
    <row r="23" spans="1:7" x14ac:dyDescent="0.25">
      <c r="A23" t="s">
        <v>219</v>
      </c>
      <c r="B23">
        <f>'[1]Tab 39'!B22+[1]Tab38!B23</f>
        <v>252</v>
      </c>
      <c r="C23" s="92">
        <f>'[1]Tab 39'!D22+[1]Tab38!E23</f>
        <v>273475.06</v>
      </c>
      <c r="D23" s="92">
        <f>'[1]Tab 39'!C22+[1]Tab38!C23</f>
        <v>110757.42</v>
      </c>
      <c r="E23" s="216">
        <f>'[1]Tab 39'!E22+[1]Tab38!D23</f>
        <v>27.404082036076105</v>
      </c>
      <c r="G23" s="92"/>
    </row>
    <row r="24" spans="1:7" x14ac:dyDescent="0.25">
      <c r="A24" t="s">
        <v>220</v>
      </c>
      <c r="B24">
        <f>'[1]Tab 39'!B23+[1]Tab38!B24</f>
        <v>59</v>
      </c>
      <c r="C24" s="101" t="s">
        <v>221</v>
      </c>
      <c r="D24" s="92">
        <v>10018</v>
      </c>
      <c r="E24" s="216">
        <v>2.4300000000000002</v>
      </c>
      <c r="G24" s="92"/>
    </row>
    <row r="25" spans="1:7" x14ac:dyDescent="0.25">
      <c r="A25" s="1" t="s">
        <v>222</v>
      </c>
      <c r="B25" s="1">
        <f>'[1]Tab 39'!B24+[1]Tab38!B25</f>
        <v>79</v>
      </c>
      <c r="C25" s="196">
        <f>'[1]Tab 39'!D24+[1]Tab38!E25</f>
        <v>138772.49</v>
      </c>
      <c r="D25" s="196">
        <f>'[1]Tab 39'!C24+[1]Tab38!C25</f>
        <v>12815.4</v>
      </c>
      <c r="E25" s="217">
        <f>'[1]Tab 39'!E24+[1]Tab38!D25</f>
        <v>3.1659253768223379</v>
      </c>
      <c r="G25" s="92"/>
    </row>
    <row r="26" spans="1:7" s="17" customFormat="1" x14ac:dyDescent="0.25">
      <c r="A26" s="22" t="s">
        <v>223</v>
      </c>
      <c r="B26"/>
      <c r="C26" s="92"/>
      <c r="D26" s="92"/>
      <c r="E26" s="218">
        <f>SUM(E6:E25)</f>
        <v>231.87011119347662</v>
      </c>
      <c r="G26" s="92"/>
    </row>
    <row r="27" spans="1:7" x14ac:dyDescent="0.25">
      <c r="A27" s="17" t="s">
        <v>224</v>
      </c>
      <c r="C27" s="92"/>
      <c r="D27" s="92"/>
      <c r="E27" s="216"/>
      <c r="G27" s="92"/>
    </row>
    <row r="28" spans="1:7" x14ac:dyDescent="0.25">
      <c r="A28" t="s">
        <v>225</v>
      </c>
      <c r="B28">
        <f>'[1]Tab 39'!B27+[1]Tab38!B28</f>
        <v>283</v>
      </c>
      <c r="C28" s="92">
        <f>'[1]Tab 39'!D27+[1]Tab38!E28</f>
        <v>178209.77000000002</v>
      </c>
      <c r="D28" s="92">
        <f>'[1]Tab 39'!C27+[1]Tab38!C28</f>
        <v>160388.79999999999</v>
      </c>
      <c r="E28" s="216">
        <f>'[1]Tab 39'!E27+[1]Tab38!D28</f>
        <v>39.638695329873983</v>
      </c>
      <c r="G28" s="92"/>
    </row>
    <row r="29" spans="1:7" x14ac:dyDescent="0.25">
      <c r="A29" t="s">
        <v>226</v>
      </c>
      <c r="B29">
        <f>'[1]Tab 39'!B28+[1]Tab38!B29</f>
        <v>47</v>
      </c>
      <c r="C29" s="92">
        <f>'[1]Tab 39'!D28+[1]Tab38!E29</f>
        <v>12610</v>
      </c>
      <c r="D29" s="92">
        <f>'[1]Tab 39'!C28+[1]Tab38!C29</f>
        <v>3152.55</v>
      </c>
      <c r="E29" s="216">
        <f>'[1]Tab 39'!E28+[1]Tab38!D29</f>
        <v>0.74424264887571034</v>
      </c>
      <c r="G29" s="92"/>
    </row>
    <row r="30" spans="1:7" x14ac:dyDescent="0.25">
      <c r="A30" t="s">
        <v>227</v>
      </c>
      <c r="B30">
        <f>'[1]Tab 39'!B29+[1]Tab38!B30</f>
        <v>244</v>
      </c>
      <c r="C30" s="92">
        <f>'[1]Tab 39'!D29+[1]Tab38!E30</f>
        <v>309046.34000000003</v>
      </c>
      <c r="D30" s="92">
        <f>'[1]Tab 39'!C29+[1]Tab38!C30</f>
        <v>92713.9</v>
      </c>
      <c r="E30" s="216">
        <f>'[1]Tab 39'!E29+[1]Tab38!D30</f>
        <v>22.935631331850754</v>
      </c>
      <c r="G30" s="92"/>
    </row>
    <row r="31" spans="1:7" x14ac:dyDescent="0.25">
      <c r="A31" s="1" t="s">
        <v>228</v>
      </c>
      <c r="B31" s="1">
        <f>'[1]Tab 39'!B30+[1]Tab38!B31</f>
        <v>21</v>
      </c>
      <c r="C31" s="196">
        <f>'[1]Tab 39'!D30+[1]Tab38!E31</f>
        <v>5056</v>
      </c>
      <c r="D31" s="196">
        <f>'[1]Tab 39'!C30+[1]Tab38!C31</f>
        <v>2528</v>
      </c>
      <c r="E31" s="217">
        <f>'[1]Tab 39'!E30+[1]Tab38!D31</f>
        <v>0.6328144304423029</v>
      </c>
      <c r="G31" s="92"/>
    </row>
    <row r="32" spans="1:7" x14ac:dyDescent="0.25">
      <c r="A32" s="22" t="s">
        <v>229</v>
      </c>
      <c r="C32" s="92"/>
      <c r="D32" s="92"/>
      <c r="E32" s="218">
        <f>SUM(E28:E31)</f>
        <v>63.951383741042754</v>
      </c>
      <c r="G32" s="92"/>
    </row>
    <row r="33" spans="1:7" x14ac:dyDescent="0.25">
      <c r="A33" s="17" t="s">
        <v>230</v>
      </c>
      <c r="C33" s="92"/>
      <c r="D33" s="92"/>
      <c r="E33" s="216"/>
      <c r="G33" s="92"/>
    </row>
    <row r="34" spans="1:7" x14ac:dyDescent="0.25">
      <c r="A34" t="s">
        <v>231</v>
      </c>
      <c r="B34">
        <f>'[1]Tab 39'!B33+[1]Tab38!B34</f>
        <v>21</v>
      </c>
      <c r="C34" s="92">
        <f>'[1]Tab 39'!D33+[1]Tab38!E34</f>
        <v>1408</v>
      </c>
      <c r="D34" s="92">
        <f>'[1]Tab 39'!C33+[1]Tab38!C34</f>
        <v>704</v>
      </c>
      <c r="E34" s="216">
        <f>'[1]Tab 39'!E33+[1]Tab38!D34</f>
        <v>0.222238695329874</v>
      </c>
      <c r="G34" s="92"/>
    </row>
    <row r="35" spans="1:7" x14ac:dyDescent="0.25">
      <c r="A35" t="s">
        <v>232</v>
      </c>
      <c r="B35">
        <f>'[1]Tab 39'!B34+[1]Tab38!B35</f>
        <v>336</v>
      </c>
      <c r="C35" s="92">
        <f>'[1]Tab 39'!D34+[1]Tab38!E35</f>
        <v>99601</v>
      </c>
      <c r="D35" s="92">
        <f>'[1]Tab 39'!C34+[1]Tab38!C35</f>
        <v>99601</v>
      </c>
      <c r="E35" s="216">
        <f>'[1]Tab 39'!E34+[1]Tab38!D35</f>
        <v>24.574672596985423</v>
      </c>
      <c r="G35" s="92"/>
    </row>
    <row r="36" spans="1:7" x14ac:dyDescent="0.25">
      <c r="A36" t="s">
        <v>233</v>
      </c>
      <c r="B36">
        <f>'[1]Tab 39'!B35+[1]Tab38!B36</f>
        <v>22</v>
      </c>
      <c r="C36" s="92">
        <f>'[1]Tab 39'!D35+[1]Tab38!E36</f>
        <v>74475</v>
      </c>
      <c r="D36" s="92">
        <f>'[1]Tab 39'!C35+[1]Tab38!C36</f>
        <v>2979</v>
      </c>
      <c r="E36" s="216">
        <f>'[1]Tab 39'!E35+[1]Tab38!D36</f>
        <v>0.70400296515937733</v>
      </c>
      <c r="G36" s="92"/>
    </row>
    <row r="37" spans="1:7" x14ac:dyDescent="0.25">
      <c r="A37" t="s">
        <v>234</v>
      </c>
      <c r="B37">
        <f>'[1]Tab 39'!B36+[1]Tab38!B37</f>
        <v>15</v>
      </c>
      <c r="C37" s="92">
        <f>'[1]Tab 39'!D36+[1]Tab38!E37</f>
        <v>3205.56</v>
      </c>
      <c r="D37" s="92">
        <f>'[1]Tab 39'!C36+[1]Tab38!C37</f>
        <v>288.5</v>
      </c>
      <c r="E37" s="216">
        <f>'[1]Tab 39'!E36+[1]Tab38!D37</f>
        <v>0.11235483073881888</v>
      </c>
      <c r="G37" s="92"/>
    </row>
    <row r="38" spans="1:7" x14ac:dyDescent="0.25">
      <c r="A38" t="s">
        <v>235</v>
      </c>
      <c r="B38">
        <f>'[1]Tab 39'!B37+[1]Tab38!B38</f>
        <v>132</v>
      </c>
      <c r="C38" s="92">
        <f>'[1]Tab 39'!D37+[1]Tab38!E38</f>
        <v>249082</v>
      </c>
      <c r="D38" s="92">
        <f>'[1]Tab 39'!C37+[1]Tab38!C38</f>
        <v>9963.2999999999993</v>
      </c>
      <c r="E38" s="216">
        <f>'[1]Tab 39'!E37+[1]Tab38!D38</f>
        <v>2.4861131702495678</v>
      </c>
      <c r="G38" s="92"/>
    </row>
    <row r="39" spans="1:7" x14ac:dyDescent="0.25">
      <c r="A39" t="s">
        <v>236</v>
      </c>
      <c r="B39">
        <f>'[1]Tab 39'!B38+[1]Tab38!B39</f>
        <v>17</v>
      </c>
      <c r="C39" s="92">
        <f>'[1]Tab 39'!D38+[1]Tab38!E39</f>
        <v>2301</v>
      </c>
      <c r="D39" s="92">
        <f>'[1]Tab 39'!C38+[1]Tab38!C39</f>
        <v>1150.5</v>
      </c>
      <c r="E39" s="216">
        <f>'[1]Tab 39'!E38+[1]Tab38!D39</f>
        <v>0.31284902396837161</v>
      </c>
      <c r="G39" s="92"/>
    </row>
    <row r="40" spans="1:7" x14ac:dyDescent="0.25">
      <c r="A40" t="s">
        <v>237</v>
      </c>
      <c r="B40">
        <f>'[1]Tab 39'!B39+[1]Tab38!B40</f>
        <v>130</v>
      </c>
      <c r="C40" s="92">
        <f>'[1]Tab 39'!D39+[1]Tab38!E40</f>
        <v>140934.78</v>
      </c>
      <c r="D40" s="92">
        <f>'[1]Tab 39'!C39+[1]Tab38!C40</f>
        <v>12684.13</v>
      </c>
      <c r="E40" s="216">
        <f>'[1]Tab 39'!E39+[1]Tab38!D40</f>
        <v>3.1196515937731655</v>
      </c>
      <c r="G40" s="92"/>
    </row>
    <row r="41" spans="1:7" x14ac:dyDescent="0.25">
      <c r="A41" s="1" t="s">
        <v>238</v>
      </c>
      <c r="B41" s="1">
        <f>'[1]Tab 39'!B40+[1]Tab38!B41</f>
        <v>26</v>
      </c>
      <c r="C41" s="196">
        <f>'[1]Tab 39'!D40+[1]Tab38!E41</f>
        <v>28493.09</v>
      </c>
      <c r="D41" s="196">
        <f>'[1]Tab 39'!C40+[1]Tab38!C41</f>
        <v>3230.3</v>
      </c>
      <c r="E41" s="217">
        <f>'[1]Tab 39'!E40+[1]Tab38!D41</f>
        <v>0.82277242401779094</v>
      </c>
      <c r="G41" s="92"/>
    </row>
    <row r="42" spans="1:7" x14ac:dyDescent="0.25">
      <c r="A42" s="200" t="s">
        <v>239</v>
      </c>
      <c r="B42" s="219"/>
      <c r="C42" s="220"/>
      <c r="D42" s="220"/>
      <c r="E42" s="213">
        <f>'[1]Tab 39'!E41+[1]Tab38!D42</f>
        <v>32.35465530022239</v>
      </c>
      <c r="G42" s="216"/>
    </row>
    <row r="43" spans="1:7" x14ac:dyDescent="0.25">
      <c r="A43" s="203" t="s">
        <v>23</v>
      </c>
      <c r="C43" s="92"/>
      <c r="D43" s="216"/>
    </row>
  </sheetData>
  <mergeCells count="6">
    <mergeCell ref="A1:E1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scale="9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H42"/>
  <sheetViews>
    <sheetView tabSelected="1" zoomScaleNormal="100" workbookViewId="0">
      <selection activeCell="K18" sqref="K18"/>
    </sheetView>
  </sheetViews>
  <sheetFormatPr defaultRowHeight="15" x14ac:dyDescent="0.25"/>
  <cols>
    <col min="1" max="1" width="19.7109375" customWidth="1"/>
    <col min="2" max="2" width="8.7109375" customWidth="1"/>
    <col min="3" max="3" width="8.85546875" customWidth="1"/>
    <col min="4" max="4" width="9" customWidth="1"/>
    <col min="5" max="5" width="8.5703125" customWidth="1"/>
    <col min="6" max="6" width="9.42578125" customWidth="1"/>
    <col min="7" max="7" width="9.5703125" customWidth="1"/>
  </cols>
  <sheetData>
    <row r="1" spans="1:8" ht="30" customHeight="1" x14ac:dyDescent="0.25">
      <c r="A1" s="356" t="s">
        <v>246</v>
      </c>
      <c r="B1" s="356"/>
      <c r="C1" s="356"/>
      <c r="D1" s="356"/>
      <c r="E1" s="356"/>
      <c r="F1" s="356"/>
      <c r="G1" s="356"/>
    </row>
    <row r="2" spans="1:8" x14ac:dyDescent="0.25">
      <c r="A2" s="58"/>
      <c r="B2" s="58"/>
      <c r="C2" s="58"/>
      <c r="D2" s="58"/>
      <c r="E2" s="58"/>
      <c r="F2" s="58"/>
      <c r="G2" s="58"/>
      <c r="H2" s="18"/>
    </row>
    <row r="3" spans="1:8" x14ac:dyDescent="0.25">
      <c r="A3" s="2"/>
      <c r="B3" s="380" t="s">
        <v>247</v>
      </c>
      <c r="C3" s="381"/>
      <c r="D3" s="382" t="s">
        <v>248</v>
      </c>
      <c r="E3" s="382"/>
      <c r="F3" s="380" t="s">
        <v>249</v>
      </c>
      <c r="G3" s="382"/>
      <c r="H3" s="18"/>
    </row>
    <row r="4" spans="1:8" ht="30" x14ac:dyDescent="0.25">
      <c r="A4" s="6" t="s">
        <v>47</v>
      </c>
      <c r="B4" s="221" t="s">
        <v>250</v>
      </c>
      <c r="C4" s="87" t="s">
        <v>251</v>
      </c>
      <c r="D4" s="86" t="s">
        <v>250</v>
      </c>
      <c r="E4" s="86" t="s">
        <v>252</v>
      </c>
      <c r="F4" s="221" t="s">
        <v>250</v>
      </c>
      <c r="G4" s="350" t="s">
        <v>253</v>
      </c>
    </row>
    <row r="5" spans="1:8" x14ac:dyDescent="0.25">
      <c r="A5" s="9" t="s">
        <v>6</v>
      </c>
      <c r="B5" s="222"/>
      <c r="C5" s="223"/>
      <c r="D5" s="85"/>
      <c r="E5" s="85"/>
      <c r="F5" s="224"/>
      <c r="G5" s="85"/>
    </row>
    <row r="6" spans="1:8" x14ac:dyDescent="0.25">
      <c r="A6" t="s">
        <v>58</v>
      </c>
      <c r="B6" s="225">
        <v>8</v>
      </c>
      <c r="C6" s="171">
        <v>27</v>
      </c>
      <c r="D6">
        <v>6</v>
      </c>
      <c r="E6">
        <v>109</v>
      </c>
      <c r="F6" s="226">
        <v>5</v>
      </c>
      <c r="G6" s="18">
        <v>84</v>
      </c>
    </row>
    <row r="7" spans="1:8" x14ac:dyDescent="0.25">
      <c r="A7" t="s">
        <v>59</v>
      </c>
      <c r="B7" s="225">
        <v>0</v>
      </c>
      <c r="C7" s="171">
        <v>0</v>
      </c>
      <c r="D7">
        <v>0</v>
      </c>
      <c r="E7">
        <v>0</v>
      </c>
      <c r="F7" s="226">
        <v>1</v>
      </c>
      <c r="G7" s="18">
        <v>53</v>
      </c>
    </row>
    <row r="8" spans="1:8" x14ac:dyDescent="0.25">
      <c r="A8" t="s">
        <v>60</v>
      </c>
      <c r="B8" s="225">
        <v>0</v>
      </c>
      <c r="C8" s="171">
        <v>0</v>
      </c>
      <c r="D8">
        <v>0</v>
      </c>
      <c r="E8">
        <v>0</v>
      </c>
      <c r="F8" s="226">
        <v>0</v>
      </c>
      <c r="G8" s="18">
        <v>0</v>
      </c>
    </row>
    <row r="9" spans="1:8" x14ac:dyDescent="0.25">
      <c r="A9" t="s">
        <v>61</v>
      </c>
      <c r="B9" s="225">
        <v>7</v>
      </c>
      <c r="C9" s="171">
        <v>60</v>
      </c>
      <c r="D9">
        <v>1</v>
      </c>
      <c r="E9">
        <v>213</v>
      </c>
      <c r="F9" s="226">
        <v>2</v>
      </c>
      <c r="G9" s="18">
        <v>15</v>
      </c>
    </row>
    <row r="10" spans="1:8" x14ac:dyDescent="0.25">
      <c r="A10" t="s">
        <v>62</v>
      </c>
      <c r="B10" s="225">
        <v>2</v>
      </c>
      <c r="C10" s="171">
        <v>2</v>
      </c>
      <c r="D10">
        <v>1</v>
      </c>
      <c r="E10">
        <v>24</v>
      </c>
      <c r="F10" s="226">
        <v>0</v>
      </c>
      <c r="G10" s="18">
        <v>0</v>
      </c>
    </row>
    <row r="11" spans="1:8" x14ac:dyDescent="0.25">
      <c r="A11" t="s">
        <v>63</v>
      </c>
      <c r="B11" s="225">
        <v>2</v>
      </c>
      <c r="C11" s="171">
        <v>4</v>
      </c>
      <c r="D11">
        <v>1</v>
      </c>
      <c r="E11">
        <v>20</v>
      </c>
      <c r="F11" s="226">
        <v>0</v>
      </c>
      <c r="G11" s="18">
        <v>0</v>
      </c>
    </row>
    <row r="12" spans="1:8" x14ac:dyDescent="0.25">
      <c r="A12" t="s">
        <v>64</v>
      </c>
      <c r="B12" s="225">
        <v>10</v>
      </c>
      <c r="C12" s="171">
        <v>37</v>
      </c>
      <c r="D12">
        <v>5</v>
      </c>
      <c r="E12">
        <v>1238</v>
      </c>
      <c r="F12" s="226">
        <v>4</v>
      </c>
      <c r="G12" s="18">
        <v>37</v>
      </c>
    </row>
    <row r="13" spans="1:8" x14ac:dyDescent="0.25">
      <c r="A13" t="s">
        <v>65</v>
      </c>
      <c r="B13" s="225">
        <v>3</v>
      </c>
      <c r="C13" s="171">
        <v>6</v>
      </c>
      <c r="D13">
        <v>3</v>
      </c>
      <c r="E13">
        <v>15</v>
      </c>
      <c r="F13" s="226">
        <v>0</v>
      </c>
      <c r="G13" s="18">
        <v>0</v>
      </c>
    </row>
    <row r="14" spans="1:8" x14ac:dyDescent="0.25">
      <c r="A14" t="s">
        <v>66</v>
      </c>
      <c r="B14" s="225">
        <v>0</v>
      </c>
      <c r="C14" s="171">
        <v>0</v>
      </c>
      <c r="D14" s="92">
        <v>0</v>
      </c>
      <c r="E14" s="92">
        <v>0</v>
      </c>
      <c r="F14" s="226">
        <v>0</v>
      </c>
      <c r="G14" s="18">
        <v>0</v>
      </c>
    </row>
    <row r="15" spans="1:8" x14ac:dyDescent="0.25">
      <c r="A15" t="s">
        <v>67</v>
      </c>
      <c r="B15" s="225">
        <v>3</v>
      </c>
      <c r="C15" s="171">
        <v>21</v>
      </c>
      <c r="D15">
        <v>2</v>
      </c>
      <c r="E15">
        <v>255</v>
      </c>
      <c r="F15" s="226">
        <v>0</v>
      </c>
      <c r="G15" s="18">
        <v>0</v>
      </c>
    </row>
    <row r="16" spans="1:8" x14ac:dyDescent="0.25">
      <c r="A16" t="s">
        <v>68</v>
      </c>
      <c r="B16" s="225">
        <v>4</v>
      </c>
      <c r="C16" s="171">
        <v>6</v>
      </c>
      <c r="D16">
        <v>7</v>
      </c>
      <c r="E16">
        <v>183</v>
      </c>
      <c r="F16" s="226">
        <v>4</v>
      </c>
      <c r="G16" s="18">
        <v>48</v>
      </c>
    </row>
    <row r="17" spans="1:7" x14ac:dyDescent="0.25">
      <c r="A17" t="s">
        <v>69</v>
      </c>
      <c r="B17" s="225">
        <v>0</v>
      </c>
      <c r="C17" s="171">
        <v>0</v>
      </c>
      <c r="D17">
        <v>0</v>
      </c>
      <c r="E17">
        <v>0</v>
      </c>
      <c r="F17" s="227">
        <v>0</v>
      </c>
      <c r="G17" s="9">
        <v>0</v>
      </c>
    </row>
    <row r="18" spans="1:7" x14ac:dyDescent="0.25">
      <c r="A18" s="18" t="s">
        <v>70</v>
      </c>
      <c r="B18" s="228">
        <v>1</v>
      </c>
      <c r="C18" s="130">
        <v>6</v>
      </c>
      <c r="D18" s="18">
        <v>0</v>
      </c>
      <c r="E18" s="18">
        <v>0</v>
      </c>
      <c r="F18" s="229">
        <v>1</v>
      </c>
      <c r="G18" s="29">
        <v>53</v>
      </c>
    </row>
    <row r="19" spans="1:7" s="17" customFormat="1" x14ac:dyDescent="0.25">
      <c r="A19" s="16" t="s">
        <v>11</v>
      </c>
      <c r="B19" s="125">
        <f>SUM(B6:B18)</f>
        <v>40</v>
      </c>
      <c r="C19" s="126">
        <f>SUM(C6:C18)</f>
        <v>169</v>
      </c>
      <c r="D19" s="15">
        <f t="shared" ref="D19:G19" si="0">SUM(D6:D18)</f>
        <v>26</v>
      </c>
      <c r="E19" s="16">
        <f t="shared" si="0"/>
        <v>2057</v>
      </c>
      <c r="F19" s="240">
        <f t="shared" si="0"/>
        <v>17</v>
      </c>
      <c r="G19" s="15">
        <f t="shared" si="0"/>
        <v>290</v>
      </c>
    </row>
    <row r="20" spans="1:7" s="32" customFormat="1" x14ac:dyDescent="0.25">
      <c r="A20" s="33" t="s">
        <v>12</v>
      </c>
      <c r="B20" s="228"/>
      <c r="C20" s="130"/>
      <c r="F20" s="229"/>
      <c r="G20" s="29"/>
    </row>
    <row r="21" spans="1:7" x14ac:dyDescent="0.25">
      <c r="A21" t="s">
        <v>71</v>
      </c>
      <c r="B21" s="225">
        <v>1</v>
      </c>
      <c r="C21" s="171">
        <v>4</v>
      </c>
      <c r="D21" s="226">
        <v>2</v>
      </c>
      <c r="E21" s="13">
        <v>41</v>
      </c>
      <c r="F21" s="226">
        <v>0</v>
      </c>
      <c r="G21" s="18">
        <v>0</v>
      </c>
    </row>
    <row r="22" spans="1:7" x14ac:dyDescent="0.25">
      <c r="A22" t="s">
        <v>72</v>
      </c>
      <c r="B22" s="225">
        <v>15</v>
      </c>
      <c r="C22" s="171">
        <v>34</v>
      </c>
      <c r="D22" s="226">
        <v>28</v>
      </c>
      <c r="E22" s="13">
        <v>1860</v>
      </c>
      <c r="F22" s="226">
        <v>11</v>
      </c>
      <c r="G22" s="18">
        <v>259</v>
      </c>
    </row>
    <row r="23" spans="1:7" x14ac:dyDescent="0.25">
      <c r="A23" t="s">
        <v>73</v>
      </c>
      <c r="B23" s="225">
        <v>2</v>
      </c>
      <c r="C23" s="171">
        <v>20</v>
      </c>
      <c r="D23" s="227">
        <v>2</v>
      </c>
      <c r="E23" s="25">
        <v>183</v>
      </c>
      <c r="F23" s="226">
        <v>3</v>
      </c>
      <c r="G23" s="18">
        <v>27</v>
      </c>
    </row>
    <row r="24" spans="1:7" x14ac:dyDescent="0.25">
      <c r="A24" t="s">
        <v>74</v>
      </c>
      <c r="B24" s="225">
        <v>4</v>
      </c>
      <c r="C24" s="171">
        <v>18</v>
      </c>
      <c r="D24" s="229">
        <v>4</v>
      </c>
      <c r="E24" s="30">
        <v>93</v>
      </c>
      <c r="F24" s="226">
        <v>2</v>
      </c>
      <c r="G24" s="18">
        <v>18</v>
      </c>
    </row>
    <row r="25" spans="1:7" x14ac:dyDescent="0.25">
      <c r="A25" t="s">
        <v>75</v>
      </c>
      <c r="B25" s="225">
        <v>0</v>
      </c>
      <c r="C25" s="171">
        <v>0</v>
      </c>
      <c r="D25" s="226">
        <v>1</v>
      </c>
      <c r="E25" s="13">
        <v>2</v>
      </c>
      <c r="F25" s="226">
        <v>1</v>
      </c>
      <c r="G25" s="18">
        <v>4</v>
      </c>
    </row>
    <row r="26" spans="1:7" x14ac:dyDescent="0.25">
      <c r="A26" t="s">
        <v>76</v>
      </c>
      <c r="B26" s="225">
        <v>0</v>
      </c>
      <c r="C26" s="171">
        <v>0</v>
      </c>
      <c r="D26" s="226">
        <v>2</v>
      </c>
      <c r="E26" s="13">
        <v>416</v>
      </c>
      <c r="F26" s="226">
        <v>0</v>
      </c>
      <c r="G26" s="18">
        <v>0</v>
      </c>
    </row>
    <row r="27" spans="1:7" x14ac:dyDescent="0.25">
      <c r="A27" s="18" t="s">
        <v>77</v>
      </c>
      <c r="B27" s="225">
        <v>0</v>
      </c>
      <c r="C27" s="171">
        <v>0</v>
      </c>
      <c r="D27" s="230">
        <v>0</v>
      </c>
      <c r="E27" s="78">
        <v>0</v>
      </c>
      <c r="F27" s="227">
        <v>0</v>
      </c>
      <c r="G27" s="9">
        <v>0</v>
      </c>
    </row>
    <row r="28" spans="1:7" s="17" customFormat="1" x14ac:dyDescent="0.25">
      <c r="A28" s="53" t="s">
        <v>13</v>
      </c>
      <c r="B28" s="231">
        <f t="shared" ref="B28:G28" si="1">SUM(B21:B27)</f>
        <v>22</v>
      </c>
      <c r="C28" s="232">
        <f t="shared" si="1"/>
        <v>76</v>
      </c>
      <c r="D28" s="54">
        <f t="shared" si="1"/>
        <v>39</v>
      </c>
      <c r="E28" s="53">
        <f t="shared" si="1"/>
        <v>2595</v>
      </c>
      <c r="F28" s="272">
        <f t="shared" si="1"/>
        <v>17</v>
      </c>
      <c r="G28" s="54">
        <f t="shared" si="1"/>
        <v>308</v>
      </c>
    </row>
    <row r="29" spans="1:7" s="32" customFormat="1" x14ac:dyDescent="0.25">
      <c r="A29" s="33" t="s">
        <v>14</v>
      </c>
      <c r="B29" s="228"/>
      <c r="C29" s="130"/>
      <c r="F29" s="229"/>
      <c r="G29" s="29"/>
    </row>
    <row r="30" spans="1:7" x14ac:dyDescent="0.25">
      <c r="A30" t="s">
        <v>78</v>
      </c>
      <c r="B30" s="225">
        <v>19</v>
      </c>
      <c r="C30" s="171">
        <v>95</v>
      </c>
      <c r="D30" s="226">
        <v>19</v>
      </c>
      <c r="E30" s="13">
        <v>2889</v>
      </c>
      <c r="F30" s="226">
        <v>7</v>
      </c>
      <c r="G30" s="18">
        <v>141</v>
      </c>
    </row>
    <row r="31" spans="1:7" x14ac:dyDescent="0.25">
      <c r="A31" t="s">
        <v>79</v>
      </c>
      <c r="B31" s="225">
        <v>2</v>
      </c>
      <c r="C31" s="171">
        <v>27</v>
      </c>
      <c r="D31" s="226">
        <v>1</v>
      </c>
      <c r="E31" s="13">
        <v>32</v>
      </c>
      <c r="F31" s="226">
        <v>1</v>
      </c>
      <c r="G31" s="18">
        <v>15</v>
      </c>
    </row>
    <row r="32" spans="1:7" s="17" customFormat="1" x14ac:dyDescent="0.25">
      <c r="A32" s="54" t="s">
        <v>15</v>
      </c>
      <c r="B32" s="233">
        <f t="shared" ref="B32:G32" si="2">SUM(B30:B31)</f>
        <v>21</v>
      </c>
      <c r="C32" s="232">
        <f t="shared" si="2"/>
        <v>122</v>
      </c>
      <c r="D32" s="54">
        <f t="shared" si="2"/>
        <v>20</v>
      </c>
      <c r="E32" s="53">
        <f t="shared" si="2"/>
        <v>2921</v>
      </c>
      <c r="F32" s="272">
        <f t="shared" si="2"/>
        <v>8</v>
      </c>
      <c r="G32" s="54">
        <f t="shared" si="2"/>
        <v>156</v>
      </c>
    </row>
    <row r="33" spans="1:7" x14ac:dyDescent="0.25">
      <c r="B33" s="225"/>
      <c r="C33" s="171"/>
      <c r="F33" s="226"/>
      <c r="G33" s="18"/>
    </row>
    <row r="34" spans="1:7" x14ac:dyDescent="0.25">
      <c r="A34" s="234" t="s">
        <v>17</v>
      </c>
      <c r="B34" s="235">
        <f t="shared" ref="B34:G34" si="3">+B19+B28+B32</f>
        <v>83</v>
      </c>
      <c r="C34" s="236">
        <f t="shared" si="3"/>
        <v>367</v>
      </c>
      <c r="D34" s="237">
        <f t="shared" si="3"/>
        <v>85</v>
      </c>
      <c r="E34" s="238">
        <f t="shared" si="3"/>
        <v>7573</v>
      </c>
      <c r="F34" s="237">
        <f t="shared" si="3"/>
        <v>42</v>
      </c>
      <c r="G34" s="234">
        <f t="shared" si="3"/>
        <v>754</v>
      </c>
    </row>
    <row r="35" spans="1:7" x14ac:dyDescent="0.25">
      <c r="A35" s="17" t="s">
        <v>18</v>
      </c>
      <c r="B35" s="225"/>
      <c r="C35" s="171"/>
      <c r="F35" s="226"/>
      <c r="G35" s="18"/>
    </row>
    <row r="36" spans="1:7" x14ac:dyDescent="0.25">
      <c r="A36" t="s">
        <v>391</v>
      </c>
      <c r="B36" s="225">
        <v>20</v>
      </c>
      <c r="C36" s="171">
        <v>49</v>
      </c>
      <c r="D36" s="226">
        <v>19</v>
      </c>
      <c r="E36" s="13">
        <v>563</v>
      </c>
      <c r="F36" s="226">
        <v>4</v>
      </c>
      <c r="G36" s="18">
        <v>29</v>
      </c>
    </row>
    <row r="37" spans="1:7" x14ac:dyDescent="0.25">
      <c r="A37" t="s">
        <v>81</v>
      </c>
      <c r="B37" s="228">
        <v>32</v>
      </c>
      <c r="C37" s="130">
        <v>83</v>
      </c>
      <c r="D37" s="227">
        <v>20</v>
      </c>
      <c r="E37" s="47">
        <v>657</v>
      </c>
      <c r="F37" s="226">
        <v>2</v>
      </c>
      <c r="G37" s="18">
        <v>12</v>
      </c>
    </row>
    <row r="38" spans="1:7" x14ac:dyDescent="0.25">
      <c r="A38" t="s">
        <v>82</v>
      </c>
      <c r="B38" s="225">
        <v>4</v>
      </c>
      <c r="C38" s="171">
        <v>7</v>
      </c>
      <c r="D38" s="226">
        <v>3</v>
      </c>
      <c r="E38" s="13">
        <v>697</v>
      </c>
      <c r="F38" s="226">
        <v>1</v>
      </c>
      <c r="G38" s="18">
        <v>7</v>
      </c>
    </row>
    <row r="39" spans="1:7" s="17" customFormat="1" x14ac:dyDescent="0.25">
      <c r="A39" s="94" t="s">
        <v>19</v>
      </c>
      <c r="B39" s="239">
        <f t="shared" ref="B39:G39" si="4">SUM(B36:B38)</f>
        <v>56</v>
      </c>
      <c r="C39" s="126">
        <f t="shared" si="4"/>
        <v>139</v>
      </c>
      <c r="D39" s="240">
        <f t="shared" si="4"/>
        <v>42</v>
      </c>
      <c r="E39" s="16">
        <f t="shared" si="4"/>
        <v>1917</v>
      </c>
      <c r="F39" s="240">
        <f t="shared" si="4"/>
        <v>7</v>
      </c>
      <c r="G39" s="15">
        <f t="shared" si="4"/>
        <v>48</v>
      </c>
    </row>
    <row r="40" spans="1:7" x14ac:dyDescent="0.25">
      <c r="B40" s="226"/>
      <c r="C40" s="13"/>
      <c r="F40" s="226"/>
      <c r="G40" s="18"/>
    </row>
    <row r="41" spans="1:7" x14ac:dyDescent="0.25">
      <c r="A41" s="20" t="s">
        <v>21</v>
      </c>
      <c r="B41" s="172">
        <f t="shared" ref="B41:G41" si="5">+B34+B39</f>
        <v>139</v>
      </c>
      <c r="C41" s="21">
        <f t="shared" si="5"/>
        <v>506</v>
      </c>
      <c r="D41" s="172">
        <f t="shared" si="5"/>
        <v>127</v>
      </c>
      <c r="E41" s="21">
        <f t="shared" si="5"/>
        <v>9490</v>
      </c>
      <c r="F41" s="172">
        <f t="shared" si="5"/>
        <v>49</v>
      </c>
      <c r="G41" s="20">
        <f t="shared" si="5"/>
        <v>802</v>
      </c>
    </row>
    <row r="42" spans="1:7" x14ac:dyDescent="0.25">
      <c r="A42" s="105" t="s">
        <v>23</v>
      </c>
    </row>
  </sheetData>
  <mergeCells count="4">
    <mergeCell ref="A1:G1"/>
    <mergeCell ref="B3:C3"/>
    <mergeCell ref="D3:E3"/>
    <mergeCell ref="F3:G3"/>
  </mergeCells>
  <pageMargins left="0.7" right="0.7" top="0.75" bottom="0.75" header="0.3" footer="0.3"/>
  <pageSetup scale="9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K51"/>
  <sheetViews>
    <sheetView topLeftCell="A37" zoomScaleNormal="100" zoomScalePageLayoutView="85" workbookViewId="0">
      <selection activeCell="J47" sqref="J47"/>
    </sheetView>
  </sheetViews>
  <sheetFormatPr defaultRowHeight="15" x14ac:dyDescent="0.25"/>
  <cols>
    <col min="1" max="1" width="20.140625" style="106" customWidth="1"/>
    <col min="2" max="2" width="6.42578125" style="106" customWidth="1"/>
    <col min="3" max="3" width="6.85546875" style="106" customWidth="1"/>
    <col min="4" max="4" width="6.7109375" style="106" customWidth="1"/>
    <col min="5" max="5" width="5.7109375" style="106" customWidth="1"/>
    <col min="6" max="6" width="6.140625" style="106" customWidth="1"/>
    <col min="7" max="7" width="6.5703125" style="106" customWidth="1"/>
    <col min="8" max="8" width="11.5703125" style="106" customWidth="1"/>
    <col min="9" max="9" width="6" style="106" customWidth="1"/>
    <col min="10" max="10" width="7.7109375" style="106" customWidth="1"/>
    <col min="11" max="16384" width="9.140625" style="106"/>
  </cols>
  <sheetData>
    <row r="1" spans="1:11" x14ac:dyDescent="0.25">
      <c r="A1" s="17" t="s">
        <v>254</v>
      </c>
    </row>
    <row r="2" spans="1:11" x14ac:dyDescent="0.25">
      <c r="A2" s="169"/>
      <c r="B2" s="169"/>
      <c r="C2" s="169"/>
      <c r="D2" s="169"/>
      <c r="E2" s="169"/>
      <c r="F2" s="169"/>
      <c r="G2" s="169"/>
      <c r="H2" s="169"/>
    </row>
    <row r="3" spans="1:11" ht="19.5" customHeight="1" x14ac:dyDescent="0.25">
      <c r="A3" s="241"/>
      <c r="B3" s="362" t="s">
        <v>255</v>
      </c>
      <c r="C3" s="362"/>
      <c r="D3" s="362"/>
      <c r="E3" s="362"/>
      <c r="F3" s="362"/>
      <c r="G3" s="363"/>
      <c r="H3" s="387" t="s">
        <v>256</v>
      </c>
    </row>
    <row r="4" spans="1:11" x14ac:dyDescent="0.25">
      <c r="A4" s="242" t="s">
        <v>33</v>
      </c>
      <c r="B4" s="243">
        <v>1</v>
      </c>
      <c r="C4" s="243">
        <v>2</v>
      </c>
      <c r="D4" s="243">
        <v>3</v>
      </c>
      <c r="E4" s="243">
        <v>4</v>
      </c>
      <c r="F4" s="244" t="s">
        <v>257</v>
      </c>
      <c r="G4" s="245" t="s">
        <v>258</v>
      </c>
      <c r="H4" s="388"/>
      <c r="I4" s="169"/>
    </row>
    <row r="5" spans="1:11" x14ac:dyDescent="0.25">
      <c r="A5" s="169" t="s">
        <v>6</v>
      </c>
      <c r="B5" s="169">
        <v>20</v>
      </c>
      <c r="C5" s="169">
        <v>8</v>
      </c>
      <c r="D5" s="169">
        <v>18</v>
      </c>
      <c r="E5" s="169">
        <v>8</v>
      </c>
      <c r="F5" s="169">
        <v>34</v>
      </c>
      <c r="G5" s="171">
        <v>81</v>
      </c>
      <c r="H5" s="169">
        <f>SUM(B5:G5)</f>
        <v>169</v>
      </c>
      <c r="I5" s="169"/>
    </row>
    <row r="6" spans="1:11" x14ac:dyDescent="0.25">
      <c r="A6" s="169" t="s">
        <v>12</v>
      </c>
      <c r="B6" s="169">
        <v>8</v>
      </c>
      <c r="C6" s="169">
        <v>10</v>
      </c>
      <c r="D6" s="169">
        <v>9</v>
      </c>
      <c r="E6" s="169">
        <v>8</v>
      </c>
      <c r="F6" s="169">
        <v>15</v>
      </c>
      <c r="G6" s="171">
        <v>26</v>
      </c>
      <c r="H6" s="169">
        <f>SUM(B6:G6)</f>
        <v>76</v>
      </c>
      <c r="I6" s="169"/>
    </row>
    <row r="7" spans="1:11" x14ac:dyDescent="0.25">
      <c r="A7" s="169" t="s">
        <v>14</v>
      </c>
      <c r="B7" s="169">
        <v>8</v>
      </c>
      <c r="C7" s="169">
        <v>10</v>
      </c>
      <c r="D7" s="169">
        <v>9</v>
      </c>
      <c r="E7" s="169">
        <v>8</v>
      </c>
      <c r="F7" s="169">
        <v>0</v>
      </c>
      <c r="G7" s="171">
        <v>87</v>
      </c>
      <c r="H7" s="169">
        <f>SUM(B7:G7)</f>
        <v>122</v>
      </c>
      <c r="I7" s="169"/>
    </row>
    <row r="8" spans="1:11" x14ac:dyDescent="0.25">
      <c r="A8" s="169"/>
      <c r="B8" s="169"/>
      <c r="C8" s="169"/>
      <c r="D8" s="169"/>
      <c r="E8" s="169"/>
      <c r="F8" s="169"/>
      <c r="G8" s="171"/>
      <c r="H8" s="169"/>
      <c r="I8" s="169"/>
    </row>
    <row r="9" spans="1:11" x14ac:dyDescent="0.25">
      <c r="A9" s="125" t="s">
        <v>17</v>
      </c>
      <c r="B9" s="125">
        <v>36</v>
      </c>
      <c r="C9" s="125">
        <v>28</v>
      </c>
      <c r="D9" s="125">
        <v>36</v>
      </c>
      <c r="E9" s="125">
        <v>24</v>
      </c>
      <c r="F9" s="125">
        <v>49</v>
      </c>
      <c r="G9" s="126">
        <v>194</v>
      </c>
      <c r="H9" s="125">
        <f>SUM(B9:G9)</f>
        <v>367</v>
      </c>
      <c r="I9" s="169"/>
    </row>
    <row r="10" spans="1:11" x14ac:dyDescent="0.25">
      <c r="A10" s="169"/>
      <c r="B10" s="169"/>
      <c r="C10" s="169"/>
      <c r="D10" s="169"/>
      <c r="E10" s="169"/>
      <c r="F10" s="169"/>
      <c r="G10" s="171"/>
      <c r="H10" s="169"/>
      <c r="I10" s="169"/>
    </row>
    <row r="11" spans="1:11" x14ac:dyDescent="0.25">
      <c r="A11" s="242" t="s">
        <v>18</v>
      </c>
      <c r="B11" s="242">
        <v>24</v>
      </c>
      <c r="C11" s="242">
        <v>26</v>
      </c>
      <c r="D11" s="242">
        <v>21</v>
      </c>
      <c r="E11" s="242">
        <v>16</v>
      </c>
      <c r="F11" s="242">
        <v>52</v>
      </c>
      <c r="G11" s="246">
        <v>0</v>
      </c>
      <c r="H11" s="242">
        <f>SUM(B11:G11)</f>
        <v>139</v>
      </c>
      <c r="I11" s="169"/>
    </row>
    <row r="12" spans="1:11" x14ac:dyDescent="0.25">
      <c r="A12" s="169"/>
      <c r="B12" s="169"/>
      <c r="C12" s="169"/>
      <c r="D12" s="169"/>
      <c r="E12" s="169"/>
      <c r="F12" s="169"/>
      <c r="G12" s="171"/>
      <c r="H12" s="169"/>
      <c r="I12" s="169"/>
    </row>
    <row r="13" spans="1:11" x14ac:dyDescent="0.25">
      <c r="A13" s="247" t="s">
        <v>5</v>
      </c>
      <c r="B13" s="247">
        <f t="shared" ref="B13:H13" si="0">+B11+B9</f>
        <v>60</v>
      </c>
      <c r="C13" s="247">
        <f t="shared" si="0"/>
        <v>54</v>
      </c>
      <c r="D13" s="247">
        <f t="shared" si="0"/>
        <v>57</v>
      </c>
      <c r="E13" s="247">
        <f t="shared" si="0"/>
        <v>40</v>
      </c>
      <c r="F13" s="247">
        <f t="shared" si="0"/>
        <v>101</v>
      </c>
      <c r="G13" s="248">
        <f t="shared" si="0"/>
        <v>194</v>
      </c>
      <c r="H13" s="247">
        <f t="shared" si="0"/>
        <v>506</v>
      </c>
      <c r="I13" s="169"/>
    </row>
    <row r="14" spans="1:11" x14ac:dyDescent="0.25">
      <c r="A14" s="105" t="s">
        <v>23</v>
      </c>
    </row>
    <row r="16" spans="1:11" x14ac:dyDescent="0.25">
      <c r="A16" s="17" t="s">
        <v>259</v>
      </c>
      <c r="B16"/>
      <c r="D16"/>
      <c r="E16"/>
      <c r="F16"/>
      <c r="G16"/>
      <c r="H16"/>
      <c r="I16"/>
      <c r="J16"/>
      <c r="K16"/>
    </row>
    <row r="17" spans="1:11" x14ac:dyDescent="0.25">
      <c r="A17" s="18"/>
      <c r="B17" s="18"/>
      <c r="C17" s="169"/>
      <c r="D17" s="18"/>
      <c r="E17" s="18"/>
      <c r="F17" s="18"/>
      <c r="G17" s="18"/>
      <c r="H17" s="18"/>
      <c r="I17" s="18"/>
      <c r="J17" s="18"/>
      <c r="K17"/>
    </row>
    <row r="18" spans="1:11" x14ac:dyDescent="0.25">
      <c r="A18" s="2"/>
      <c r="B18" s="357" t="s">
        <v>260</v>
      </c>
      <c r="C18" s="357"/>
      <c r="D18" s="357"/>
      <c r="E18" s="357"/>
      <c r="F18" s="357"/>
      <c r="G18" s="358"/>
      <c r="H18" s="370" t="s">
        <v>56</v>
      </c>
      <c r="I18" s="17"/>
    </row>
    <row r="19" spans="1:11" x14ac:dyDescent="0.25">
      <c r="A19" s="6" t="s">
        <v>33</v>
      </c>
      <c r="B19" s="7">
        <v>1</v>
      </c>
      <c r="C19" s="7">
        <v>2</v>
      </c>
      <c r="D19" s="7">
        <v>3</v>
      </c>
      <c r="E19" s="7">
        <v>4</v>
      </c>
      <c r="F19" s="249" t="s">
        <v>257</v>
      </c>
      <c r="G19" s="8" t="s">
        <v>258</v>
      </c>
      <c r="H19" s="371"/>
      <c r="I19" s="17"/>
    </row>
    <row r="20" spans="1:11" x14ac:dyDescent="0.25">
      <c r="A20" s="56" t="s">
        <v>6</v>
      </c>
      <c r="B20" s="56">
        <v>20</v>
      </c>
      <c r="C20" s="56">
        <v>4</v>
      </c>
      <c r="D20" s="56">
        <v>6</v>
      </c>
      <c r="E20" s="56">
        <v>2</v>
      </c>
      <c r="F20" s="56">
        <v>5</v>
      </c>
      <c r="G20" s="57">
        <v>3</v>
      </c>
      <c r="H20" s="56">
        <v>40</v>
      </c>
      <c r="I20" s="17"/>
    </row>
    <row r="21" spans="1:11" x14ac:dyDescent="0.25">
      <c r="A21" s="19" t="s">
        <v>12</v>
      </c>
      <c r="B21" s="19">
        <v>8</v>
      </c>
      <c r="C21" s="19">
        <v>5</v>
      </c>
      <c r="D21" s="19">
        <v>3</v>
      </c>
      <c r="E21" s="19">
        <v>2</v>
      </c>
      <c r="F21" s="19">
        <v>2</v>
      </c>
      <c r="G21" s="25">
        <v>2</v>
      </c>
      <c r="H21" s="19">
        <v>22</v>
      </c>
      <c r="I21" s="17"/>
    </row>
    <row r="22" spans="1:11" x14ac:dyDescent="0.25">
      <c r="A22" s="19" t="s">
        <v>14</v>
      </c>
      <c r="B22" s="19">
        <v>8</v>
      </c>
      <c r="C22" s="19">
        <v>5</v>
      </c>
      <c r="D22" s="19">
        <v>3</v>
      </c>
      <c r="E22" s="19">
        <v>2</v>
      </c>
      <c r="F22" s="19">
        <v>0</v>
      </c>
      <c r="G22" s="25">
        <v>3</v>
      </c>
      <c r="H22" s="19">
        <v>21</v>
      </c>
      <c r="I22" s="17"/>
    </row>
    <row r="23" spans="1:11" x14ac:dyDescent="0.25">
      <c r="A23" s="19"/>
      <c r="B23" s="18"/>
      <c r="C23" s="18"/>
      <c r="D23" s="18"/>
      <c r="E23" s="18"/>
      <c r="F23" s="18"/>
      <c r="G23" s="13"/>
      <c r="H23" s="9"/>
      <c r="I23"/>
    </row>
    <row r="24" spans="1:11" x14ac:dyDescent="0.25">
      <c r="A24" s="15" t="s">
        <v>17</v>
      </c>
      <c r="B24" s="15">
        <f t="shared" ref="B24:H24" si="1">+B20+B21+B22</f>
        <v>36</v>
      </c>
      <c r="C24" s="15">
        <f t="shared" si="1"/>
        <v>14</v>
      </c>
      <c r="D24" s="15">
        <f t="shared" si="1"/>
        <v>12</v>
      </c>
      <c r="E24" s="15">
        <f t="shared" si="1"/>
        <v>6</v>
      </c>
      <c r="F24" s="15">
        <f t="shared" si="1"/>
        <v>7</v>
      </c>
      <c r="G24" s="16">
        <f t="shared" si="1"/>
        <v>8</v>
      </c>
      <c r="H24" s="15">
        <f t="shared" si="1"/>
        <v>83</v>
      </c>
      <c r="I24" s="32"/>
    </row>
    <row r="25" spans="1:11" x14ac:dyDescent="0.25">
      <c r="A25" s="19"/>
      <c r="B25" s="18"/>
      <c r="C25" s="18"/>
      <c r="D25" s="18"/>
      <c r="E25" s="18"/>
      <c r="F25" s="18"/>
      <c r="G25" s="13"/>
      <c r="H25" s="18"/>
      <c r="I25"/>
    </row>
    <row r="26" spans="1:11" x14ac:dyDescent="0.25">
      <c r="A26" s="6" t="s">
        <v>18</v>
      </c>
      <c r="B26" s="6">
        <v>24</v>
      </c>
      <c r="C26" s="6">
        <v>13</v>
      </c>
      <c r="D26" s="6">
        <v>7</v>
      </c>
      <c r="E26" s="6">
        <v>4</v>
      </c>
      <c r="F26" s="6">
        <v>8</v>
      </c>
      <c r="G26" s="144">
        <v>0</v>
      </c>
      <c r="H26" s="6">
        <v>56</v>
      </c>
      <c r="I26" s="17"/>
    </row>
    <row r="27" spans="1:11" x14ac:dyDescent="0.25">
      <c r="A27" s="19"/>
      <c r="B27" s="18"/>
      <c r="C27" s="18"/>
      <c r="D27" s="18"/>
      <c r="E27" s="18"/>
      <c r="F27" s="18"/>
      <c r="G27" s="13"/>
      <c r="H27" s="18"/>
      <c r="I27"/>
    </row>
    <row r="28" spans="1:11" x14ac:dyDescent="0.25">
      <c r="A28" s="20" t="s">
        <v>5</v>
      </c>
      <c r="B28" s="20">
        <f t="shared" ref="B28:H28" si="2">+B26+B24</f>
        <v>60</v>
      </c>
      <c r="C28" s="20">
        <f t="shared" si="2"/>
        <v>27</v>
      </c>
      <c r="D28" s="20">
        <f t="shared" si="2"/>
        <v>19</v>
      </c>
      <c r="E28" s="20">
        <f t="shared" si="2"/>
        <v>10</v>
      </c>
      <c r="F28" s="20">
        <f t="shared" si="2"/>
        <v>15</v>
      </c>
      <c r="G28" s="21">
        <f t="shared" si="2"/>
        <v>8</v>
      </c>
      <c r="H28" s="20">
        <f t="shared" si="2"/>
        <v>139</v>
      </c>
      <c r="I28" s="32"/>
    </row>
    <row r="29" spans="1:11" x14ac:dyDescent="0.25">
      <c r="A29" s="105" t="s">
        <v>23</v>
      </c>
      <c r="B29"/>
      <c r="C29"/>
      <c r="D29"/>
      <c r="E29"/>
      <c r="F29"/>
      <c r="G29"/>
      <c r="H29"/>
      <c r="I29"/>
      <c r="J29"/>
      <c r="K29"/>
    </row>
    <row r="31" spans="1:11" ht="30" customHeight="1" x14ac:dyDescent="0.25">
      <c r="A31" s="384" t="s">
        <v>261</v>
      </c>
      <c r="B31" s="384"/>
      <c r="C31" s="384"/>
      <c r="D31" s="384"/>
      <c r="E31" s="384"/>
      <c r="F31" s="384"/>
      <c r="G31" s="384"/>
      <c r="H31" s="384"/>
      <c r="I31" s="250"/>
    </row>
    <row r="32" spans="1:11" x14ac:dyDescent="0.25">
      <c r="A32" s="111"/>
      <c r="B32" s="383" t="s">
        <v>262</v>
      </c>
      <c r="C32" s="383"/>
      <c r="D32" s="385" t="s">
        <v>263</v>
      </c>
      <c r="E32" s="385"/>
      <c r="F32" s="385" t="s">
        <v>264</v>
      </c>
      <c r="G32" s="385"/>
      <c r="H32" s="251"/>
    </row>
    <row r="33" spans="1:8" ht="30.75" customHeight="1" x14ac:dyDescent="0.25">
      <c r="A33" s="242" t="s">
        <v>265</v>
      </c>
      <c r="B33" s="384"/>
      <c r="C33" s="384"/>
      <c r="D33" s="386"/>
      <c r="E33" s="386"/>
      <c r="F33" s="386"/>
      <c r="G33" s="386"/>
      <c r="H33" s="252" t="s">
        <v>266</v>
      </c>
    </row>
    <row r="34" spans="1:8" x14ac:dyDescent="0.25">
      <c r="A34" s="109" t="s">
        <v>16</v>
      </c>
      <c r="B34" s="109" t="s">
        <v>267</v>
      </c>
      <c r="C34" s="109"/>
      <c r="E34" s="106">
        <v>83</v>
      </c>
      <c r="G34" s="106">
        <v>367</v>
      </c>
      <c r="H34" s="253">
        <f>G34/$G$34*100</f>
        <v>100</v>
      </c>
    </row>
    <row r="35" spans="1:8" x14ac:dyDescent="0.25">
      <c r="A35" s="109"/>
      <c r="B35" s="109" t="s">
        <v>268</v>
      </c>
      <c r="C35" s="109"/>
      <c r="E35" s="106">
        <v>46</v>
      </c>
      <c r="G35" s="106">
        <v>90</v>
      </c>
      <c r="H35" s="254">
        <f t="shared" ref="H35:H38" si="3">G35/$G$34*100</f>
        <v>24.52316076294278</v>
      </c>
    </row>
    <row r="36" spans="1:8" x14ac:dyDescent="0.25">
      <c r="A36" s="109"/>
      <c r="B36" s="109" t="s">
        <v>269</v>
      </c>
      <c r="C36" s="109"/>
      <c r="E36" s="106">
        <v>37</v>
      </c>
      <c r="G36" s="106">
        <v>77</v>
      </c>
      <c r="H36" s="254">
        <f t="shared" si="3"/>
        <v>20.980926430517709</v>
      </c>
    </row>
    <row r="37" spans="1:8" x14ac:dyDescent="0.25">
      <c r="A37" s="109"/>
      <c r="B37" s="109" t="s">
        <v>270</v>
      </c>
      <c r="C37" s="109"/>
      <c r="E37" s="106">
        <v>44</v>
      </c>
      <c r="G37" s="106">
        <v>159</v>
      </c>
      <c r="H37" s="254">
        <f t="shared" si="3"/>
        <v>43.324250681198912</v>
      </c>
    </row>
    <row r="38" spans="1:8" x14ac:dyDescent="0.25">
      <c r="A38" s="109"/>
      <c r="B38" s="109" t="s">
        <v>271</v>
      </c>
      <c r="C38" s="109"/>
      <c r="E38" s="106">
        <v>16</v>
      </c>
      <c r="G38" s="106">
        <v>41</v>
      </c>
      <c r="H38" s="254">
        <f t="shared" si="3"/>
        <v>11.1716621253406</v>
      </c>
    </row>
    <row r="39" spans="1:8" x14ac:dyDescent="0.25">
      <c r="A39" s="109"/>
      <c r="B39" s="109"/>
      <c r="C39" s="109"/>
    </row>
    <row r="40" spans="1:8" x14ac:dyDescent="0.25">
      <c r="A40" s="109" t="s">
        <v>18</v>
      </c>
      <c r="B40" s="109" t="s">
        <v>272</v>
      </c>
      <c r="C40" s="109"/>
      <c r="E40" s="106">
        <v>56</v>
      </c>
      <c r="G40" s="106">
        <v>139</v>
      </c>
      <c r="H40" s="255">
        <f>G40/$G$40*100</f>
        <v>100</v>
      </c>
    </row>
    <row r="41" spans="1:8" x14ac:dyDescent="0.25">
      <c r="A41" s="109"/>
      <c r="B41" s="109" t="s">
        <v>268</v>
      </c>
      <c r="C41" s="109"/>
      <c r="E41" s="106">
        <v>32</v>
      </c>
      <c r="G41" s="106">
        <v>40</v>
      </c>
      <c r="H41" s="255">
        <f t="shared" ref="H41:H44" si="4">G41/$G$40*100</f>
        <v>28.776978417266186</v>
      </c>
    </row>
    <row r="42" spans="1:8" x14ac:dyDescent="0.25">
      <c r="A42" s="109"/>
      <c r="B42" s="109" t="s">
        <v>269</v>
      </c>
      <c r="C42" s="109"/>
      <c r="E42" s="106">
        <v>28</v>
      </c>
      <c r="G42" s="106">
        <v>50</v>
      </c>
      <c r="H42" s="255">
        <f t="shared" si="4"/>
        <v>35.97122302158273</v>
      </c>
    </row>
    <row r="43" spans="1:8" x14ac:dyDescent="0.25">
      <c r="A43" s="109"/>
      <c r="B43" s="109" t="s">
        <v>270</v>
      </c>
      <c r="C43" s="109"/>
      <c r="E43" s="106">
        <v>20</v>
      </c>
      <c r="G43" s="106">
        <v>39</v>
      </c>
      <c r="H43" s="255">
        <f t="shared" si="4"/>
        <v>28.057553956834528</v>
      </c>
    </row>
    <row r="44" spans="1:8" x14ac:dyDescent="0.25">
      <c r="A44" s="109"/>
      <c r="B44" s="109" t="s">
        <v>271</v>
      </c>
      <c r="C44" s="109"/>
      <c r="E44" s="106">
        <v>7</v>
      </c>
      <c r="G44" s="106">
        <v>10</v>
      </c>
      <c r="H44" s="255">
        <f t="shared" si="4"/>
        <v>7.1942446043165464</v>
      </c>
    </row>
    <row r="45" spans="1:8" x14ac:dyDescent="0.25">
      <c r="A45" s="111"/>
      <c r="B45" s="111"/>
      <c r="C45" s="111"/>
      <c r="D45" s="241"/>
      <c r="E45" s="241"/>
      <c r="F45" s="241"/>
      <c r="G45" s="241"/>
      <c r="H45" s="256"/>
    </row>
    <row r="46" spans="1:8" x14ac:dyDescent="0.25">
      <c r="A46" s="109" t="s">
        <v>5</v>
      </c>
      <c r="B46" s="109" t="s">
        <v>267</v>
      </c>
      <c r="C46" s="109"/>
      <c r="E46" s="109">
        <v>139</v>
      </c>
      <c r="F46" s="109"/>
      <c r="G46" s="109">
        <v>506</v>
      </c>
      <c r="H46" s="257">
        <v>100</v>
      </c>
    </row>
    <row r="47" spans="1:8" x14ac:dyDescent="0.25">
      <c r="A47" s="109"/>
      <c r="B47" s="109" t="s">
        <v>268</v>
      </c>
      <c r="C47" s="109"/>
      <c r="E47" s="109">
        <v>78</v>
      </c>
      <c r="F47" s="109"/>
      <c r="G47" s="109">
        <v>130</v>
      </c>
      <c r="H47" s="257">
        <v>25.691699604743086</v>
      </c>
    </row>
    <row r="48" spans="1:8" x14ac:dyDescent="0.25">
      <c r="A48" s="109"/>
      <c r="B48" s="109" t="s">
        <v>269</v>
      </c>
      <c r="C48" s="109"/>
      <c r="E48" s="109">
        <v>65</v>
      </c>
      <c r="F48" s="109"/>
      <c r="G48" s="109">
        <v>127</v>
      </c>
      <c r="H48" s="257">
        <v>25.098814229249012</v>
      </c>
    </row>
    <row r="49" spans="1:8" x14ac:dyDescent="0.25">
      <c r="A49" s="109"/>
      <c r="B49" s="109" t="s">
        <v>270</v>
      </c>
      <c r="C49" s="109"/>
      <c r="E49" s="109">
        <v>64</v>
      </c>
      <c r="F49" s="109"/>
      <c r="G49" s="109">
        <v>198</v>
      </c>
      <c r="H49" s="257">
        <v>39.130434782608695</v>
      </c>
    </row>
    <row r="50" spans="1:8" x14ac:dyDescent="0.25">
      <c r="A50" s="242"/>
      <c r="B50" s="242" t="s">
        <v>271</v>
      </c>
      <c r="C50" s="242"/>
      <c r="D50" s="110"/>
      <c r="E50" s="242">
        <v>23</v>
      </c>
      <c r="F50" s="242"/>
      <c r="G50" s="242">
        <v>51</v>
      </c>
      <c r="H50" s="351">
        <v>10.079051383399209</v>
      </c>
    </row>
    <row r="51" spans="1:8" x14ac:dyDescent="0.25">
      <c r="A51" s="37" t="s">
        <v>23</v>
      </c>
    </row>
  </sheetData>
  <mergeCells count="8">
    <mergeCell ref="B32:C33"/>
    <mergeCell ref="D32:E33"/>
    <mergeCell ref="F32:G33"/>
    <mergeCell ref="B3:G3"/>
    <mergeCell ref="H3:H4"/>
    <mergeCell ref="B18:G18"/>
    <mergeCell ref="H18:H19"/>
    <mergeCell ref="A31:H31"/>
  </mergeCell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0"/>
  <sheetViews>
    <sheetView topLeftCell="A43" zoomScaleNormal="100" workbookViewId="0">
      <selection activeCell="A59" sqref="A59:J59"/>
    </sheetView>
  </sheetViews>
  <sheetFormatPr defaultRowHeight="15" x14ac:dyDescent="0.25"/>
  <cols>
    <col min="1" max="1" width="17.85546875" customWidth="1"/>
    <col min="2" max="2" width="6.5703125" customWidth="1"/>
    <col min="3" max="3" width="5.7109375" customWidth="1"/>
    <col min="4" max="4" width="5.28515625" customWidth="1"/>
    <col min="5" max="6" width="5.5703125" customWidth="1"/>
    <col min="7" max="7" width="6.5703125" customWidth="1"/>
    <col min="8" max="8" width="6.7109375" customWidth="1"/>
    <col min="9" max="9" width="6.140625" customWidth="1"/>
    <col min="10" max="10" width="6.28515625" customWidth="1"/>
    <col min="11" max="11" width="11.85546875" customWidth="1"/>
  </cols>
  <sheetData>
    <row r="2" spans="1:11" x14ac:dyDescent="0.25">
      <c r="A2" s="17" t="s">
        <v>273</v>
      </c>
    </row>
    <row r="4" spans="1:11" x14ac:dyDescent="0.25">
      <c r="A4" s="2"/>
      <c r="B4" s="357" t="s">
        <v>274</v>
      </c>
      <c r="C4" s="357"/>
      <c r="D4" s="357"/>
      <c r="E4" s="357"/>
      <c r="F4" s="357"/>
      <c r="G4" s="357"/>
      <c r="H4" s="357"/>
      <c r="I4" s="357"/>
      <c r="J4" s="358"/>
      <c r="K4" s="389" t="s">
        <v>275</v>
      </c>
    </row>
    <row r="5" spans="1:11" x14ac:dyDescent="0.25">
      <c r="A5" s="6" t="s">
        <v>33</v>
      </c>
      <c r="B5" s="258">
        <v>1</v>
      </c>
      <c r="C5" s="258">
        <v>2</v>
      </c>
      <c r="D5" s="258">
        <v>3</v>
      </c>
      <c r="E5" s="258">
        <v>4</v>
      </c>
      <c r="F5" s="259" t="s">
        <v>257</v>
      </c>
      <c r="G5" s="260" t="s">
        <v>276</v>
      </c>
      <c r="H5" s="261" t="s">
        <v>277</v>
      </c>
      <c r="I5" s="261" t="s">
        <v>278</v>
      </c>
      <c r="J5" s="262" t="s">
        <v>279</v>
      </c>
      <c r="K5" s="390"/>
    </row>
    <row r="6" spans="1:11" x14ac:dyDescent="0.25">
      <c r="A6" s="18" t="s">
        <v>6</v>
      </c>
      <c r="B6">
        <v>2</v>
      </c>
      <c r="C6">
        <v>8</v>
      </c>
      <c r="D6">
        <v>3</v>
      </c>
      <c r="E6">
        <v>4</v>
      </c>
      <c r="F6">
        <v>21</v>
      </c>
      <c r="G6">
        <v>48</v>
      </c>
      <c r="H6">
        <v>76</v>
      </c>
      <c r="I6">
        <v>298</v>
      </c>
      <c r="J6" s="146">
        <v>1597</v>
      </c>
      <c r="K6">
        <v>2057</v>
      </c>
    </row>
    <row r="7" spans="1:11" x14ac:dyDescent="0.25">
      <c r="A7" s="152" t="s">
        <v>12</v>
      </c>
      <c r="B7">
        <v>6</v>
      </c>
      <c r="C7">
        <v>6</v>
      </c>
      <c r="D7">
        <v>3</v>
      </c>
      <c r="E7">
        <v>8</v>
      </c>
      <c r="F7">
        <v>48</v>
      </c>
      <c r="G7">
        <v>51</v>
      </c>
      <c r="H7">
        <v>108</v>
      </c>
      <c r="I7">
        <v>303</v>
      </c>
      <c r="J7" s="13">
        <v>2062</v>
      </c>
      <c r="K7">
        <v>2595</v>
      </c>
    </row>
    <row r="8" spans="1:11" x14ac:dyDescent="0.25">
      <c r="A8" s="152" t="s">
        <v>14</v>
      </c>
      <c r="B8" s="18">
        <v>0</v>
      </c>
      <c r="C8" s="18">
        <v>4</v>
      </c>
      <c r="D8" s="18">
        <v>3</v>
      </c>
      <c r="E8" s="18">
        <v>4</v>
      </c>
      <c r="F8" s="18">
        <v>13</v>
      </c>
      <c r="G8" s="18">
        <v>46</v>
      </c>
      <c r="H8" s="18">
        <v>71</v>
      </c>
      <c r="I8" s="18">
        <v>215</v>
      </c>
      <c r="J8" s="13">
        <v>2565</v>
      </c>
      <c r="K8" s="18">
        <v>2921</v>
      </c>
    </row>
    <row r="9" spans="1:11" x14ac:dyDescent="0.25">
      <c r="A9" s="18"/>
      <c r="J9" s="13"/>
    </row>
    <row r="10" spans="1:11" x14ac:dyDescent="0.25">
      <c r="A10" s="15" t="s">
        <v>17</v>
      </c>
      <c r="B10" s="94">
        <v>8</v>
      </c>
      <c r="C10" s="94">
        <v>18</v>
      </c>
      <c r="D10" s="94">
        <v>9</v>
      </c>
      <c r="E10" s="94">
        <v>16</v>
      </c>
      <c r="F10" s="94">
        <v>82</v>
      </c>
      <c r="G10" s="94">
        <v>145</v>
      </c>
      <c r="H10" s="94">
        <v>255</v>
      </c>
      <c r="I10" s="94">
        <v>816</v>
      </c>
      <c r="J10" s="16">
        <v>6224</v>
      </c>
      <c r="K10" s="94">
        <v>7573</v>
      </c>
    </row>
    <row r="11" spans="1:11" x14ac:dyDescent="0.25">
      <c r="A11" s="18"/>
      <c r="J11" s="13"/>
    </row>
    <row r="12" spans="1:11" x14ac:dyDescent="0.25">
      <c r="A12" s="6" t="s">
        <v>18</v>
      </c>
      <c r="B12" s="6">
        <v>4</v>
      </c>
      <c r="C12" s="6">
        <v>10</v>
      </c>
      <c r="D12" s="6">
        <v>9</v>
      </c>
      <c r="E12" s="6">
        <v>8</v>
      </c>
      <c r="F12" s="6">
        <v>37</v>
      </c>
      <c r="G12" s="6">
        <v>110</v>
      </c>
      <c r="H12" s="6">
        <v>40</v>
      </c>
      <c r="I12" s="6">
        <v>430</v>
      </c>
      <c r="J12" s="144">
        <v>1269</v>
      </c>
      <c r="K12" s="6">
        <v>1917</v>
      </c>
    </row>
    <row r="13" spans="1:11" x14ac:dyDescent="0.25">
      <c r="A13" s="18"/>
      <c r="J13" s="13"/>
    </row>
    <row r="14" spans="1:11" x14ac:dyDescent="0.25">
      <c r="A14" s="20" t="s">
        <v>5</v>
      </c>
      <c r="B14" s="20">
        <v>12</v>
      </c>
      <c r="C14" s="20">
        <v>28</v>
      </c>
      <c r="D14" s="20">
        <v>18</v>
      </c>
      <c r="E14" s="20">
        <v>24</v>
      </c>
      <c r="F14" s="20">
        <v>119</v>
      </c>
      <c r="G14" s="20">
        <v>255</v>
      </c>
      <c r="H14" s="20">
        <v>295</v>
      </c>
      <c r="I14" s="20">
        <v>1246</v>
      </c>
      <c r="J14" s="21">
        <v>7493</v>
      </c>
      <c r="K14" s="20">
        <v>9490</v>
      </c>
    </row>
    <row r="15" spans="1:11" x14ac:dyDescent="0.25">
      <c r="A15" s="203" t="s">
        <v>23</v>
      </c>
    </row>
    <row r="18" spans="1:11" x14ac:dyDescent="0.25">
      <c r="A18" s="17" t="s">
        <v>280</v>
      </c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2"/>
      <c r="B20" s="357" t="s">
        <v>274</v>
      </c>
      <c r="C20" s="357"/>
      <c r="D20" s="357"/>
      <c r="E20" s="357"/>
      <c r="F20" s="357"/>
      <c r="G20" s="357"/>
      <c r="H20" s="357"/>
      <c r="I20" s="357"/>
      <c r="J20" s="358"/>
      <c r="K20" s="2"/>
    </row>
    <row r="21" spans="1:11" x14ac:dyDescent="0.25">
      <c r="A21" s="6" t="s">
        <v>33</v>
      </c>
      <c r="B21" s="258">
        <v>1</v>
      </c>
      <c r="C21" s="258">
        <v>2</v>
      </c>
      <c r="D21" s="258">
        <v>3</v>
      </c>
      <c r="E21" s="258">
        <v>4</v>
      </c>
      <c r="F21" s="259" t="s">
        <v>257</v>
      </c>
      <c r="G21" s="260" t="s">
        <v>276</v>
      </c>
      <c r="H21" s="261" t="s">
        <v>277</v>
      </c>
      <c r="I21" s="261" t="s">
        <v>278</v>
      </c>
      <c r="J21" s="262" t="s">
        <v>279</v>
      </c>
      <c r="K21" s="261" t="s">
        <v>56</v>
      </c>
    </row>
    <row r="22" spans="1:11" x14ac:dyDescent="0.25">
      <c r="A22" s="18" t="s">
        <v>6</v>
      </c>
      <c r="B22" s="18">
        <v>2</v>
      </c>
      <c r="C22" s="18">
        <v>4</v>
      </c>
      <c r="D22" s="18">
        <v>1</v>
      </c>
      <c r="E22" s="18">
        <v>1</v>
      </c>
      <c r="F22" s="18">
        <v>3</v>
      </c>
      <c r="G22" s="18">
        <v>4</v>
      </c>
      <c r="H22" s="18">
        <v>3</v>
      </c>
      <c r="I22" s="18">
        <v>4</v>
      </c>
      <c r="J22" s="13">
        <v>4</v>
      </c>
      <c r="K22" s="18">
        <v>26</v>
      </c>
    </row>
    <row r="23" spans="1:11" x14ac:dyDescent="0.25">
      <c r="A23" s="152" t="s">
        <v>12</v>
      </c>
      <c r="B23" s="18">
        <v>6</v>
      </c>
      <c r="C23" s="18">
        <v>3</v>
      </c>
      <c r="D23" s="18">
        <v>1</v>
      </c>
      <c r="E23" s="18">
        <v>2</v>
      </c>
      <c r="F23" s="18">
        <v>8</v>
      </c>
      <c r="G23" s="18">
        <v>4</v>
      </c>
      <c r="H23" s="18">
        <v>3</v>
      </c>
      <c r="I23" s="18">
        <v>4</v>
      </c>
      <c r="J23" s="13">
        <v>8</v>
      </c>
      <c r="K23" s="18">
        <v>39</v>
      </c>
    </row>
    <row r="24" spans="1:11" x14ac:dyDescent="0.25">
      <c r="A24" s="152" t="s">
        <v>14</v>
      </c>
      <c r="B24" s="152">
        <v>0</v>
      </c>
      <c r="C24" s="18">
        <v>2</v>
      </c>
      <c r="D24" s="18">
        <v>1</v>
      </c>
      <c r="E24" s="18">
        <v>1</v>
      </c>
      <c r="F24" s="18">
        <v>2</v>
      </c>
      <c r="G24" s="18">
        <v>3</v>
      </c>
      <c r="H24" s="18">
        <v>2</v>
      </c>
      <c r="I24" s="18">
        <v>3</v>
      </c>
      <c r="J24" s="13">
        <v>6</v>
      </c>
      <c r="K24" s="18">
        <v>20</v>
      </c>
    </row>
    <row r="25" spans="1:1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3"/>
      <c r="K25" s="18"/>
    </row>
    <row r="26" spans="1:11" s="17" customFormat="1" x14ac:dyDescent="0.25">
      <c r="A26" s="15" t="s">
        <v>17</v>
      </c>
      <c r="B26" s="15">
        <f t="shared" ref="B26:K26" si="0">+B22+B23+B24</f>
        <v>8</v>
      </c>
      <c r="C26" s="15">
        <f t="shared" si="0"/>
        <v>9</v>
      </c>
      <c r="D26" s="15">
        <f t="shared" si="0"/>
        <v>3</v>
      </c>
      <c r="E26" s="15">
        <f t="shared" si="0"/>
        <v>4</v>
      </c>
      <c r="F26" s="15">
        <f t="shared" si="0"/>
        <v>13</v>
      </c>
      <c r="G26" s="15">
        <f t="shared" si="0"/>
        <v>11</v>
      </c>
      <c r="H26" s="15">
        <f t="shared" si="0"/>
        <v>8</v>
      </c>
      <c r="I26" s="15">
        <f t="shared" si="0"/>
        <v>11</v>
      </c>
      <c r="J26" s="16">
        <f t="shared" si="0"/>
        <v>18</v>
      </c>
      <c r="K26" s="15">
        <f t="shared" si="0"/>
        <v>85</v>
      </c>
    </row>
    <row r="27" spans="1:11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3"/>
      <c r="K27" s="18"/>
    </row>
    <row r="28" spans="1:11" x14ac:dyDescent="0.25">
      <c r="A28" s="6" t="s">
        <v>18</v>
      </c>
      <c r="B28" s="6">
        <v>4</v>
      </c>
      <c r="C28" s="6">
        <v>5</v>
      </c>
      <c r="D28" s="6">
        <v>3</v>
      </c>
      <c r="E28" s="6">
        <v>2</v>
      </c>
      <c r="F28" s="6">
        <v>6</v>
      </c>
      <c r="G28" s="6">
        <v>9</v>
      </c>
      <c r="H28" s="6">
        <v>1</v>
      </c>
      <c r="I28" s="6">
        <v>6</v>
      </c>
      <c r="J28" s="144">
        <v>6</v>
      </c>
      <c r="K28" s="6">
        <v>42</v>
      </c>
    </row>
    <row r="29" spans="1:11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3"/>
      <c r="K29" s="18"/>
    </row>
    <row r="30" spans="1:11" x14ac:dyDescent="0.25">
      <c r="A30" s="20" t="s">
        <v>5</v>
      </c>
      <c r="B30" s="20">
        <v>12</v>
      </c>
      <c r="C30" s="20">
        <v>14</v>
      </c>
      <c r="D30" s="20">
        <v>6</v>
      </c>
      <c r="E30" s="20">
        <v>6</v>
      </c>
      <c r="F30" s="20">
        <v>19</v>
      </c>
      <c r="G30" s="20">
        <v>20</v>
      </c>
      <c r="H30" s="20">
        <v>9</v>
      </c>
      <c r="I30" s="20">
        <v>17</v>
      </c>
      <c r="J30" s="161">
        <v>24</v>
      </c>
      <c r="K30" s="20">
        <v>127</v>
      </c>
    </row>
    <row r="31" spans="1:11" x14ac:dyDescent="0.25">
      <c r="A31" s="203" t="s">
        <v>23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</row>
    <row r="33" spans="1:10" x14ac:dyDescent="0.25">
      <c r="A33" s="17" t="s">
        <v>281</v>
      </c>
    </row>
    <row r="34" spans="1:10" x14ac:dyDescent="0.25">
      <c r="A34" s="17"/>
    </row>
    <row r="35" spans="1:10" x14ac:dyDescent="0.25">
      <c r="A35" s="2"/>
      <c r="B35" s="391" t="s">
        <v>262</v>
      </c>
      <c r="C35" s="391"/>
      <c r="D35" s="370" t="s">
        <v>282</v>
      </c>
      <c r="E35" s="370"/>
      <c r="F35" s="370"/>
      <c r="G35" s="370" t="s">
        <v>283</v>
      </c>
      <c r="H35" s="370"/>
      <c r="I35" s="370" t="s">
        <v>284</v>
      </c>
      <c r="J35" s="370"/>
    </row>
    <row r="36" spans="1:10" x14ac:dyDescent="0.25">
      <c r="A36" s="6" t="s">
        <v>265</v>
      </c>
      <c r="B36" s="361"/>
      <c r="C36" s="361"/>
      <c r="D36" s="371"/>
      <c r="E36" s="371"/>
      <c r="F36" s="371"/>
      <c r="G36" s="371"/>
      <c r="H36" s="371"/>
      <c r="I36" s="371"/>
      <c r="J36" s="371"/>
    </row>
    <row r="37" spans="1:10" x14ac:dyDescent="0.25">
      <c r="A37" s="2" t="s">
        <v>16</v>
      </c>
      <c r="B37" s="368" t="s">
        <v>285</v>
      </c>
      <c r="C37" s="368"/>
      <c r="D37" s="368"/>
      <c r="E37" s="145"/>
      <c r="F37" s="145">
        <v>85</v>
      </c>
      <c r="G37" s="145"/>
      <c r="H37" s="145">
        <v>7573</v>
      </c>
      <c r="I37" s="145"/>
      <c r="J37" s="263">
        <f>H37/$H$37*100</f>
        <v>100</v>
      </c>
    </row>
    <row r="38" spans="1:10" x14ac:dyDescent="0.25">
      <c r="A38" s="17"/>
      <c r="B38" s="376" t="s">
        <v>286</v>
      </c>
      <c r="C38" s="376"/>
      <c r="D38" s="376"/>
      <c r="F38">
        <v>38</v>
      </c>
      <c r="H38">
        <v>180</v>
      </c>
      <c r="J38" s="216">
        <f t="shared" ref="J38:J43" si="1">H38/$H$37*100</f>
        <v>2.3768651789251289</v>
      </c>
    </row>
    <row r="39" spans="1:10" x14ac:dyDescent="0.25">
      <c r="A39" s="17"/>
      <c r="B39" s="376" t="s">
        <v>287</v>
      </c>
      <c r="C39" s="376"/>
      <c r="D39" s="376"/>
      <c r="F39">
        <v>19</v>
      </c>
      <c r="H39">
        <v>73</v>
      </c>
      <c r="J39" s="216">
        <f t="shared" si="1"/>
        <v>0.96395087811963553</v>
      </c>
    </row>
    <row r="40" spans="1:10" x14ac:dyDescent="0.25">
      <c r="A40" s="17"/>
      <c r="B40" s="376" t="s">
        <v>288</v>
      </c>
      <c r="C40" s="376"/>
      <c r="D40" s="376"/>
      <c r="F40">
        <v>39</v>
      </c>
      <c r="H40">
        <v>842</v>
      </c>
      <c r="J40" s="216">
        <f t="shared" si="1"/>
        <v>11.118447114749769</v>
      </c>
    </row>
    <row r="41" spans="1:10" x14ac:dyDescent="0.25">
      <c r="A41" s="17"/>
      <c r="B41" s="376" t="s">
        <v>289</v>
      </c>
      <c r="C41" s="376"/>
      <c r="D41" s="376"/>
      <c r="F41">
        <v>18</v>
      </c>
      <c r="H41">
        <v>287</v>
      </c>
      <c r="J41" s="216">
        <f t="shared" si="1"/>
        <v>3.7897794797306221</v>
      </c>
    </row>
    <row r="42" spans="1:10" x14ac:dyDescent="0.25">
      <c r="A42" s="17"/>
      <c r="B42" s="376" t="s">
        <v>290</v>
      </c>
      <c r="C42" s="376"/>
      <c r="D42" s="376"/>
      <c r="F42">
        <v>69</v>
      </c>
      <c r="H42">
        <v>4652</v>
      </c>
      <c r="J42" s="216">
        <f t="shared" si="1"/>
        <v>61.428760068664992</v>
      </c>
    </row>
    <row r="43" spans="1:10" x14ac:dyDescent="0.25">
      <c r="A43" s="17"/>
      <c r="B43" s="376" t="s">
        <v>291</v>
      </c>
      <c r="C43" s="376"/>
      <c r="D43" s="376"/>
      <c r="F43">
        <v>33</v>
      </c>
      <c r="H43">
        <v>1539</v>
      </c>
      <c r="J43" s="216">
        <f t="shared" si="1"/>
        <v>20.322197279809849</v>
      </c>
    </row>
    <row r="44" spans="1:10" x14ac:dyDescent="0.25">
      <c r="A44" s="17"/>
      <c r="B44" s="17"/>
      <c r="C44" s="17"/>
      <c r="D44" s="17"/>
    </row>
    <row r="45" spans="1:10" x14ac:dyDescent="0.25">
      <c r="A45" s="17" t="s">
        <v>18</v>
      </c>
      <c r="B45" s="376" t="s">
        <v>285</v>
      </c>
      <c r="C45" s="376"/>
      <c r="D45" s="376"/>
      <c r="F45">
        <v>42</v>
      </c>
      <c r="H45">
        <v>1917</v>
      </c>
      <c r="J45" s="216">
        <f>H45/$H$45*100</f>
        <v>100</v>
      </c>
    </row>
    <row r="46" spans="1:10" x14ac:dyDescent="0.25">
      <c r="A46" s="17"/>
      <c r="B46" s="376" t="s">
        <v>286</v>
      </c>
      <c r="C46" s="376"/>
      <c r="D46" s="376"/>
      <c r="F46">
        <v>19</v>
      </c>
      <c r="H46">
        <v>61</v>
      </c>
      <c r="J46" s="216">
        <f t="shared" ref="J46:J51" si="2">H46/$H$45*100</f>
        <v>3.1820552947313505</v>
      </c>
    </row>
    <row r="47" spans="1:10" x14ac:dyDescent="0.25">
      <c r="A47" s="17"/>
      <c r="B47" s="376" t="s">
        <v>287</v>
      </c>
      <c r="C47" s="376"/>
      <c r="D47" s="376"/>
      <c r="F47">
        <v>9</v>
      </c>
      <c r="H47">
        <v>61</v>
      </c>
      <c r="J47" s="216">
        <f t="shared" si="2"/>
        <v>3.1820552947313505</v>
      </c>
    </row>
    <row r="48" spans="1:10" x14ac:dyDescent="0.25">
      <c r="A48" s="17"/>
      <c r="B48" s="376" t="s">
        <v>288</v>
      </c>
      <c r="C48" s="376"/>
      <c r="D48" s="376"/>
      <c r="F48">
        <v>22</v>
      </c>
      <c r="H48">
        <v>208</v>
      </c>
      <c r="J48" s="216">
        <f t="shared" si="2"/>
        <v>10.850286906624934</v>
      </c>
    </row>
    <row r="49" spans="1:10" x14ac:dyDescent="0.25">
      <c r="A49" s="17"/>
      <c r="B49" s="376" t="s">
        <v>289</v>
      </c>
      <c r="C49" s="376"/>
      <c r="D49" s="376"/>
      <c r="F49">
        <v>9</v>
      </c>
      <c r="H49">
        <v>320</v>
      </c>
      <c r="J49" s="216">
        <f t="shared" si="2"/>
        <v>16.692749087115285</v>
      </c>
    </row>
    <row r="50" spans="1:10" x14ac:dyDescent="0.25">
      <c r="A50" s="17"/>
      <c r="B50" s="376" t="s">
        <v>290</v>
      </c>
      <c r="C50" s="376"/>
      <c r="D50" s="376"/>
      <c r="F50">
        <v>28</v>
      </c>
      <c r="H50">
        <v>664</v>
      </c>
      <c r="J50" s="216">
        <f t="shared" si="2"/>
        <v>34.637454355764213</v>
      </c>
    </row>
    <row r="51" spans="1:10" x14ac:dyDescent="0.25">
      <c r="A51" s="17"/>
      <c r="B51" s="376" t="s">
        <v>291</v>
      </c>
      <c r="C51" s="376"/>
      <c r="D51" s="376"/>
      <c r="F51">
        <v>16</v>
      </c>
      <c r="H51">
        <v>603</v>
      </c>
      <c r="J51" s="216">
        <f t="shared" si="2"/>
        <v>31.455399061032864</v>
      </c>
    </row>
    <row r="52" spans="1:10" x14ac:dyDescent="0.25">
      <c r="A52" s="2"/>
      <c r="B52" s="2"/>
      <c r="C52" s="2"/>
      <c r="D52" s="2"/>
      <c r="E52" s="145"/>
      <c r="F52" s="145"/>
      <c r="G52" s="145"/>
      <c r="H52" s="145"/>
      <c r="I52" s="145"/>
      <c r="J52" s="145"/>
    </row>
    <row r="53" spans="1:10" x14ac:dyDescent="0.25">
      <c r="A53" s="17" t="s">
        <v>5</v>
      </c>
      <c r="B53" s="376" t="s">
        <v>285</v>
      </c>
      <c r="C53" s="376"/>
      <c r="D53" s="376"/>
      <c r="F53" s="17">
        <v>127</v>
      </c>
      <c r="G53" s="17"/>
      <c r="H53" s="17">
        <v>9490</v>
      </c>
      <c r="I53" s="17"/>
      <c r="J53" s="218">
        <v>100</v>
      </c>
    </row>
    <row r="54" spans="1:10" x14ac:dyDescent="0.25">
      <c r="A54" s="17"/>
      <c r="B54" s="376" t="s">
        <v>286</v>
      </c>
      <c r="C54" s="376"/>
      <c r="D54" s="376"/>
      <c r="F54" s="17">
        <v>57</v>
      </c>
      <c r="G54" s="17"/>
      <c r="H54" s="17">
        <v>241</v>
      </c>
      <c r="I54" s="17"/>
      <c r="J54" s="218">
        <v>2.5395152792413067</v>
      </c>
    </row>
    <row r="55" spans="1:10" x14ac:dyDescent="0.25">
      <c r="A55" s="17"/>
      <c r="B55" s="376" t="s">
        <v>287</v>
      </c>
      <c r="C55" s="376"/>
      <c r="D55" s="376"/>
      <c r="F55" s="17">
        <v>28</v>
      </c>
      <c r="G55" s="17"/>
      <c r="H55" s="17">
        <v>134</v>
      </c>
      <c r="I55" s="17"/>
      <c r="J55" s="218">
        <v>1.4120126448893573</v>
      </c>
    </row>
    <row r="56" spans="1:10" x14ac:dyDescent="0.25">
      <c r="A56" s="17"/>
      <c r="B56" s="376" t="s">
        <v>288</v>
      </c>
      <c r="C56" s="376"/>
      <c r="D56" s="376"/>
      <c r="F56" s="17">
        <v>61</v>
      </c>
      <c r="G56" s="17"/>
      <c r="H56" s="17">
        <v>1050</v>
      </c>
      <c r="I56" s="17"/>
      <c r="J56" s="218">
        <v>11.064278187565858</v>
      </c>
    </row>
    <row r="57" spans="1:10" x14ac:dyDescent="0.25">
      <c r="A57" s="17"/>
      <c r="B57" s="376" t="s">
        <v>289</v>
      </c>
      <c r="C57" s="376"/>
      <c r="D57" s="376"/>
      <c r="F57" s="17">
        <v>27</v>
      </c>
      <c r="G57" s="17"/>
      <c r="H57" s="17">
        <v>607</v>
      </c>
      <c r="I57" s="17"/>
      <c r="J57" s="218">
        <v>6.3962065331928342</v>
      </c>
    </row>
    <row r="58" spans="1:10" x14ac:dyDescent="0.25">
      <c r="A58" s="17"/>
      <c r="B58" s="376" t="s">
        <v>290</v>
      </c>
      <c r="C58" s="376"/>
      <c r="D58" s="376"/>
      <c r="F58" s="17">
        <v>97</v>
      </c>
      <c r="G58" s="17"/>
      <c r="H58" s="17">
        <v>5316</v>
      </c>
      <c r="I58" s="17"/>
      <c r="J58" s="218">
        <v>56.016859852476287</v>
      </c>
    </row>
    <row r="59" spans="1:10" x14ac:dyDescent="0.25">
      <c r="A59" s="6"/>
      <c r="B59" s="369" t="s">
        <v>291</v>
      </c>
      <c r="C59" s="369"/>
      <c r="D59" s="369"/>
      <c r="E59" s="1"/>
      <c r="F59" s="6">
        <v>49</v>
      </c>
      <c r="G59" s="6"/>
      <c r="H59" s="6">
        <v>2142</v>
      </c>
      <c r="I59" s="6"/>
      <c r="J59" s="352">
        <v>22.571127502634354</v>
      </c>
    </row>
    <row r="60" spans="1:10" x14ac:dyDescent="0.25">
      <c r="A60" s="105" t="s">
        <v>23</v>
      </c>
      <c r="B60" s="105"/>
      <c r="C60" s="105"/>
      <c r="D60" s="105"/>
    </row>
  </sheetData>
  <mergeCells count="28">
    <mergeCell ref="B57:D57"/>
    <mergeCell ref="B58:D58"/>
    <mergeCell ref="B59:D59"/>
    <mergeCell ref="B50:D50"/>
    <mergeCell ref="B51:D51"/>
    <mergeCell ref="B53:D53"/>
    <mergeCell ref="B54:D54"/>
    <mergeCell ref="B55:D55"/>
    <mergeCell ref="B56:D56"/>
    <mergeCell ref="B49:D49"/>
    <mergeCell ref="B37:D37"/>
    <mergeCell ref="B38:D38"/>
    <mergeCell ref="B39:D39"/>
    <mergeCell ref="B40:D40"/>
    <mergeCell ref="B41:D41"/>
    <mergeCell ref="B42:D42"/>
    <mergeCell ref="B43:D43"/>
    <mergeCell ref="B45:D45"/>
    <mergeCell ref="B46:D46"/>
    <mergeCell ref="B47:D47"/>
    <mergeCell ref="B48:D48"/>
    <mergeCell ref="B4:J4"/>
    <mergeCell ref="K4:K5"/>
    <mergeCell ref="B20:J20"/>
    <mergeCell ref="B35:C36"/>
    <mergeCell ref="D35:F36"/>
    <mergeCell ref="G35:H36"/>
    <mergeCell ref="I35:J36"/>
  </mergeCells>
  <pageMargins left="0.7" right="0.7" top="0.75" bottom="0.75" header="0.3" footer="0.3"/>
  <pageSetup paperSize="9" scale="8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opLeftCell="A31" zoomScaleNormal="100" workbookViewId="0">
      <selection activeCell="A48" sqref="A48:K48"/>
    </sheetView>
  </sheetViews>
  <sheetFormatPr defaultRowHeight="15" x14ac:dyDescent="0.25"/>
  <cols>
    <col min="1" max="1" width="18.28515625" customWidth="1"/>
    <col min="2" max="2" width="6.140625" customWidth="1"/>
    <col min="3" max="3" width="5.28515625" customWidth="1"/>
    <col min="4" max="5" width="4.85546875" customWidth="1"/>
    <col min="6" max="6" width="6.140625" customWidth="1"/>
    <col min="7" max="7" width="6.28515625" customWidth="1"/>
    <col min="8" max="8" width="5.85546875" customWidth="1"/>
    <col min="9" max="9" width="6" customWidth="1"/>
    <col min="10" max="10" width="6.140625" customWidth="1"/>
    <col min="11" max="11" width="11.140625" customWidth="1"/>
  </cols>
  <sheetData>
    <row r="1" spans="1:11" x14ac:dyDescent="0.25">
      <c r="A1" s="17" t="s">
        <v>292</v>
      </c>
    </row>
    <row r="3" spans="1:11" x14ac:dyDescent="0.25">
      <c r="A3" s="145"/>
      <c r="B3" s="145"/>
      <c r="C3" s="145"/>
      <c r="D3" s="145"/>
      <c r="E3" s="145"/>
      <c r="F3" s="2" t="s">
        <v>293</v>
      </c>
      <c r="G3" s="2"/>
      <c r="H3" s="2"/>
      <c r="I3" s="145"/>
      <c r="J3" s="146"/>
      <c r="K3" s="145"/>
    </row>
    <row r="4" spans="1:11" s="264" customFormat="1" x14ac:dyDescent="0.25">
      <c r="A4" s="147" t="s">
        <v>33</v>
      </c>
      <c r="B4" s="7">
        <v>1</v>
      </c>
      <c r="C4" s="7">
        <v>2</v>
      </c>
      <c r="D4" s="7">
        <v>3</v>
      </c>
      <c r="E4" s="7">
        <v>4</v>
      </c>
      <c r="F4" s="7" t="s">
        <v>257</v>
      </c>
      <c r="G4" s="7" t="s">
        <v>276</v>
      </c>
      <c r="H4" s="7" t="s">
        <v>277</v>
      </c>
      <c r="I4" s="7" t="s">
        <v>278</v>
      </c>
      <c r="J4" s="8" t="s">
        <v>279</v>
      </c>
      <c r="K4" s="7" t="s">
        <v>294</v>
      </c>
    </row>
    <row r="5" spans="1:11" x14ac:dyDescent="0.25">
      <c r="A5" t="s">
        <v>6</v>
      </c>
      <c r="B5">
        <v>0</v>
      </c>
      <c r="C5">
        <v>6</v>
      </c>
      <c r="D5">
        <v>6</v>
      </c>
      <c r="E5">
        <v>0</v>
      </c>
      <c r="F5">
        <v>13</v>
      </c>
      <c r="G5">
        <v>79</v>
      </c>
      <c r="H5">
        <v>80</v>
      </c>
      <c r="I5">
        <v>106</v>
      </c>
      <c r="J5" s="13">
        <v>0</v>
      </c>
      <c r="K5">
        <v>290</v>
      </c>
    </row>
    <row r="6" spans="1:11" ht="16.5" customHeight="1" x14ac:dyDescent="0.25">
      <c r="A6" t="s">
        <v>12</v>
      </c>
      <c r="B6">
        <v>1</v>
      </c>
      <c r="C6">
        <v>2</v>
      </c>
      <c r="D6">
        <v>0</v>
      </c>
      <c r="E6">
        <v>12</v>
      </c>
      <c r="F6">
        <v>45</v>
      </c>
      <c r="G6">
        <v>73</v>
      </c>
      <c r="H6">
        <v>0</v>
      </c>
      <c r="I6">
        <v>0</v>
      </c>
      <c r="J6" s="13">
        <v>175</v>
      </c>
      <c r="K6">
        <v>308</v>
      </c>
    </row>
    <row r="7" spans="1:11" ht="16.5" customHeight="1" x14ac:dyDescent="0.25">
      <c r="A7" s="18" t="s">
        <v>14</v>
      </c>
      <c r="B7" s="18">
        <v>0</v>
      </c>
      <c r="C7" s="18">
        <v>4</v>
      </c>
      <c r="D7" s="18">
        <v>0</v>
      </c>
      <c r="E7" s="18">
        <v>4</v>
      </c>
      <c r="F7" s="18">
        <v>13</v>
      </c>
      <c r="G7" s="18">
        <v>15</v>
      </c>
      <c r="H7" s="18">
        <v>25</v>
      </c>
      <c r="I7" s="18">
        <v>95</v>
      </c>
      <c r="J7" s="13">
        <v>0</v>
      </c>
      <c r="K7" s="18">
        <v>156</v>
      </c>
    </row>
    <row r="8" spans="1:11" ht="16.5" customHeight="1" x14ac:dyDescent="0.25">
      <c r="J8" s="13"/>
    </row>
    <row r="9" spans="1:11" ht="16.5" customHeight="1" x14ac:dyDescent="0.25">
      <c r="A9" s="94" t="s">
        <v>17</v>
      </c>
      <c r="B9" s="94">
        <v>1</v>
      </c>
      <c r="C9" s="94">
        <v>12</v>
      </c>
      <c r="D9" s="94">
        <v>6</v>
      </c>
      <c r="E9" s="94">
        <v>16</v>
      </c>
      <c r="F9" s="94">
        <v>71</v>
      </c>
      <c r="G9" s="94">
        <v>167</v>
      </c>
      <c r="H9" s="94">
        <v>105</v>
      </c>
      <c r="I9" s="94">
        <v>201</v>
      </c>
      <c r="J9" s="16">
        <v>175</v>
      </c>
      <c r="K9" s="94">
        <v>754</v>
      </c>
    </row>
    <row r="10" spans="1:11" ht="16.5" customHeight="1" x14ac:dyDescent="0.25">
      <c r="J10" s="13"/>
    </row>
    <row r="11" spans="1:11" x14ac:dyDescent="0.25">
      <c r="A11" s="6" t="s">
        <v>18</v>
      </c>
      <c r="B11" s="6">
        <v>0</v>
      </c>
      <c r="C11" s="6">
        <v>2</v>
      </c>
      <c r="D11" s="6">
        <v>3</v>
      </c>
      <c r="E11" s="6">
        <v>0</v>
      </c>
      <c r="F11" s="6">
        <v>12</v>
      </c>
      <c r="G11" s="6">
        <v>31</v>
      </c>
      <c r="H11" s="6">
        <v>0</v>
      </c>
      <c r="I11" s="6">
        <v>0</v>
      </c>
      <c r="J11" s="144">
        <v>0</v>
      </c>
      <c r="K11" s="6">
        <v>48</v>
      </c>
    </row>
    <row r="12" spans="1:11" x14ac:dyDescent="0.25">
      <c r="J12" s="13"/>
    </row>
    <row r="13" spans="1:11" x14ac:dyDescent="0.25">
      <c r="A13" s="20" t="s">
        <v>5</v>
      </c>
      <c r="B13" s="20">
        <v>1</v>
      </c>
      <c r="C13" s="20">
        <v>14</v>
      </c>
      <c r="D13" s="20">
        <v>9</v>
      </c>
      <c r="E13" s="20">
        <v>16</v>
      </c>
      <c r="F13" s="20">
        <v>83</v>
      </c>
      <c r="G13" s="20">
        <v>198</v>
      </c>
      <c r="H13" s="20">
        <v>105</v>
      </c>
      <c r="I13" s="20">
        <v>201</v>
      </c>
      <c r="J13" s="21">
        <v>175</v>
      </c>
      <c r="K13" s="20">
        <v>802</v>
      </c>
    </row>
    <row r="14" spans="1:11" x14ac:dyDescent="0.25">
      <c r="A14" s="105" t="s">
        <v>23</v>
      </c>
    </row>
    <row r="16" spans="1:11" x14ac:dyDescent="0.25">
      <c r="A16" s="17" t="s">
        <v>295</v>
      </c>
    </row>
    <row r="18" spans="1:11" x14ac:dyDescent="0.25">
      <c r="A18" s="145"/>
      <c r="B18" s="145"/>
      <c r="C18" s="145"/>
      <c r="D18" s="145"/>
      <c r="E18" s="145"/>
      <c r="F18" s="2" t="s">
        <v>293</v>
      </c>
      <c r="G18" s="2"/>
      <c r="H18" s="2"/>
      <c r="I18" s="145"/>
      <c r="J18" s="146"/>
      <c r="K18" s="145"/>
    </row>
    <row r="19" spans="1:11" x14ac:dyDescent="0.25">
      <c r="A19" s="147" t="s">
        <v>33</v>
      </c>
      <c r="B19" s="7">
        <v>1</v>
      </c>
      <c r="C19" s="7">
        <v>2</v>
      </c>
      <c r="D19" s="7">
        <v>3</v>
      </c>
      <c r="E19" s="7">
        <v>4</v>
      </c>
      <c r="F19" s="7" t="s">
        <v>257</v>
      </c>
      <c r="G19" s="7" t="s">
        <v>276</v>
      </c>
      <c r="H19" s="7" t="s">
        <v>277</v>
      </c>
      <c r="I19" s="7" t="s">
        <v>278</v>
      </c>
      <c r="J19" s="8" t="s">
        <v>279</v>
      </c>
      <c r="K19" s="7" t="s">
        <v>56</v>
      </c>
    </row>
    <row r="20" spans="1:11" x14ac:dyDescent="0.25">
      <c r="A20" t="s">
        <v>6</v>
      </c>
      <c r="B20">
        <v>0</v>
      </c>
      <c r="C20">
        <v>3</v>
      </c>
      <c r="D20">
        <v>2</v>
      </c>
      <c r="E20">
        <v>0</v>
      </c>
      <c r="F20">
        <v>2</v>
      </c>
      <c r="G20">
        <v>5</v>
      </c>
      <c r="H20">
        <v>3</v>
      </c>
      <c r="I20">
        <v>2</v>
      </c>
      <c r="J20" s="13">
        <v>0</v>
      </c>
      <c r="K20">
        <v>17</v>
      </c>
    </row>
    <row r="21" spans="1:11" x14ac:dyDescent="0.25">
      <c r="A21" t="s">
        <v>12</v>
      </c>
      <c r="B21">
        <v>1</v>
      </c>
      <c r="C21">
        <v>1</v>
      </c>
      <c r="D21">
        <v>0</v>
      </c>
      <c r="E21">
        <v>3</v>
      </c>
      <c r="F21">
        <v>6</v>
      </c>
      <c r="G21">
        <v>5</v>
      </c>
      <c r="H21">
        <v>0</v>
      </c>
      <c r="I21">
        <v>0</v>
      </c>
      <c r="J21" s="13">
        <v>1</v>
      </c>
      <c r="K21">
        <v>17</v>
      </c>
    </row>
    <row r="22" spans="1:11" x14ac:dyDescent="0.25">
      <c r="A22" s="18" t="s">
        <v>14</v>
      </c>
      <c r="B22" s="18">
        <v>0</v>
      </c>
      <c r="C22" s="18">
        <v>2</v>
      </c>
      <c r="D22" s="18">
        <v>0</v>
      </c>
      <c r="E22" s="18">
        <v>1</v>
      </c>
      <c r="F22" s="18">
        <v>2</v>
      </c>
      <c r="G22" s="18">
        <v>1</v>
      </c>
      <c r="H22" s="18">
        <v>1</v>
      </c>
      <c r="I22" s="18">
        <v>1</v>
      </c>
      <c r="J22" s="13">
        <v>0</v>
      </c>
      <c r="K22" s="18">
        <v>8</v>
      </c>
    </row>
    <row r="23" spans="1:11" x14ac:dyDescent="0.25">
      <c r="J23" s="13"/>
    </row>
    <row r="24" spans="1:11" x14ac:dyDescent="0.25">
      <c r="A24" s="94" t="s">
        <v>17</v>
      </c>
      <c r="B24" s="94">
        <v>1</v>
      </c>
      <c r="C24" s="94">
        <v>6</v>
      </c>
      <c r="D24" s="94">
        <v>2</v>
      </c>
      <c r="E24" s="94">
        <v>4</v>
      </c>
      <c r="F24" s="94">
        <v>10</v>
      </c>
      <c r="G24" s="94">
        <v>11</v>
      </c>
      <c r="H24" s="94">
        <v>4</v>
      </c>
      <c r="I24" s="94">
        <v>3</v>
      </c>
      <c r="J24" s="16">
        <v>1</v>
      </c>
      <c r="K24" s="94">
        <v>42</v>
      </c>
    </row>
    <row r="25" spans="1:11" x14ac:dyDescent="0.25">
      <c r="J25" s="13"/>
    </row>
    <row r="26" spans="1:11" x14ac:dyDescent="0.25">
      <c r="A26" s="6" t="s">
        <v>18</v>
      </c>
      <c r="B26" s="6">
        <v>0</v>
      </c>
      <c r="C26" s="6">
        <v>1</v>
      </c>
      <c r="D26" s="6">
        <v>1</v>
      </c>
      <c r="E26" s="6">
        <v>0</v>
      </c>
      <c r="F26" s="6">
        <v>2</v>
      </c>
      <c r="G26" s="6">
        <v>3</v>
      </c>
      <c r="H26" s="6">
        <v>0</v>
      </c>
      <c r="I26" s="6">
        <v>0</v>
      </c>
      <c r="J26" s="144">
        <v>0</v>
      </c>
      <c r="K26" s="6">
        <v>7</v>
      </c>
    </row>
    <row r="27" spans="1:11" x14ac:dyDescent="0.25">
      <c r="J27" s="13"/>
    </row>
    <row r="28" spans="1:11" x14ac:dyDescent="0.25">
      <c r="A28" s="20" t="s">
        <v>5</v>
      </c>
      <c r="B28" s="20">
        <v>1</v>
      </c>
      <c r="C28" s="20">
        <v>7</v>
      </c>
      <c r="D28" s="20">
        <v>3</v>
      </c>
      <c r="E28" s="20">
        <v>4</v>
      </c>
      <c r="F28" s="20">
        <v>12</v>
      </c>
      <c r="G28" s="20">
        <v>14</v>
      </c>
      <c r="H28" s="20">
        <v>4</v>
      </c>
      <c r="I28" s="20">
        <v>3</v>
      </c>
      <c r="J28" s="21">
        <v>1</v>
      </c>
      <c r="K28" s="20">
        <v>49</v>
      </c>
    </row>
    <row r="29" spans="1:11" x14ac:dyDescent="0.25">
      <c r="A29" s="105" t="s">
        <v>23</v>
      </c>
    </row>
    <row r="31" spans="1:11" s="17" customFormat="1" x14ac:dyDescent="0.25">
      <c r="A31" s="17" t="s">
        <v>296</v>
      </c>
    </row>
    <row r="33" spans="1:11" ht="15" customHeight="1" x14ac:dyDescent="0.25">
      <c r="A33" s="145"/>
      <c r="B33" s="145"/>
      <c r="C33" s="145"/>
      <c r="D33" s="145"/>
      <c r="E33" s="370" t="s">
        <v>297</v>
      </c>
      <c r="F33" s="370"/>
      <c r="G33" s="370"/>
      <c r="H33" s="370" t="s">
        <v>298</v>
      </c>
      <c r="I33" s="370"/>
      <c r="J33" s="145"/>
      <c r="K33" s="370" t="s">
        <v>299</v>
      </c>
    </row>
    <row r="34" spans="1:11" x14ac:dyDescent="0.25">
      <c r="A34" s="9" t="s">
        <v>265</v>
      </c>
      <c r="B34" s="9" t="s">
        <v>300</v>
      </c>
      <c r="C34" s="9"/>
      <c r="D34" s="9"/>
      <c r="E34" s="379"/>
      <c r="F34" s="379"/>
      <c r="G34" s="379"/>
      <c r="H34" s="379"/>
      <c r="I34" s="379"/>
      <c r="J34" s="58"/>
      <c r="K34" s="371"/>
    </row>
    <row r="35" spans="1:11" x14ac:dyDescent="0.25">
      <c r="A35" s="2" t="s">
        <v>16</v>
      </c>
      <c r="B35" s="2" t="s">
        <v>301</v>
      </c>
      <c r="C35" s="2"/>
      <c r="D35" s="2"/>
      <c r="E35" s="2"/>
      <c r="F35" s="2"/>
      <c r="G35" s="56">
        <v>42</v>
      </c>
      <c r="H35" s="56"/>
      <c r="I35" s="56">
        <v>754</v>
      </c>
      <c r="J35" s="56"/>
      <c r="K35" s="265">
        <f>I35/$I$35*100</f>
        <v>100</v>
      </c>
    </row>
    <row r="36" spans="1:11" x14ac:dyDescent="0.25">
      <c r="A36" s="17"/>
      <c r="B36" s="17" t="s">
        <v>302</v>
      </c>
      <c r="C36" s="17"/>
      <c r="D36" s="17"/>
      <c r="G36">
        <v>41</v>
      </c>
      <c r="I36">
        <v>186</v>
      </c>
      <c r="K36" s="216">
        <f t="shared" ref="K36:K38" si="0">I36/$I$35*100</f>
        <v>24.668435013262599</v>
      </c>
    </row>
    <row r="37" spans="1:11" x14ac:dyDescent="0.25">
      <c r="A37" s="17"/>
      <c r="B37" s="17" t="s">
        <v>303</v>
      </c>
      <c r="C37" s="17"/>
      <c r="D37" s="17"/>
      <c r="G37">
        <v>40</v>
      </c>
      <c r="I37">
        <v>346</v>
      </c>
      <c r="K37" s="216">
        <f t="shared" si="0"/>
        <v>45.888594164456229</v>
      </c>
    </row>
    <row r="38" spans="1:11" x14ac:dyDescent="0.25">
      <c r="A38" s="17"/>
      <c r="B38" s="17" t="s">
        <v>304</v>
      </c>
      <c r="C38" s="17"/>
      <c r="D38" s="17"/>
      <c r="G38">
        <v>18</v>
      </c>
      <c r="I38">
        <v>222</v>
      </c>
      <c r="K38" s="216">
        <f t="shared" si="0"/>
        <v>29.442970822281168</v>
      </c>
    </row>
    <row r="39" spans="1:11" x14ac:dyDescent="0.25">
      <c r="A39" s="17"/>
      <c r="B39" s="17"/>
      <c r="C39" s="17"/>
      <c r="D39" s="17"/>
      <c r="K39" s="216"/>
    </row>
    <row r="40" spans="1:11" x14ac:dyDescent="0.25">
      <c r="A40" s="17" t="s">
        <v>18</v>
      </c>
      <c r="B40" s="17" t="s">
        <v>301</v>
      </c>
      <c r="C40" s="17"/>
      <c r="D40" s="17"/>
      <c r="G40">
        <v>7</v>
      </c>
      <c r="I40">
        <v>48</v>
      </c>
      <c r="K40" s="216">
        <f>I40/$I$40*100</f>
        <v>100</v>
      </c>
    </row>
    <row r="41" spans="1:11" x14ac:dyDescent="0.25">
      <c r="A41" s="17"/>
      <c r="B41" s="17" t="s">
        <v>302</v>
      </c>
      <c r="C41" s="17"/>
      <c r="D41" s="17"/>
      <c r="G41">
        <v>7</v>
      </c>
      <c r="I41">
        <v>14</v>
      </c>
      <c r="K41" s="216">
        <f t="shared" ref="K41:K43" si="1">I41/$I$40*100</f>
        <v>29.166666666666668</v>
      </c>
    </row>
    <row r="42" spans="1:11" x14ac:dyDescent="0.25">
      <c r="A42" s="17"/>
      <c r="B42" s="17" t="s">
        <v>303</v>
      </c>
      <c r="C42" s="17"/>
      <c r="D42" s="17"/>
      <c r="G42">
        <v>7</v>
      </c>
      <c r="I42">
        <v>26</v>
      </c>
      <c r="K42" s="216">
        <f t="shared" si="1"/>
        <v>54.166666666666664</v>
      </c>
    </row>
    <row r="43" spans="1:11" x14ac:dyDescent="0.25">
      <c r="A43" s="17"/>
      <c r="B43" s="17" t="s">
        <v>304</v>
      </c>
      <c r="C43" s="17"/>
      <c r="D43" s="17"/>
      <c r="G43">
        <v>3</v>
      </c>
      <c r="I43">
        <v>8</v>
      </c>
      <c r="K43" s="216">
        <f t="shared" si="1"/>
        <v>16.666666666666664</v>
      </c>
    </row>
    <row r="44" spans="1:11" x14ac:dyDescent="0.25">
      <c r="A44" s="2"/>
      <c r="B44" s="2"/>
      <c r="C44" s="2"/>
      <c r="D44" s="2"/>
      <c r="E44" s="145"/>
      <c r="F44" s="145"/>
      <c r="G44" s="145"/>
      <c r="H44" s="145"/>
      <c r="I44" s="145"/>
      <c r="J44" s="145"/>
      <c r="K44" s="263"/>
    </row>
    <row r="45" spans="1:11" x14ac:dyDescent="0.25">
      <c r="A45" s="17" t="s">
        <v>5</v>
      </c>
      <c r="B45" s="17" t="s">
        <v>301</v>
      </c>
      <c r="C45" s="17"/>
      <c r="D45" s="17"/>
      <c r="G45" s="17">
        <v>49</v>
      </c>
      <c r="H45" s="17"/>
      <c r="I45" s="17">
        <v>802</v>
      </c>
      <c r="J45" s="17"/>
      <c r="K45" s="218">
        <v>100</v>
      </c>
    </row>
    <row r="46" spans="1:11" x14ac:dyDescent="0.25">
      <c r="A46" s="17"/>
      <c r="B46" s="17" t="s">
        <v>302</v>
      </c>
      <c r="C46" s="17"/>
      <c r="D46" s="17"/>
      <c r="G46" s="17">
        <v>48</v>
      </c>
      <c r="H46" s="17"/>
      <c r="I46" s="17">
        <v>200</v>
      </c>
      <c r="J46" s="17"/>
      <c r="K46" s="218">
        <v>24.937655860349128</v>
      </c>
    </row>
    <row r="47" spans="1:11" x14ac:dyDescent="0.25">
      <c r="A47" s="17"/>
      <c r="B47" s="17" t="s">
        <v>303</v>
      </c>
      <c r="C47" s="17"/>
      <c r="D47" s="17"/>
      <c r="G47" s="17">
        <v>47</v>
      </c>
      <c r="H47" s="17"/>
      <c r="I47" s="17">
        <v>372</v>
      </c>
      <c r="J47" s="17"/>
      <c r="K47" s="218">
        <v>46.384039900249377</v>
      </c>
    </row>
    <row r="48" spans="1:11" x14ac:dyDescent="0.25">
      <c r="A48" s="6"/>
      <c r="B48" s="6" t="s">
        <v>304</v>
      </c>
      <c r="C48" s="6"/>
      <c r="D48" s="6"/>
      <c r="E48" s="1"/>
      <c r="F48" s="1"/>
      <c r="G48" s="6">
        <v>21</v>
      </c>
      <c r="H48" s="6"/>
      <c r="I48" s="6">
        <v>230</v>
      </c>
      <c r="J48" s="6"/>
      <c r="K48" s="352">
        <v>28.678304239401498</v>
      </c>
    </row>
    <row r="49" spans="1:1" x14ac:dyDescent="0.25">
      <c r="A49" s="105" t="s">
        <v>23</v>
      </c>
    </row>
  </sheetData>
  <mergeCells count="3">
    <mergeCell ref="E33:G34"/>
    <mergeCell ref="H33:I34"/>
    <mergeCell ref="K33:K34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zoomScaleNormal="100" workbookViewId="0">
      <selection activeCell="I35" sqref="I35"/>
    </sheetView>
  </sheetViews>
  <sheetFormatPr defaultRowHeight="15" x14ac:dyDescent="0.25"/>
  <cols>
    <col min="1" max="1" width="18.7109375" customWidth="1"/>
    <col min="2" max="2" width="11.5703125" customWidth="1"/>
    <col min="3" max="3" width="11.140625" customWidth="1"/>
    <col min="5" max="5" width="10.42578125" customWidth="1"/>
    <col min="7" max="7" width="10.85546875" customWidth="1"/>
    <col min="9" max="9" width="10.42578125" customWidth="1"/>
    <col min="11" max="11" width="13.5703125" customWidth="1"/>
  </cols>
  <sheetData>
    <row r="1" spans="1:11" x14ac:dyDescent="0.25">
      <c r="A1" s="17" t="s">
        <v>305</v>
      </c>
    </row>
    <row r="2" spans="1:11" s="116" customFormat="1" x14ac:dyDescent="0.25">
      <c r="A2"/>
      <c r="B2"/>
      <c r="C2"/>
      <c r="D2"/>
      <c r="E2"/>
      <c r="F2"/>
      <c r="G2"/>
      <c r="H2"/>
      <c r="I2"/>
      <c r="J2"/>
      <c r="K2"/>
    </row>
    <row r="3" spans="1:11" s="116" customFormat="1" x14ac:dyDescent="0.25">
      <c r="A3" s="145"/>
      <c r="B3" s="357" t="s">
        <v>306</v>
      </c>
      <c r="C3" s="357"/>
      <c r="D3" s="357"/>
      <c r="E3" s="357"/>
      <c r="F3" s="357"/>
      <c r="G3" s="357"/>
      <c r="H3" s="357"/>
      <c r="I3" s="357"/>
      <c r="J3" s="357"/>
      <c r="K3" s="357"/>
    </row>
    <row r="4" spans="1:11" ht="34.5" customHeight="1" x14ac:dyDescent="0.25">
      <c r="A4" s="60" t="s">
        <v>33</v>
      </c>
      <c r="B4" s="167" t="s">
        <v>307</v>
      </c>
      <c r="C4" s="168" t="s">
        <v>308</v>
      </c>
      <c r="D4" s="167" t="s">
        <v>307</v>
      </c>
      <c r="E4" s="167" t="s">
        <v>309</v>
      </c>
      <c r="F4" s="167" t="s">
        <v>307</v>
      </c>
      <c r="G4" s="167" t="s">
        <v>310</v>
      </c>
      <c r="H4" s="167" t="s">
        <v>307</v>
      </c>
      <c r="I4" s="168" t="s">
        <v>311</v>
      </c>
      <c r="J4" s="167" t="s">
        <v>307</v>
      </c>
      <c r="K4" s="167" t="s">
        <v>312</v>
      </c>
    </row>
    <row r="5" spans="1:11" x14ac:dyDescent="0.25">
      <c r="A5" t="s">
        <v>6</v>
      </c>
      <c r="B5">
        <v>11</v>
      </c>
      <c r="C5" s="13">
        <v>89720</v>
      </c>
      <c r="D5">
        <v>5</v>
      </c>
      <c r="E5">
        <v>58100</v>
      </c>
      <c r="F5">
        <v>3</v>
      </c>
      <c r="G5">
        <v>16005</v>
      </c>
      <c r="H5">
        <v>5</v>
      </c>
      <c r="I5" s="13">
        <v>15615</v>
      </c>
      <c r="J5">
        <v>20</v>
      </c>
      <c r="K5">
        <v>797</v>
      </c>
    </row>
    <row r="6" spans="1:11" x14ac:dyDescent="0.25">
      <c r="A6" t="s">
        <v>12</v>
      </c>
      <c r="B6">
        <v>12</v>
      </c>
      <c r="C6" s="13">
        <v>129145</v>
      </c>
      <c r="D6">
        <v>5</v>
      </c>
      <c r="E6">
        <v>64900</v>
      </c>
      <c r="F6">
        <v>8</v>
      </c>
      <c r="G6">
        <v>57745</v>
      </c>
      <c r="H6">
        <v>2</v>
      </c>
      <c r="I6" s="13">
        <v>6500</v>
      </c>
      <c r="J6">
        <v>23</v>
      </c>
      <c r="K6">
        <v>495</v>
      </c>
    </row>
    <row r="7" spans="1:11" x14ac:dyDescent="0.25">
      <c r="A7" t="s">
        <v>14</v>
      </c>
      <c r="B7">
        <v>12</v>
      </c>
      <c r="C7" s="13">
        <v>44056</v>
      </c>
      <c r="D7">
        <v>4</v>
      </c>
      <c r="E7">
        <v>10606</v>
      </c>
      <c r="F7">
        <v>9</v>
      </c>
      <c r="G7">
        <v>31852</v>
      </c>
      <c r="H7">
        <v>2</v>
      </c>
      <c r="I7" s="13">
        <v>1598</v>
      </c>
      <c r="J7">
        <v>9</v>
      </c>
      <c r="K7">
        <v>158</v>
      </c>
    </row>
    <row r="8" spans="1:11" x14ac:dyDescent="0.25">
      <c r="C8" s="13"/>
      <c r="I8" s="13"/>
    </row>
    <row r="9" spans="1:11" x14ac:dyDescent="0.25">
      <c r="A9" s="94" t="s">
        <v>17</v>
      </c>
      <c r="B9" s="94">
        <v>35</v>
      </c>
      <c r="C9" s="16">
        <v>262921</v>
      </c>
      <c r="D9" s="94">
        <v>14</v>
      </c>
      <c r="E9" s="94">
        <v>133606</v>
      </c>
      <c r="F9" s="94">
        <v>20</v>
      </c>
      <c r="G9" s="94">
        <v>105602</v>
      </c>
      <c r="H9" s="94">
        <v>9</v>
      </c>
      <c r="I9" s="16">
        <v>23713</v>
      </c>
      <c r="J9" s="94">
        <v>52</v>
      </c>
      <c r="K9" s="94">
        <v>1450</v>
      </c>
    </row>
    <row r="10" spans="1:11" x14ac:dyDescent="0.25">
      <c r="C10" s="13"/>
      <c r="I10" s="13"/>
    </row>
    <row r="11" spans="1:11" x14ac:dyDescent="0.25">
      <c r="A11" s="1" t="s">
        <v>18</v>
      </c>
      <c r="B11" s="1">
        <v>11</v>
      </c>
      <c r="C11" s="98">
        <v>35640</v>
      </c>
      <c r="D11" s="1">
        <v>4</v>
      </c>
      <c r="E11" s="1">
        <v>20640</v>
      </c>
      <c r="F11" s="1">
        <v>7</v>
      </c>
      <c r="G11" s="1">
        <v>13400</v>
      </c>
      <c r="H11" s="1">
        <v>2</v>
      </c>
      <c r="I11" s="98">
        <v>1600</v>
      </c>
      <c r="J11" s="1">
        <v>23</v>
      </c>
      <c r="K11" s="1">
        <v>730</v>
      </c>
    </row>
    <row r="12" spans="1:11" x14ac:dyDescent="0.25">
      <c r="C12" s="13"/>
      <c r="I12" s="13"/>
    </row>
    <row r="13" spans="1:11" x14ac:dyDescent="0.25">
      <c r="A13" s="20" t="s">
        <v>313</v>
      </c>
      <c r="B13" s="20">
        <v>46</v>
      </c>
      <c r="C13" s="21">
        <v>298561</v>
      </c>
      <c r="D13" s="20">
        <v>18</v>
      </c>
      <c r="E13" s="20">
        <v>154246</v>
      </c>
      <c r="F13" s="20">
        <v>27</v>
      </c>
      <c r="G13" s="20">
        <v>119002</v>
      </c>
      <c r="H13" s="20">
        <v>11</v>
      </c>
      <c r="I13" s="21">
        <v>25313</v>
      </c>
      <c r="J13" s="20">
        <v>75</v>
      </c>
      <c r="K13" s="20">
        <v>2180</v>
      </c>
    </row>
    <row r="14" spans="1:11" x14ac:dyDescent="0.25">
      <c r="A14" s="37" t="s">
        <v>23</v>
      </c>
    </row>
    <row r="16" spans="1:11" x14ac:dyDescent="0.25">
      <c r="A16" s="17" t="s">
        <v>314</v>
      </c>
    </row>
    <row r="18" spans="1:9" x14ac:dyDescent="0.25">
      <c r="A18" s="145"/>
      <c r="B18" s="357" t="s">
        <v>315</v>
      </c>
      <c r="C18" s="358"/>
      <c r="D18" s="392" t="s">
        <v>316</v>
      </c>
      <c r="E18" s="358"/>
      <c r="F18" s="392" t="s">
        <v>317</v>
      </c>
      <c r="G18" s="358"/>
      <c r="H18" s="357" t="s">
        <v>318</v>
      </c>
      <c r="I18" s="357"/>
    </row>
    <row r="19" spans="1:9" x14ac:dyDescent="0.25">
      <c r="A19" s="6" t="s">
        <v>33</v>
      </c>
      <c r="B19" s="58" t="s">
        <v>307</v>
      </c>
      <c r="C19" s="144" t="s">
        <v>315</v>
      </c>
      <c r="D19" s="266" t="s">
        <v>307</v>
      </c>
      <c r="E19" s="144" t="s">
        <v>316</v>
      </c>
      <c r="F19" s="266" t="s">
        <v>307</v>
      </c>
      <c r="G19" s="144" t="s">
        <v>317</v>
      </c>
      <c r="H19" s="58" t="s">
        <v>307</v>
      </c>
      <c r="I19" s="6" t="s">
        <v>318</v>
      </c>
    </row>
    <row r="20" spans="1:9" x14ac:dyDescent="0.25">
      <c r="A20" t="s">
        <v>6</v>
      </c>
      <c r="B20" s="18">
        <v>5</v>
      </c>
      <c r="C20" s="13">
        <v>35</v>
      </c>
      <c r="D20" s="226">
        <v>6</v>
      </c>
      <c r="E20" s="13">
        <v>61</v>
      </c>
      <c r="F20" s="226">
        <v>1</v>
      </c>
      <c r="G20" s="13">
        <v>5</v>
      </c>
      <c r="H20">
        <v>2</v>
      </c>
      <c r="I20">
        <v>16</v>
      </c>
    </row>
    <row r="21" spans="1:9" x14ac:dyDescent="0.25">
      <c r="A21" t="s">
        <v>12</v>
      </c>
      <c r="B21" s="18">
        <v>3</v>
      </c>
      <c r="C21" s="13">
        <v>31</v>
      </c>
      <c r="D21" s="226">
        <v>8</v>
      </c>
      <c r="E21" s="13">
        <v>162</v>
      </c>
      <c r="F21" s="226">
        <v>0</v>
      </c>
      <c r="G21" s="13">
        <v>0</v>
      </c>
      <c r="H21">
        <v>2</v>
      </c>
      <c r="I21">
        <v>8</v>
      </c>
    </row>
    <row r="22" spans="1:9" x14ac:dyDescent="0.25">
      <c r="A22" t="s">
        <v>14</v>
      </c>
      <c r="B22" s="18">
        <v>2</v>
      </c>
      <c r="C22" s="13">
        <v>25</v>
      </c>
      <c r="D22" s="226">
        <v>2</v>
      </c>
      <c r="E22" s="13">
        <v>38</v>
      </c>
      <c r="F22" s="226">
        <v>1</v>
      </c>
      <c r="G22" s="13">
        <v>23</v>
      </c>
      <c r="H22">
        <v>1</v>
      </c>
      <c r="I22">
        <v>0</v>
      </c>
    </row>
    <row r="23" spans="1:9" x14ac:dyDescent="0.25">
      <c r="B23" s="18"/>
      <c r="C23" s="13"/>
      <c r="D23" s="226"/>
      <c r="E23" s="13"/>
      <c r="F23" s="226"/>
      <c r="G23" s="13"/>
    </row>
    <row r="24" spans="1:9" x14ac:dyDescent="0.25">
      <c r="A24" s="94" t="s">
        <v>17</v>
      </c>
      <c r="B24" s="15">
        <v>10</v>
      </c>
      <c r="C24" s="16">
        <v>91</v>
      </c>
      <c r="D24" s="240">
        <v>16</v>
      </c>
      <c r="E24" s="16">
        <v>261</v>
      </c>
      <c r="F24" s="240">
        <v>3</v>
      </c>
      <c r="G24" s="16">
        <v>28</v>
      </c>
      <c r="H24" s="94">
        <v>5</v>
      </c>
      <c r="I24" s="94">
        <v>24</v>
      </c>
    </row>
    <row r="25" spans="1:9" x14ac:dyDescent="0.25">
      <c r="B25" s="18"/>
      <c r="C25" s="13"/>
      <c r="D25" s="226"/>
      <c r="E25" s="13"/>
      <c r="F25" s="226"/>
      <c r="G25" s="13"/>
    </row>
    <row r="26" spans="1:9" x14ac:dyDescent="0.25">
      <c r="A26" s="1" t="s">
        <v>18</v>
      </c>
      <c r="B26" s="1">
        <v>2</v>
      </c>
      <c r="C26" s="98">
        <v>27</v>
      </c>
      <c r="D26" s="267">
        <v>5</v>
      </c>
      <c r="E26" s="98">
        <v>76</v>
      </c>
      <c r="F26" s="267">
        <v>1</v>
      </c>
      <c r="G26" s="98">
        <v>8</v>
      </c>
      <c r="H26" s="1">
        <v>2</v>
      </c>
      <c r="I26" s="1">
        <v>93</v>
      </c>
    </row>
    <row r="27" spans="1:9" x14ac:dyDescent="0.25">
      <c r="B27" s="18"/>
      <c r="C27" s="13"/>
      <c r="D27" s="226"/>
      <c r="E27" s="13"/>
      <c r="F27" s="226"/>
      <c r="G27" s="13"/>
      <c r="H27">
        <v>7</v>
      </c>
    </row>
    <row r="28" spans="1:9" x14ac:dyDescent="0.25">
      <c r="A28" s="20" t="s">
        <v>5</v>
      </c>
      <c r="B28" s="20">
        <v>12</v>
      </c>
      <c r="C28" s="21">
        <v>118</v>
      </c>
      <c r="D28" s="172">
        <v>21</v>
      </c>
      <c r="E28" s="21">
        <v>337</v>
      </c>
      <c r="F28" s="172">
        <v>4</v>
      </c>
      <c r="G28" s="21">
        <v>36</v>
      </c>
      <c r="H28" s="20">
        <v>10</v>
      </c>
      <c r="I28" s="20">
        <v>117</v>
      </c>
    </row>
    <row r="29" spans="1:9" x14ac:dyDescent="0.25">
      <c r="A29" s="105" t="s">
        <v>23</v>
      </c>
    </row>
  </sheetData>
  <mergeCells count="5">
    <mergeCell ref="B3:K3"/>
    <mergeCell ref="B18:C18"/>
    <mergeCell ref="D18:E18"/>
    <mergeCell ref="F18:G18"/>
    <mergeCell ref="H18:I18"/>
  </mergeCells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F46"/>
  <sheetViews>
    <sheetView topLeftCell="A31" zoomScaleNormal="100" workbookViewId="0">
      <selection activeCell="I35" sqref="I35"/>
    </sheetView>
  </sheetViews>
  <sheetFormatPr defaultRowHeight="15" x14ac:dyDescent="0.25"/>
  <cols>
    <col min="1" max="1" width="15.85546875" bestFit="1" customWidth="1"/>
    <col min="2" max="2" width="17" customWidth="1"/>
    <col min="3" max="3" width="13.28515625" customWidth="1"/>
    <col min="4" max="4" width="13.140625" customWidth="1"/>
    <col min="5" max="5" width="14.140625" customWidth="1"/>
  </cols>
  <sheetData>
    <row r="1" spans="1:6" x14ac:dyDescent="0.25">
      <c r="A1" s="17" t="s">
        <v>319</v>
      </c>
    </row>
    <row r="2" spans="1:6" x14ac:dyDescent="0.25">
      <c r="A2" s="1"/>
      <c r="B2" s="1"/>
      <c r="C2" s="1"/>
      <c r="D2" s="1"/>
      <c r="E2" s="1"/>
    </row>
    <row r="3" spans="1:6" x14ac:dyDescent="0.25">
      <c r="A3" s="268" t="s">
        <v>33</v>
      </c>
      <c r="B3" s="201" t="s">
        <v>320</v>
      </c>
      <c r="C3" s="269" t="s">
        <v>321</v>
      </c>
      <c r="D3" s="270" t="s">
        <v>322</v>
      </c>
      <c r="E3" s="269" t="s">
        <v>5</v>
      </c>
      <c r="F3" s="18"/>
    </row>
    <row r="4" spans="1:6" x14ac:dyDescent="0.25">
      <c r="A4" s="271" t="s">
        <v>6</v>
      </c>
      <c r="B4" s="145" t="s">
        <v>323</v>
      </c>
      <c r="C4" s="241">
        <v>0</v>
      </c>
      <c r="D4" s="170">
        <v>0</v>
      </c>
      <c r="E4" s="241">
        <v>0</v>
      </c>
      <c r="F4" s="18"/>
    </row>
    <row r="5" spans="1:6" x14ac:dyDescent="0.25">
      <c r="A5" s="226"/>
      <c r="B5" s="18" t="s">
        <v>324</v>
      </c>
      <c r="C5" s="169">
        <v>10</v>
      </c>
      <c r="D5" s="171">
        <v>0</v>
      </c>
      <c r="E5" s="169">
        <v>10</v>
      </c>
      <c r="F5" s="18"/>
    </row>
    <row r="6" spans="1:6" x14ac:dyDescent="0.25">
      <c r="A6" s="226"/>
      <c r="B6" s="18" t="s">
        <v>325</v>
      </c>
      <c r="C6" s="169">
        <v>38</v>
      </c>
      <c r="D6" s="171">
        <v>9</v>
      </c>
      <c r="E6" s="169">
        <v>47</v>
      </c>
      <c r="F6" s="18"/>
    </row>
    <row r="7" spans="1:6" x14ac:dyDescent="0.25">
      <c r="A7" s="226"/>
      <c r="B7" s="18" t="s">
        <v>326</v>
      </c>
      <c r="C7" s="169">
        <v>54</v>
      </c>
      <c r="D7" s="171">
        <v>9</v>
      </c>
      <c r="E7" s="169">
        <v>63</v>
      </c>
      <c r="F7" s="18"/>
    </row>
    <row r="8" spans="1:6" x14ac:dyDescent="0.25">
      <c r="A8" s="226"/>
      <c r="B8" s="18" t="s">
        <v>327</v>
      </c>
      <c r="C8" s="169">
        <v>39</v>
      </c>
      <c r="D8" s="171">
        <v>11</v>
      </c>
      <c r="E8" s="169">
        <v>50</v>
      </c>
      <c r="F8" s="18"/>
    </row>
    <row r="9" spans="1:6" x14ac:dyDescent="0.25">
      <c r="A9" s="230"/>
      <c r="B9" s="152" t="s">
        <v>328</v>
      </c>
      <c r="C9" s="169">
        <v>24</v>
      </c>
      <c r="D9" s="171">
        <v>7</v>
      </c>
      <c r="E9" s="169">
        <v>31</v>
      </c>
      <c r="F9" s="18"/>
    </row>
    <row r="10" spans="1:6" s="17" customFormat="1" x14ac:dyDescent="0.25">
      <c r="A10" s="240"/>
      <c r="B10" s="15" t="s">
        <v>5</v>
      </c>
      <c r="C10" s="125">
        <v>165</v>
      </c>
      <c r="D10" s="126">
        <v>36</v>
      </c>
      <c r="E10" s="125">
        <v>201</v>
      </c>
      <c r="F10" s="9"/>
    </row>
    <row r="11" spans="1:6" s="59" customFormat="1" x14ac:dyDescent="0.25">
      <c r="A11" s="227" t="s">
        <v>12</v>
      </c>
      <c r="B11" s="18" t="s">
        <v>323</v>
      </c>
      <c r="C11" s="120">
        <v>0</v>
      </c>
      <c r="D11" s="121">
        <v>0</v>
      </c>
      <c r="E11" s="120">
        <v>0</v>
      </c>
      <c r="F11" s="152"/>
    </row>
    <row r="12" spans="1:6" x14ac:dyDescent="0.25">
      <c r="A12" s="226"/>
      <c r="B12" s="18" t="s">
        <v>324</v>
      </c>
      <c r="C12" s="120">
        <v>9</v>
      </c>
      <c r="D12" s="121">
        <v>2</v>
      </c>
      <c r="E12" s="120">
        <v>11</v>
      </c>
      <c r="F12" s="18"/>
    </row>
    <row r="13" spans="1:6" x14ac:dyDescent="0.25">
      <c r="A13" s="226"/>
      <c r="B13" s="18" t="s">
        <v>325</v>
      </c>
      <c r="C13" s="120">
        <v>22</v>
      </c>
      <c r="D13" s="121">
        <v>7</v>
      </c>
      <c r="E13" s="120">
        <v>29</v>
      </c>
      <c r="F13" s="18"/>
    </row>
    <row r="14" spans="1:6" x14ac:dyDescent="0.25">
      <c r="A14" s="226"/>
      <c r="B14" s="18" t="s">
        <v>326</v>
      </c>
      <c r="C14" s="120">
        <v>49</v>
      </c>
      <c r="D14" s="121">
        <v>7</v>
      </c>
      <c r="E14" s="120">
        <v>56</v>
      </c>
      <c r="F14" s="18"/>
    </row>
    <row r="15" spans="1:6" x14ac:dyDescent="0.25">
      <c r="A15" s="226"/>
      <c r="B15" s="18" t="s">
        <v>327</v>
      </c>
      <c r="C15" s="120">
        <v>33</v>
      </c>
      <c r="D15" s="121">
        <v>10</v>
      </c>
      <c r="E15" s="120">
        <v>43</v>
      </c>
      <c r="F15" s="18"/>
    </row>
    <row r="16" spans="1:6" x14ac:dyDescent="0.25">
      <c r="A16" s="226"/>
      <c r="B16" s="18" t="s">
        <v>328</v>
      </c>
      <c r="C16" s="120">
        <v>22</v>
      </c>
      <c r="D16" s="121">
        <v>8</v>
      </c>
      <c r="E16" s="120">
        <v>30</v>
      </c>
      <c r="F16" s="18"/>
    </row>
    <row r="17" spans="1:6" s="17" customFormat="1" x14ac:dyDescent="0.25">
      <c r="A17" s="272"/>
      <c r="B17" s="54" t="s">
        <v>5</v>
      </c>
      <c r="C17" s="231">
        <v>135</v>
      </c>
      <c r="D17" s="232">
        <v>34</v>
      </c>
      <c r="E17" s="231">
        <v>169</v>
      </c>
      <c r="F17" s="9"/>
    </row>
    <row r="18" spans="1:6" x14ac:dyDescent="0.25">
      <c r="A18" s="227" t="s">
        <v>14</v>
      </c>
      <c r="B18" s="18" t="s">
        <v>323</v>
      </c>
      <c r="C18" s="169">
        <v>1</v>
      </c>
      <c r="D18" s="171">
        <v>0</v>
      </c>
      <c r="E18" s="169">
        <v>1</v>
      </c>
      <c r="F18" s="18"/>
    </row>
    <row r="19" spans="1:6" x14ac:dyDescent="0.25">
      <c r="A19" s="226"/>
      <c r="B19" s="18" t="s">
        <v>324</v>
      </c>
      <c r="C19" s="169">
        <v>13</v>
      </c>
      <c r="D19" s="171">
        <v>5</v>
      </c>
      <c r="E19" s="169">
        <v>18</v>
      </c>
      <c r="F19" s="18"/>
    </row>
    <row r="20" spans="1:6" x14ac:dyDescent="0.25">
      <c r="A20" s="226"/>
      <c r="B20" s="18" t="s">
        <v>325</v>
      </c>
      <c r="C20" s="169">
        <v>22</v>
      </c>
      <c r="D20" s="171">
        <v>5</v>
      </c>
      <c r="E20" s="169">
        <v>27</v>
      </c>
      <c r="F20" s="18"/>
    </row>
    <row r="21" spans="1:6" x14ac:dyDescent="0.25">
      <c r="A21" s="226"/>
      <c r="B21" s="18" t="s">
        <v>326</v>
      </c>
      <c r="C21" s="169">
        <v>30</v>
      </c>
      <c r="D21" s="171">
        <v>9</v>
      </c>
      <c r="E21" s="169">
        <v>39</v>
      </c>
      <c r="F21" s="18"/>
    </row>
    <row r="22" spans="1:6" x14ac:dyDescent="0.25">
      <c r="A22" s="226"/>
      <c r="B22" s="18" t="s">
        <v>327</v>
      </c>
      <c r="C22" s="169">
        <v>15</v>
      </c>
      <c r="D22" s="171">
        <v>4</v>
      </c>
      <c r="E22" s="169">
        <v>19</v>
      </c>
      <c r="F22" s="18"/>
    </row>
    <row r="23" spans="1:6" x14ac:dyDescent="0.25">
      <c r="A23" s="226"/>
      <c r="B23" s="18" t="s">
        <v>328</v>
      </c>
      <c r="C23" s="169">
        <v>17</v>
      </c>
      <c r="D23" s="171">
        <v>5</v>
      </c>
      <c r="E23" s="169">
        <v>22</v>
      </c>
      <c r="F23" s="18"/>
    </row>
    <row r="24" spans="1:6" s="17" customFormat="1" x14ac:dyDescent="0.25">
      <c r="A24" s="273"/>
      <c r="B24" s="274" t="s">
        <v>5</v>
      </c>
      <c r="C24" s="275">
        <v>98</v>
      </c>
      <c r="D24" s="276">
        <v>28</v>
      </c>
      <c r="E24" s="275">
        <v>126</v>
      </c>
      <c r="F24" s="9"/>
    </row>
    <row r="25" spans="1:6" s="59" customFormat="1" x14ac:dyDescent="0.25">
      <c r="A25" s="277" t="s">
        <v>16</v>
      </c>
      <c r="B25" s="278" t="s">
        <v>323</v>
      </c>
      <c r="C25" s="120">
        <v>1</v>
      </c>
      <c r="D25" s="121">
        <v>0</v>
      </c>
      <c r="E25" s="120">
        <v>1</v>
      </c>
      <c r="F25" s="152"/>
    </row>
    <row r="26" spans="1:6" s="59" customFormat="1" x14ac:dyDescent="0.25">
      <c r="A26" s="277"/>
      <c r="B26" s="278" t="s">
        <v>324</v>
      </c>
      <c r="C26" s="120">
        <v>32</v>
      </c>
      <c r="D26" s="121">
        <v>7</v>
      </c>
      <c r="E26" s="120">
        <v>39</v>
      </c>
      <c r="F26" s="152"/>
    </row>
    <row r="27" spans="1:6" s="59" customFormat="1" x14ac:dyDescent="0.25">
      <c r="A27" s="277"/>
      <c r="B27" s="278" t="s">
        <v>325</v>
      </c>
      <c r="C27" s="120">
        <v>82</v>
      </c>
      <c r="D27" s="121">
        <v>21</v>
      </c>
      <c r="E27" s="120">
        <v>103</v>
      </c>
      <c r="F27" s="152"/>
    </row>
    <row r="28" spans="1:6" s="59" customFormat="1" x14ac:dyDescent="0.25">
      <c r="A28" s="277"/>
      <c r="B28" s="278" t="s">
        <v>326</v>
      </c>
      <c r="C28" s="120">
        <v>133</v>
      </c>
      <c r="D28" s="121">
        <v>25</v>
      </c>
      <c r="E28" s="120">
        <v>158</v>
      </c>
      <c r="F28" s="152"/>
    </row>
    <row r="29" spans="1:6" s="59" customFormat="1" x14ac:dyDescent="0.25">
      <c r="A29" s="277"/>
      <c r="B29" s="278" t="s">
        <v>327</v>
      </c>
      <c r="C29" s="120">
        <v>87</v>
      </c>
      <c r="D29" s="121">
        <v>25</v>
      </c>
      <c r="E29" s="120">
        <v>112</v>
      </c>
      <c r="F29" s="152"/>
    </row>
    <row r="30" spans="1:6" s="59" customFormat="1" x14ac:dyDescent="0.25">
      <c r="A30" s="277"/>
      <c r="B30" s="278" t="s">
        <v>328</v>
      </c>
      <c r="C30" s="120">
        <v>63</v>
      </c>
      <c r="D30" s="121">
        <v>20</v>
      </c>
      <c r="E30" s="120">
        <v>83</v>
      </c>
      <c r="F30" s="152"/>
    </row>
    <row r="31" spans="1:6" s="192" customFormat="1" x14ac:dyDescent="0.25">
      <c r="A31" s="272"/>
      <c r="B31" s="54" t="s">
        <v>5</v>
      </c>
      <c r="C31" s="279">
        <v>398</v>
      </c>
      <c r="D31" s="280">
        <v>98</v>
      </c>
      <c r="E31" s="279">
        <v>496</v>
      </c>
      <c r="F31" s="177"/>
    </row>
    <row r="32" spans="1:6" x14ac:dyDescent="0.25">
      <c r="A32" s="227" t="s">
        <v>18</v>
      </c>
      <c r="B32" s="18" t="s">
        <v>323</v>
      </c>
      <c r="C32" s="18">
        <v>2</v>
      </c>
      <c r="D32" s="13">
        <v>0</v>
      </c>
      <c r="E32" s="18">
        <v>2</v>
      </c>
      <c r="F32" s="18"/>
    </row>
    <row r="33" spans="1:6" x14ac:dyDescent="0.25">
      <c r="A33" s="226"/>
      <c r="B33" s="18" t="s">
        <v>324</v>
      </c>
      <c r="C33" s="18">
        <v>8</v>
      </c>
      <c r="D33" s="13">
        <v>2</v>
      </c>
      <c r="E33" s="18">
        <v>10</v>
      </c>
      <c r="F33" s="18"/>
    </row>
    <row r="34" spans="1:6" x14ac:dyDescent="0.25">
      <c r="A34" s="226"/>
      <c r="B34" s="18" t="s">
        <v>325</v>
      </c>
      <c r="C34" s="18">
        <v>19</v>
      </c>
      <c r="D34" s="13">
        <v>6</v>
      </c>
      <c r="E34" s="18">
        <v>25</v>
      </c>
      <c r="F34" s="18"/>
    </row>
    <row r="35" spans="1:6" x14ac:dyDescent="0.25">
      <c r="A35" s="226"/>
      <c r="B35" s="18" t="s">
        <v>326</v>
      </c>
      <c r="C35" s="18">
        <v>42</v>
      </c>
      <c r="D35" s="13">
        <v>7</v>
      </c>
      <c r="E35" s="18">
        <v>49</v>
      </c>
      <c r="F35" s="18"/>
    </row>
    <row r="36" spans="1:6" x14ac:dyDescent="0.25">
      <c r="A36" s="226"/>
      <c r="B36" s="18" t="s">
        <v>327</v>
      </c>
      <c r="C36" s="18">
        <v>34</v>
      </c>
      <c r="D36" s="13">
        <v>5</v>
      </c>
      <c r="E36" s="18">
        <v>39</v>
      </c>
      <c r="F36" s="18"/>
    </row>
    <row r="37" spans="1:6" x14ac:dyDescent="0.25">
      <c r="A37" s="226"/>
      <c r="B37" s="18" t="s">
        <v>328</v>
      </c>
      <c r="C37" s="18">
        <v>19</v>
      </c>
      <c r="D37" s="13">
        <v>2</v>
      </c>
      <c r="E37" s="18">
        <v>21</v>
      </c>
      <c r="F37" s="18"/>
    </row>
    <row r="38" spans="1:6" s="17" customFormat="1" x14ac:dyDescent="0.25">
      <c r="A38" s="273"/>
      <c r="B38" s="274" t="s">
        <v>5</v>
      </c>
      <c r="C38" s="274">
        <v>124</v>
      </c>
      <c r="D38" s="281">
        <v>22</v>
      </c>
      <c r="E38" s="274">
        <v>146</v>
      </c>
      <c r="F38" s="9"/>
    </row>
    <row r="39" spans="1:6" x14ac:dyDescent="0.25">
      <c r="A39" s="227" t="s">
        <v>5</v>
      </c>
      <c r="B39" s="22" t="s">
        <v>323</v>
      </c>
      <c r="C39" s="22">
        <f>C32+C25</f>
        <v>3</v>
      </c>
      <c r="D39" s="282">
        <f t="shared" ref="D39:E39" si="0">D32+D25</f>
        <v>0</v>
      </c>
      <c r="E39" s="22">
        <f t="shared" si="0"/>
        <v>3</v>
      </c>
      <c r="F39" s="18"/>
    </row>
    <row r="40" spans="1:6" x14ac:dyDescent="0.25">
      <c r="A40" s="230"/>
      <c r="B40" s="22" t="s">
        <v>324</v>
      </c>
      <c r="C40" s="22">
        <f t="shared" ref="C40:E44" si="1">C33+C26</f>
        <v>40</v>
      </c>
      <c r="D40" s="282">
        <f t="shared" si="1"/>
        <v>9</v>
      </c>
      <c r="E40" s="22">
        <f t="shared" si="1"/>
        <v>49</v>
      </c>
      <c r="F40" s="18"/>
    </row>
    <row r="41" spans="1:6" x14ac:dyDescent="0.25">
      <c r="A41" s="230"/>
      <c r="B41" s="22" t="s">
        <v>325</v>
      </c>
      <c r="C41" s="22">
        <f t="shared" si="1"/>
        <v>101</v>
      </c>
      <c r="D41" s="282">
        <f t="shared" si="1"/>
        <v>27</v>
      </c>
      <c r="E41" s="22">
        <f t="shared" si="1"/>
        <v>128</v>
      </c>
      <c r="F41" s="18"/>
    </row>
    <row r="42" spans="1:6" x14ac:dyDescent="0.25">
      <c r="A42" s="230"/>
      <c r="B42" s="22" t="s">
        <v>326</v>
      </c>
      <c r="C42" s="22">
        <f t="shared" si="1"/>
        <v>175</v>
      </c>
      <c r="D42" s="282">
        <f t="shared" si="1"/>
        <v>32</v>
      </c>
      <c r="E42" s="22">
        <f t="shared" si="1"/>
        <v>207</v>
      </c>
      <c r="F42" s="18"/>
    </row>
    <row r="43" spans="1:6" x14ac:dyDescent="0.25">
      <c r="A43" s="230"/>
      <c r="B43" s="22" t="s">
        <v>327</v>
      </c>
      <c r="C43" s="22">
        <f t="shared" si="1"/>
        <v>121</v>
      </c>
      <c r="D43" s="282">
        <f t="shared" si="1"/>
        <v>30</v>
      </c>
      <c r="E43" s="22">
        <f t="shared" si="1"/>
        <v>151</v>
      </c>
      <c r="F43" s="18"/>
    </row>
    <row r="44" spans="1:6" x14ac:dyDescent="0.25">
      <c r="A44" s="230"/>
      <c r="B44" s="22" t="s">
        <v>328</v>
      </c>
      <c r="C44" s="22">
        <f t="shared" si="1"/>
        <v>82</v>
      </c>
      <c r="D44" s="282">
        <f t="shared" si="1"/>
        <v>22</v>
      </c>
      <c r="E44" s="22">
        <f t="shared" si="1"/>
        <v>104</v>
      </c>
      <c r="F44" s="18"/>
    </row>
    <row r="45" spans="1:6" x14ac:dyDescent="0.25">
      <c r="A45" s="273"/>
      <c r="B45" s="274" t="s">
        <v>5</v>
      </c>
      <c r="C45" s="274">
        <f>SUM(C39:C44)</f>
        <v>522</v>
      </c>
      <c r="D45" s="281">
        <f t="shared" ref="D45:E45" si="2">SUM(D39:D44)</f>
        <v>120</v>
      </c>
      <c r="E45" s="274">
        <f t="shared" si="2"/>
        <v>642</v>
      </c>
      <c r="F45" s="18"/>
    </row>
    <row r="46" spans="1:6" x14ac:dyDescent="0.25">
      <c r="A46" s="105" t="s">
        <v>23</v>
      </c>
    </row>
  </sheetData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E52"/>
  <sheetViews>
    <sheetView topLeftCell="A37" zoomScaleNormal="100" workbookViewId="0">
      <selection activeCell="G46" sqref="G46"/>
    </sheetView>
  </sheetViews>
  <sheetFormatPr defaultRowHeight="15" x14ac:dyDescent="0.25"/>
  <cols>
    <col min="1" max="1" width="17.140625" customWidth="1"/>
    <col min="2" max="2" width="15.7109375" customWidth="1"/>
    <col min="3" max="3" width="9.85546875" customWidth="1"/>
    <col min="4" max="4" width="12.85546875" customWidth="1"/>
    <col min="5" max="5" width="16.28515625" customWidth="1"/>
    <col min="7" max="7" width="10.85546875" customWidth="1"/>
    <col min="8" max="9" width="11.42578125" customWidth="1"/>
  </cols>
  <sheetData>
    <row r="1" spans="1:5" x14ac:dyDescent="0.25">
      <c r="A1" s="17" t="s">
        <v>329</v>
      </c>
    </row>
    <row r="2" spans="1:5" x14ac:dyDescent="0.25">
      <c r="A2" s="18"/>
      <c r="B2" s="18"/>
      <c r="C2" s="18"/>
      <c r="D2" s="18"/>
      <c r="E2" s="18"/>
    </row>
    <row r="3" spans="1:5" ht="30" x14ac:dyDescent="0.25">
      <c r="A3" s="201" t="s">
        <v>33</v>
      </c>
      <c r="B3" s="283" t="s">
        <v>330</v>
      </c>
      <c r="C3" s="269" t="s">
        <v>321</v>
      </c>
      <c r="D3" s="270" t="s">
        <v>322</v>
      </c>
      <c r="E3" s="269" t="s">
        <v>5</v>
      </c>
    </row>
    <row r="4" spans="1:5" x14ac:dyDescent="0.25">
      <c r="A4" s="22" t="s">
        <v>6</v>
      </c>
      <c r="B4" s="152" t="s">
        <v>25</v>
      </c>
      <c r="C4" s="152">
        <v>1</v>
      </c>
      <c r="D4" s="78">
        <v>1</v>
      </c>
      <c r="E4" s="152">
        <v>2</v>
      </c>
    </row>
    <row r="5" spans="1:5" x14ac:dyDescent="0.25">
      <c r="A5" s="18"/>
      <c r="B5" s="284" t="s">
        <v>331</v>
      </c>
      <c r="C5" s="18">
        <v>14</v>
      </c>
      <c r="D5" s="13">
        <v>5</v>
      </c>
      <c r="E5" s="18">
        <v>19</v>
      </c>
    </row>
    <row r="6" spans="1:5" x14ac:dyDescent="0.25">
      <c r="A6" s="18"/>
      <c r="B6" s="285" t="s">
        <v>276</v>
      </c>
      <c r="C6" s="18">
        <v>15</v>
      </c>
      <c r="D6" s="13">
        <v>6</v>
      </c>
      <c r="E6" s="18">
        <v>21</v>
      </c>
    </row>
    <row r="7" spans="1:5" x14ac:dyDescent="0.25">
      <c r="A7" s="18"/>
      <c r="B7" s="18" t="s">
        <v>324</v>
      </c>
      <c r="C7" s="18">
        <v>18</v>
      </c>
      <c r="D7" s="13">
        <v>8</v>
      </c>
      <c r="E7" s="18">
        <v>26</v>
      </c>
    </row>
    <row r="8" spans="1:5" x14ac:dyDescent="0.25">
      <c r="A8" s="18"/>
      <c r="B8" s="18" t="s">
        <v>325</v>
      </c>
      <c r="C8" s="18">
        <v>20</v>
      </c>
      <c r="D8" s="13">
        <v>4</v>
      </c>
      <c r="E8" s="18">
        <v>24</v>
      </c>
    </row>
    <row r="9" spans="1:5" x14ac:dyDescent="0.25">
      <c r="A9" s="18"/>
      <c r="B9" s="18" t="s">
        <v>326</v>
      </c>
      <c r="C9" s="18">
        <v>31</v>
      </c>
      <c r="D9" s="13">
        <v>7</v>
      </c>
      <c r="E9" s="18">
        <v>38</v>
      </c>
    </row>
    <row r="10" spans="1:5" x14ac:dyDescent="0.25">
      <c r="A10" s="18"/>
      <c r="B10" s="18" t="s">
        <v>332</v>
      </c>
      <c r="C10" s="18">
        <v>66</v>
      </c>
      <c r="D10" s="13">
        <v>5</v>
      </c>
      <c r="E10" s="18">
        <v>71</v>
      </c>
    </row>
    <row r="11" spans="1:5" s="17" customFormat="1" x14ac:dyDescent="0.25">
      <c r="A11" s="54"/>
      <c r="B11" s="54" t="s">
        <v>5</v>
      </c>
      <c r="C11" s="54">
        <v>165</v>
      </c>
      <c r="D11" s="53">
        <v>36</v>
      </c>
      <c r="E11" s="54">
        <v>201</v>
      </c>
    </row>
    <row r="12" spans="1:5" x14ac:dyDescent="0.25">
      <c r="A12" s="22" t="s">
        <v>12</v>
      </c>
      <c r="B12" s="152" t="s">
        <v>25</v>
      </c>
      <c r="C12" s="152">
        <v>4</v>
      </c>
      <c r="D12" s="78">
        <v>1</v>
      </c>
      <c r="E12" s="152">
        <v>5</v>
      </c>
    </row>
    <row r="13" spans="1:5" x14ac:dyDescent="0.25">
      <c r="A13" s="18"/>
      <c r="B13" s="284" t="s">
        <v>331</v>
      </c>
      <c r="C13" s="18">
        <v>8</v>
      </c>
      <c r="D13" s="13">
        <v>1</v>
      </c>
      <c r="E13" s="18">
        <v>9</v>
      </c>
    </row>
    <row r="14" spans="1:5" x14ac:dyDescent="0.25">
      <c r="A14" s="18"/>
      <c r="B14" s="285" t="s">
        <v>276</v>
      </c>
      <c r="C14" s="18">
        <v>15</v>
      </c>
      <c r="D14" s="13">
        <v>1</v>
      </c>
      <c r="E14" s="18">
        <v>16</v>
      </c>
    </row>
    <row r="15" spans="1:5" x14ac:dyDescent="0.25">
      <c r="A15" s="18"/>
      <c r="B15" s="18" t="s">
        <v>324</v>
      </c>
      <c r="C15" s="18">
        <v>15</v>
      </c>
      <c r="D15" s="13">
        <v>7</v>
      </c>
      <c r="E15" s="18">
        <v>22</v>
      </c>
    </row>
    <row r="16" spans="1:5" x14ac:dyDescent="0.25">
      <c r="A16" s="18"/>
      <c r="B16" s="18" t="s">
        <v>325</v>
      </c>
      <c r="C16" s="18">
        <v>11</v>
      </c>
      <c r="D16" s="13">
        <v>4</v>
      </c>
      <c r="E16" s="18">
        <v>15</v>
      </c>
    </row>
    <row r="17" spans="1:5" x14ac:dyDescent="0.25">
      <c r="A17" s="18"/>
      <c r="B17" s="18" t="s">
        <v>326</v>
      </c>
      <c r="C17" s="18">
        <v>41</v>
      </c>
      <c r="D17" s="13">
        <v>10</v>
      </c>
      <c r="E17" s="18">
        <v>51</v>
      </c>
    </row>
    <row r="18" spans="1:5" x14ac:dyDescent="0.25">
      <c r="A18" s="18"/>
      <c r="B18" s="18" t="s">
        <v>332</v>
      </c>
      <c r="C18" s="18">
        <v>41</v>
      </c>
      <c r="D18" s="13">
        <v>10</v>
      </c>
      <c r="E18" s="18">
        <v>51</v>
      </c>
    </row>
    <row r="19" spans="1:5" s="17" customFormat="1" x14ac:dyDescent="0.25">
      <c r="A19" s="54"/>
      <c r="B19" s="54" t="s">
        <v>5</v>
      </c>
      <c r="C19" s="54">
        <v>135</v>
      </c>
      <c r="D19" s="53">
        <v>34</v>
      </c>
      <c r="E19" s="54">
        <v>169</v>
      </c>
    </row>
    <row r="20" spans="1:5" x14ac:dyDescent="0.25">
      <c r="A20" s="22" t="s">
        <v>14</v>
      </c>
      <c r="B20" s="152" t="s">
        <v>25</v>
      </c>
      <c r="C20" s="152">
        <v>2</v>
      </c>
      <c r="D20" s="78">
        <v>0</v>
      </c>
      <c r="E20" s="152">
        <v>2</v>
      </c>
    </row>
    <row r="21" spans="1:5" x14ac:dyDescent="0.25">
      <c r="A21" s="18"/>
      <c r="B21" s="284" t="s">
        <v>331</v>
      </c>
      <c r="C21" s="18">
        <v>3</v>
      </c>
      <c r="D21" s="13">
        <v>3</v>
      </c>
      <c r="E21" s="18">
        <v>6</v>
      </c>
    </row>
    <row r="22" spans="1:5" x14ac:dyDescent="0.25">
      <c r="A22" s="18"/>
      <c r="B22" s="285" t="s">
        <v>276</v>
      </c>
      <c r="C22" s="18">
        <v>8</v>
      </c>
      <c r="D22" s="13">
        <v>2</v>
      </c>
      <c r="E22" s="18">
        <v>10</v>
      </c>
    </row>
    <row r="23" spans="1:5" x14ac:dyDescent="0.25">
      <c r="A23" s="18"/>
      <c r="B23" s="18" t="s">
        <v>324</v>
      </c>
      <c r="C23" s="18">
        <v>7</v>
      </c>
      <c r="D23" s="13">
        <v>5</v>
      </c>
      <c r="E23" s="18">
        <v>12</v>
      </c>
    </row>
    <row r="24" spans="1:5" x14ac:dyDescent="0.25">
      <c r="A24" s="18"/>
      <c r="B24" s="18" t="s">
        <v>325</v>
      </c>
      <c r="C24" s="18">
        <v>7</v>
      </c>
      <c r="D24" s="13">
        <v>4</v>
      </c>
      <c r="E24" s="18">
        <v>11</v>
      </c>
    </row>
    <row r="25" spans="1:5" x14ac:dyDescent="0.25">
      <c r="A25" s="18"/>
      <c r="B25" s="18" t="s">
        <v>326</v>
      </c>
      <c r="C25" s="18">
        <v>15</v>
      </c>
      <c r="D25" s="13">
        <v>2</v>
      </c>
      <c r="E25" s="18">
        <v>17</v>
      </c>
    </row>
    <row r="26" spans="1:5" x14ac:dyDescent="0.25">
      <c r="A26" s="18"/>
      <c r="B26" s="18" t="s">
        <v>332</v>
      </c>
      <c r="C26" s="18">
        <v>56</v>
      </c>
      <c r="D26" s="13">
        <v>12</v>
      </c>
      <c r="E26" s="18">
        <v>68</v>
      </c>
    </row>
    <row r="27" spans="1:5" s="17" customFormat="1" x14ac:dyDescent="0.25">
      <c r="A27" s="274"/>
      <c r="B27" s="274" t="s">
        <v>5</v>
      </c>
      <c r="C27" s="274">
        <v>98</v>
      </c>
      <c r="D27" s="281">
        <v>28</v>
      </c>
      <c r="E27" s="274">
        <v>126</v>
      </c>
    </row>
    <row r="28" spans="1:5" x14ac:dyDescent="0.25">
      <c r="A28" s="22" t="s">
        <v>16</v>
      </c>
      <c r="B28" s="177" t="s">
        <v>25</v>
      </c>
      <c r="C28" s="177">
        <f>+C4+C12+C20</f>
        <v>7</v>
      </c>
      <c r="D28" s="286">
        <f t="shared" ref="D28:E28" si="0">+D4+D12+D20</f>
        <v>2</v>
      </c>
      <c r="E28" s="177">
        <f t="shared" si="0"/>
        <v>9</v>
      </c>
    </row>
    <row r="29" spans="1:5" x14ac:dyDescent="0.25">
      <c r="A29" s="9"/>
      <c r="B29" s="287" t="s">
        <v>331</v>
      </c>
      <c r="C29" s="177">
        <f t="shared" ref="C29:E34" si="1">+C5+C13+C21</f>
        <v>25</v>
      </c>
      <c r="D29" s="286">
        <f t="shared" si="1"/>
        <v>9</v>
      </c>
      <c r="E29" s="177">
        <f t="shared" si="1"/>
        <v>34</v>
      </c>
    </row>
    <row r="30" spans="1:5" x14ac:dyDescent="0.25">
      <c r="A30" s="9"/>
      <c r="B30" s="288" t="s">
        <v>276</v>
      </c>
      <c r="C30" s="177">
        <f t="shared" si="1"/>
        <v>38</v>
      </c>
      <c r="D30" s="286">
        <f t="shared" si="1"/>
        <v>9</v>
      </c>
      <c r="E30" s="177">
        <f t="shared" si="1"/>
        <v>47</v>
      </c>
    </row>
    <row r="31" spans="1:5" x14ac:dyDescent="0.25">
      <c r="A31" s="9"/>
      <c r="B31" s="19" t="s">
        <v>324</v>
      </c>
      <c r="C31" s="177">
        <f t="shared" si="1"/>
        <v>40</v>
      </c>
      <c r="D31" s="286">
        <f t="shared" si="1"/>
        <v>20</v>
      </c>
      <c r="E31" s="177">
        <f t="shared" si="1"/>
        <v>60</v>
      </c>
    </row>
    <row r="32" spans="1:5" x14ac:dyDescent="0.25">
      <c r="A32" s="9"/>
      <c r="B32" s="19" t="s">
        <v>325</v>
      </c>
      <c r="C32" s="177">
        <f t="shared" si="1"/>
        <v>38</v>
      </c>
      <c r="D32" s="286">
        <f t="shared" si="1"/>
        <v>12</v>
      </c>
      <c r="E32" s="177">
        <f t="shared" si="1"/>
        <v>50</v>
      </c>
    </row>
    <row r="33" spans="1:5" x14ac:dyDescent="0.25">
      <c r="A33" s="9"/>
      <c r="B33" s="19" t="s">
        <v>326</v>
      </c>
      <c r="C33" s="177">
        <f t="shared" si="1"/>
        <v>87</v>
      </c>
      <c r="D33" s="286">
        <f t="shared" si="1"/>
        <v>19</v>
      </c>
      <c r="E33" s="177">
        <f t="shared" si="1"/>
        <v>106</v>
      </c>
    </row>
    <row r="34" spans="1:5" x14ac:dyDescent="0.25">
      <c r="A34" s="9"/>
      <c r="B34" s="19" t="s">
        <v>332</v>
      </c>
      <c r="C34" s="177">
        <f t="shared" si="1"/>
        <v>163</v>
      </c>
      <c r="D34" s="286">
        <f t="shared" si="1"/>
        <v>27</v>
      </c>
      <c r="E34" s="177">
        <f t="shared" si="1"/>
        <v>190</v>
      </c>
    </row>
    <row r="35" spans="1:5" x14ac:dyDescent="0.25">
      <c r="A35" s="54"/>
      <c r="B35" s="54" t="s">
        <v>5</v>
      </c>
      <c r="C35" s="54">
        <f>SUM(C28:C34)</f>
        <v>398</v>
      </c>
      <c r="D35" s="53">
        <f t="shared" ref="D35:E35" si="2">SUM(D28:D34)</f>
        <v>98</v>
      </c>
      <c r="E35" s="54">
        <f t="shared" si="2"/>
        <v>496</v>
      </c>
    </row>
    <row r="36" spans="1:5" x14ac:dyDescent="0.25">
      <c r="A36" s="22" t="s">
        <v>18</v>
      </c>
      <c r="B36" s="152" t="s">
        <v>25</v>
      </c>
      <c r="C36" s="152">
        <v>2</v>
      </c>
      <c r="D36" s="78">
        <v>1</v>
      </c>
      <c r="E36" s="152">
        <v>3</v>
      </c>
    </row>
    <row r="37" spans="1:5" x14ac:dyDescent="0.25">
      <c r="A37" s="18"/>
      <c r="B37" s="284" t="s">
        <v>331</v>
      </c>
      <c r="C37" s="18">
        <v>2</v>
      </c>
      <c r="D37" s="13">
        <v>1</v>
      </c>
      <c r="E37" s="18">
        <v>3</v>
      </c>
    </row>
    <row r="38" spans="1:5" x14ac:dyDescent="0.25">
      <c r="A38" s="18"/>
      <c r="B38" s="285" t="s">
        <v>276</v>
      </c>
      <c r="C38" s="18">
        <v>9</v>
      </c>
      <c r="D38" s="13">
        <v>2</v>
      </c>
      <c r="E38" s="18">
        <v>11</v>
      </c>
    </row>
    <row r="39" spans="1:5" x14ac:dyDescent="0.25">
      <c r="A39" s="18"/>
      <c r="B39" s="18" t="s">
        <v>324</v>
      </c>
      <c r="C39" s="18">
        <v>12</v>
      </c>
      <c r="D39" s="13">
        <v>4</v>
      </c>
      <c r="E39" s="18">
        <v>16</v>
      </c>
    </row>
    <row r="40" spans="1:5" x14ac:dyDescent="0.25">
      <c r="A40" s="18"/>
      <c r="B40" s="18" t="s">
        <v>325</v>
      </c>
      <c r="C40" s="18">
        <v>14</v>
      </c>
      <c r="D40" s="13">
        <v>2</v>
      </c>
      <c r="E40" s="18">
        <v>16</v>
      </c>
    </row>
    <row r="41" spans="1:5" x14ac:dyDescent="0.25">
      <c r="A41" s="18"/>
      <c r="B41" s="18" t="s">
        <v>326</v>
      </c>
      <c r="C41" s="18">
        <v>23</v>
      </c>
      <c r="D41" s="13">
        <v>2</v>
      </c>
      <c r="E41" s="18">
        <v>25</v>
      </c>
    </row>
    <row r="42" spans="1:5" x14ac:dyDescent="0.25">
      <c r="A42" s="18"/>
      <c r="B42" s="18" t="s">
        <v>332</v>
      </c>
      <c r="C42" s="18">
        <v>62</v>
      </c>
      <c r="D42" s="13">
        <v>10</v>
      </c>
      <c r="E42" s="18">
        <v>72</v>
      </c>
    </row>
    <row r="43" spans="1:5" s="17" customFormat="1" x14ac:dyDescent="0.25">
      <c r="A43" s="274"/>
      <c r="B43" s="274" t="s">
        <v>5</v>
      </c>
      <c r="C43" s="274">
        <v>124</v>
      </c>
      <c r="D43" s="281">
        <v>22</v>
      </c>
      <c r="E43" s="274">
        <v>146</v>
      </c>
    </row>
    <row r="44" spans="1:5" x14ac:dyDescent="0.25">
      <c r="A44" s="22" t="s">
        <v>5</v>
      </c>
      <c r="B44" s="22" t="s">
        <v>25</v>
      </c>
      <c r="C44" s="22">
        <f>+C28+C36</f>
        <v>9</v>
      </c>
      <c r="D44" s="282">
        <f t="shared" ref="D44:E44" si="3">+D28+D36</f>
        <v>3</v>
      </c>
      <c r="E44" s="22">
        <f t="shared" si="3"/>
        <v>12</v>
      </c>
    </row>
    <row r="45" spans="1:5" x14ac:dyDescent="0.25">
      <c r="A45" s="9"/>
      <c r="B45" s="289" t="s">
        <v>331</v>
      </c>
      <c r="C45" s="22">
        <f t="shared" ref="C45:E50" si="4">+C29+C37</f>
        <v>27</v>
      </c>
      <c r="D45" s="282">
        <f t="shared" si="4"/>
        <v>10</v>
      </c>
      <c r="E45" s="22">
        <f t="shared" si="4"/>
        <v>37</v>
      </c>
    </row>
    <row r="46" spans="1:5" x14ac:dyDescent="0.25">
      <c r="A46" s="9"/>
      <c r="B46" s="290" t="s">
        <v>276</v>
      </c>
      <c r="C46" s="22">
        <f t="shared" si="4"/>
        <v>47</v>
      </c>
      <c r="D46" s="282">
        <f t="shared" si="4"/>
        <v>11</v>
      </c>
      <c r="E46" s="22">
        <f t="shared" si="4"/>
        <v>58</v>
      </c>
    </row>
    <row r="47" spans="1:5" x14ac:dyDescent="0.25">
      <c r="A47" s="9"/>
      <c r="B47" s="9" t="s">
        <v>324</v>
      </c>
      <c r="C47" s="22">
        <f t="shared" si="4"/>
        <v>52</v>
      </c>
      <c r="D47" s="282">
        <f t="shared" si="4"/>
        <v>24</v>
      </c>
      <c r="E47" s="22">
        <f t="shared" si="4"/>
        <v>76</v>
      </c>
    </row>
    <row r="48" spans="1:5" x14ac:dyDescent="0.25">
      <c r="A48" s="9"/>
      <c r="B48" s="9" t="s">
        <v>325</v>
      </c>
      <c r="C48" s="22">
        <f t="shared" si="4"/>
        <v>52</v>
      </c>
      <c r="D48" s="282">
        <f t="shared" si="4"/>
        <v>14</v>
      </c>
      <c r="E48" s="22">
        <f t="shared" si="4"/>
        <v>66</v>
      </c>
    </row>
    <row r="49" spans="1:5" x14ac:dyDescent="0.25">
      <c r="A49" s="9"/>
      <c r="B49" s="9" t="s">
        <v>326</v>
      </c>
      <c r="C49" s="22">
        <f t="shared" si="4"/>
        <v>110</v>
      </c>
      <c r="D49" s="282">
        <f t="shared" si="4"/>
        <v>21</v>
      </c>
      <c r="E49" s="22">
        <f t="shared" si="4"/>
        <v>131</v>
      </c>
    </row>
    <row r="50" spans="1:5" x14ac:dyDescent="0.25">
      <c r="A50" s="9"/>
      <c r="B50" s="9" t="s">
        <v>332</v>
      </c>
      <c r="C50" s="22">
        <f t="shared" si="4"/>
        <v>225</v>
      </c>
      <c r="D50" s="282">
        <f t="shared" si="4"/>
        <v>37</v>
      </c>
      <c r="E50" s="22">
        <f t="shared" si="4"/>
        <v>262</v>
      </c>
    </row>
    <row r="51" spans="1:5" x14ac:dyDescent="0.25">
      <c r="A51" s="274"/>
      <c r="B51" s="274" t="s">
        <v>5</v>
      </c>
      <c r="C51" s="274">
        <f>SUM(C44:C50)</f>
        <v>522</v>
      </c>
      <c r="D51" s="281">
        <f t="shared" ref="D51:E51" si="5">SUM(D44:D50)</f>
        <v>120</v>
      </c>
      <c r="E51" s="274">
        <f t="shared" si="5"/>
        <v>642</v>
      </c>
    </row>
    <row r="52" spans="1:5" x14ac:dyDescent="0.25">
      <c r="A52" s="105" t="s">
        <v>23</v>
      </c>
    </row>
  </sheetData>
  <pageMargins left="0.7" right="0.7" top="0.75" bottom="0.75" header="0.3" footer="0.3"/>
  <pageSetup paperSize="9" scale="9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E34"/>
  <sheetViews>
    <sheetView topLeftCell="A16" zoomScaleNormal="100" workbookViewId="0">
      <selection activeCell="A33" sqref="A33:E33"/>
    </sheetView>
  </sheetViews>
  <sheetFormatPr defaultRowHeight="15" x14ac:dyDescent="0.25"/>
  <cols>
    <col min="1" max="1" width="16.42578125" customWidth="1"/>
    <col min="2" max="2" width="16.85546875" customWidth="1"/>
    <col min="4" max="4" width="10.7109375" customWidth="1"/>
    <col min="5" max="5" width="11.85546875" customWidth="1"/>
  </cols>
  <sheetData>
    <row r="1" spans="1:5" x14ac:dyDescent="0.25">
      <c r="A1" s="17" t="s">
        <v>333</v>
      </c>
    </row>
    <row r="2" spans="1:5" x14ac:dyDescent="0.25">
      <c r="A2" s="18"/>
      <c r="B2" s="18"/>
      <c r="C2" s="18"/>
      <c r="D2" s="18"/>
      <c r="E2" s="18"/>
    </row>
    <row r="3" spans="1:5" x14ac:dyDescent="0.25">
      <c r="A3" s="145"/>
      <c r="B3" s="145"/>
      <c r="C3" s="145"/>
      <c r="D3" s="146"/>
      <c r="E3" s="145"/>
    </row>
    <row r="4" spans="1:5" x14ac:dyDescent="0.25">
      <c r="A4" s="6" t="s">
        <v>334</v>
      </c>
      <c r="B4" s="6" t="s">
        <v>335</v>
      </c>
      <c r="C4" s="143" t="s">
        <v>321</v>
      </c>
      <c r="D4" s="8" t="s">
        <v>322</v>
      </c>
      <c r="E4" s="143" t="s">
        <v>5</v>
      </c>
    </row>
    <row r="5" spans="1:5" x14ac:dyDescent="0.25">
      <c r="A5" s="9" t="s">
        <v>6</v>
      </c>
      <c r="B5" s="18" t="s">
        <v>25</v>
      </c>
      <c r="C5" s="18">
        <v>6</v>
      </c>
      <c r="D5" s="13">
        <v>2</v>
      </c>
      <c r="E5" s="19">
        <v>8</v>
      </c>
    </row>
    <row r="6" spans="1:5" x14ac:dyDescent="0.25">
      <c r="A6" s="9"/>
      <c r="B6" s="18" t="s">
        <v>336</v>
      </c>
      <c r="C6" s="18">
        <v>34</v>
      </c>
      <c r="D6" s="13">
        <v>9</v>
      </c>
      <c r="E6" s="19">
        <v>43</v>
      </c>
    </row>
    <row r="7" spans="1:5" x14ac:dyDescent="0.25">
      <c r="A7" s="9"/>
      <c r="B7" s="18" t="s">
        <v>337</v>
      </c>
      <c r="C7" s="18">
        <v>27</v>
      </c>
      <c r="D7" s="13">
        <v>3</v>
      </c>
      <c r="E7" s="19">
        <v>30</v>
      </c>
    </row>
    <row r="8" spans="1:5" x14ac:dyDescent="0.25">
      <c r="A8" s="9"/>
      <c r="B8" s="18" t="s">
        <v>26</v>
      </c>
      <c r="C8" s="18">
        <v>98</v>
      </c>
      <c r="D8" s="13">
        <v>22</v>
      </c>
      <c r="E8" s="19">
        <v>120</v>
      </c>
    </row>
    <row r="9" spans="1:5" s="17" customFormat="1" x14ac:dyDescent="0.25">
      <c r="A9" s="54"/>
      <c r="B9" s="54" t="s">
        <v>5</v>
      </c>
      <c r="C9" s="54">
        <f>SUM(C5:C8)</f>
        <v>165</v>
      </c>
      <c r="D9" s="53">
        <f t="shared" ref="D9:E9" si="0">SUM(D5:D8)</f>
        <v>36</v>
      </c>
      <c r="E9" s="54">
        <f t="shared" si="0"/>
        <v>201</v>
      </c>
    </row>
    <row r="10" spans="1:5" s="59" customFormat="1" x14ac:dyDescent="0.25">
      <c r="A10" s="9" t="s">
        <v>12</v>
      </c>
      <c r="B10" s="18" t="s">
        <v>25</v>
      </c>
      <c r="C10" s="18">
        <v>7</v>
      </c>
      <c r="D10" s="13">
        <v>1</v>
      </c>
      <c r="E10" s="19">
        <v>8</v>
      </c>
    </row>
    <row r="11" spans="1:5" x14ac:dyDescent="0.25">
      <c r="A11" s="9"/>
      <c r="B11" s="18" t="s">
        <v>336</v>
      </c>
      <c r="C11" s="18">
        <v>32</v>
      </c>
      <c r="D11" s="13">
        <v>7</v>
      </c>
      <c r="E11" s="19">
        <v>39</v>
      </c>
    </row>
    <row r="12" spans="1:5" x14ac:dyDescent="0.25">
      <c r="A12" s="9"/>
      <c r="B12" s="18" t="s">
        <v>337</v>
      </c>
      <c r="C12" s="18">
        <v>24</v>
      </c>
      <c r="D12" s="13">
        <v>2</v>
      </c>
      <c r="E12" s="19">
        <v>26</v>
      </c>
    </row>
    <row r="13" spans="1:5" x14ac:dyDescent="0.25">
      <c r="A13" s="9"/>
      <c r="B13" s="18" t="s">
        <v>26</v>
      </c>
      <c r="C13" s="18">
        <v>72</v>
      </c>
      <c r="D13" s="13">
        <v>24</v>
      </c>
      <c r="E13" s="19">
        <v>96</v>
      </c>
    </row>
    <row r="14" spans="1:5" s="17" customFormat="1" x14ac:dyDescent="0.25">
      <c r="A14" s="54"/>
      <c r="B14" s="54" t="s">
        <v>5</v>
      </c>
      <c r="C14" s="54">
        <f>SUM(C10:C13)</f>
        <v>135</v>
      </c>
      <c r="D14" s="53">
        <f t="shared" ref="D14:E14" si="1">SUM(D10:D13)</f>
        <v>34</v>
      </c>
      <c r="E14" s="54">
        <f t="shared" si="1"/>
        <v>169</v>
      </c>
    </row>
    <row r="15" spans="1:5" x14ac:dyDescent="0.25">
      <c r="A15" s="9" t="s">
        <v>14</v>
      </c>
      <c r="B15" s="18" t="s">
        <v>25</v>
      </c>
      <c r="C15" s="18">
        <v>2</v>
      </c>
      <c r="D15" s="13">
        <v>0</v>
      </c>
      <c r="E15" s="19">
        <v>2</v>
      </c>
    </row>
    <row r="16" spans="1:5" x14ac:dyDescent="0.25">
      <c r="A16" s="9"/>
      <c r="B16" s="18" t="s">
        <v>336</v>
      </c>
      <c r="C16" s="18">
        <v>6</v>
      </c>
      <c r="D16" s="13">
        <v>2</v>
      </c>
      <c r="E16" s="19">
        <v>8</v>
      </c>
    </row>
    <row r="17" spans="1:5" x14ac:dyDescent="0.25">
      <c r="A17" s="9"/>
      <c r="B17" s="18" t="s">
        <v>337</v>
      </c>
      <c r="C17" s="18">
        <v>21</v>
      </c>
      <c r="D17" s="13">
        <v>10</v>
      </c>
      <c r="E17" s="19">
        <v>31</v>
      </c>
    </row>
    <row r="18" spans="1:5" x14ac:dyDescent="0.25">
      <c r="A18" s="9"/>
      <c r="B18" s="18" t="s">
        <v>26</v>
      </c>
      <c r="C18" s="18">
        <v>69</v>
      </c>
      <c r="D18" s="13">
        <v>16</v>
      </c>
      <c r="E18" s="19">
        <v>85</v>
      </c>
    </row>
    <row r="19" spans="1:5" s="14" customFormat="1" x14ac:dyDescent="0.25">
      <c r="A19" s="274"/>
      <c r="B19" s="274" t="s">
        <v>5</v>
      </c>
      <c r="C19" s="274">
        <f>SUM(C15:C18)</f>
        <v>98</v>
      </c>
      <c r="D19" s="281">
        <f t="shared" ref="D19:E19" si="2">SUM(D15:D18)</f>
        <v>28</v>
      </c>
      <c r="E19" s="274">
        <f t="shared" si="2"/>
        <v>126</v>
      </c>
    </row>
    <row r="20" spans="1:5" s="59" customFormat="1" x14ac:dyDescent="0.25">
      <c r="A20" s="278" t="s">
        <v>16</v>
      </c>
      <c r="B20" s="19" t="s">
        <v>25</v>
      </c>
      <c r="C20" s="177">
        <f>+C5+C10+C15</f>
        <v>15</v>
      </c>
      <c r="D20" s="286">
        <f t="shared" ref="D20:E23" si="3">+D5+D10+D15</f>
        <v>3</v>
      </c>
      <c r="E20" s="291">
        <f t="shared" si="3"/>
        <v>18</v>
      </c>
    </row>
    <row r="21" spans="1:5" x14ac:dyDescent="0.25">
      <c r="A21" s="278"/>
      <c r="B21" s="19" t="s">
        <v>336</v>
      </c>
      <c r="C21" s="19">
        <f>+C6+C11+C16</f>
        <v>72</v>
      </c>
      <c r="D21" s="25">
        <f t="shared" si="3"/>
        <v>18</v>
      </c>
      <c r="E21" s="23">
        <f t="shared" si="3"/>
        <v>90</v>
      </c>
    </row>
    <row r="22" spans="1:5" x14ac:dyDescent="0.25">
      <c r="A22" s="278"/>
      <c r="B22" s="19" t="s">
        <v>337</v>
      </c>
      <c r="C22" s="19">
        <f>+C7+C12+C17</f>
        <v>72</v>
      </c>
      <c r="D22" s="25">
        <f t="shared" si="3"/>
        <v>15</v>
      </c>
      <c r="E22" s="23">
        <f t="shared" si="3"/>
        <v>87</v>
      </c>
    </row>
    <row r="23" spans="1:5" x14ac:dyDescent="0.25">
      <c r="A23" s="278"/>
      <c r="B23" s="19" t="s">
        <v>26</v>
      </c>
      <c r="C23" s="19">
        <f>+C8+C13+C18</f>
        <v>239</v>
      </c>
      <c r="D23" s="25">
        <f t="shared" si="3"/>
        <v>62</v>
      </c>
      <c r="E23" s="23">
        <f t="shared" si="3"/>
        <v>301</v>
      </c>
    </row>
    <row r="24" spans="1:5" s="17" customFormat="1" x14ac:dyDescent="0.25">
      <c r="A24" s="54"/>
      <c r="B24" s="54" t="s">
        <v>5</v>
      </c>
      <c r="C24" s="54">
        <f>SUM(C20:C23)</f>
        <v>398</v>
      </c>
      <c r="D24" s="53">
        <f t="shared" ref="D24:E24" si="4">SUM(D20:D23)</f>
        <v>98</v>
      </c>
      <c r="E24" s="54">
        <f t="shared" si="4"/>
        <v>496</v>
      </c>
    </row>
    <row r="25" spans="1:5" x14ac:dyDescent="0.25">
      <c r="A25" s="9" t="s">
        <v>18</v>
      </c>
      <c r="B25" s="18" t="s">
        <v>336</v>
      </c>
      <c r="C25" s="18">
        <v>26</v>
      </c>
      <c r="D25" s="13">
        <v>1</v>
      </c>
      <c r="E25" s="19">
        <v>27</v>
      </c>
    </row>
    <row r="26" spans="1:5" x14ac:dyDescent="0.25">
      <c r="A26" s="18"/>
      <c r="B26" s="18" t="s">
        <v>337</v>
      </c>
      <c r="C26" s="18">
        <v>21</v>
      </c>
      <c r="D26" s="13">
        <v>6</v>
      </c>
      <c r="E26" s="19">
        <v>27</v>
      </c>
    </row>
    <row r="27" spans="1:5" x14ac:dyDescent="0.25">
      <c r="A27" s="18"/>
      <c r="B27" s="18" t="s">
        <v>26</v>
      </c>
      <c r="C27" s="18">
        <v>77</v>
      </c>
      <c r="D27" s="13">
        <v>15</v>
      </c>
      <c r="E27" s="19">
        <v>92</v>
      </c>
    </row>
    <row r="28" spans="1:5" s="17" customFormat="1" x14ac:dyDescent="0.25">
      <c r="A28" s="274"/>
      <c r="B28" s="274" t="s">
        <v>5</v>
      </c>
      <c r="C28" s="274">
        <v>124</v>
      </c>
      <c r="D28" s="281">
        <v>22</v>
      </c>
      <c r="E28" s="274">
        <v>146</v>
      </c>
    </row>
    <row r="29" spans="1:5" x14ac:dyDescent="0.25">
      <c r="A29" s="9" t="s">
        <v>5</v>
      </c>
      <c r="B29" s="9" t="s">
        <v>25</v>
      </c>
      <c r="C29" s="22">
        <f>+C20</f>
        <v>15</v>
      </c>
      <c r="D29" s="282">
        <f t="shared" ref="D29:E29" si="5">+D20</f>
        <v>3</v>
      </c>
      <c r="E29" s="22">
        <f t="shared" si="5"/>
        <v>18</v>
      </c>
    </row>
    <row r="30" spans="1:5" x14ac:dyDescent="0.25">
      <c r="A30" s="278"/>
      <c r="B30" s="9" t="s">
        <v>336</v>
      </c>
      <c r="C30" s="9">
        <f>+C21+C25</f>
        <v>98</v>
      </c>
      <c r="D30" s="47">
        <f t="shared" ref="D30:E32" si="6">+D21+D25</f>
        <v>19</v>
      </c>
      <c r="E30" s="9">
        <f t="shared" si="6"/>
        <v>117</v>
      </c>
    </row>
    <row r="31" spans="1:5" x14ac:dyDescent="0.25">
      <c r="A31" s="278"/>
      <c r="B31" s="9" t="s">
        <v>337</v>
      </c>
      <c r="C31" s="9">
        <f>+C22+C26</f>
        <v>93</v>
      </c>
      <c r="D31" s="47">
        <f t="shared" si="6"/>
        <v>21</v>
      </c>
      <c r="E31" s="9">
        <f t="shared" si="6"/>
        <v>114</v>
      </c>
    </row>
    <row r="32" spans="1:5" x14ac:dyDescent="0.25">
      <c r="A32" s="278"/>
      <c r="B32" s="9" t="s">
        <v>26</v>
      </c>
      <c r="C32" s="9">
        <f>+C23+C27</f>
        <v>316</v>
      </c>
      <c r="D32" s="47">
        <f t="shared" si="6"/>
        <v>77</v>
      </c>
      <c r="E32" s="9">
        <f t="shared" si="6"/>
        <v>393</v>
      </c>
    </row>
    <row r="33" spans="1:5" s="17" customFormat="1" x14ac:dyDescent="0.25">
      <c r="A33" s="274"/>
      <c r="B33" s="274" t="s">
        <v>5</v>
      </c>
      <c r="C33" s="274">
        <f>SUM(C29:C32)</f>
        <v>522</v>
      </c>
      <c r="D33" s="281">
        <f t="shared" ref="D33:E33" si="7">SUM(D29:D32)</f>
        <v>120</v>
      </c>
      <c r="E33" s="274">
        <f t="shared" si="7"/>
        <v>642</v>
      </c>
    </row>
    <row r="34" spans="1:5" x14ac:dyDescent="0.25">
      <c r="A34" s="105" t="s">
        <v>23</v>
      </c>
    </row>
  </sheetData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F65"/>
  <sheetViews>
    <sheetView topLeftCell="A55" zoomScaleNormal="100" workbookViewId="0">
      <selection activeCell="A64" sqref="A64:F64"/>
    </sheetView>
  </sheetViews>
  <sheetFormatPr defaultRowHeight="15" x14ac:dyDescent="0.25"/>
  <cols>
    <col min="1" max="1" width="15.5703125" style="106" customWidth="1"/>
    <col min="2" max="2" width="20.42578125" style="106" customWidth="1"/>
    <col min="3" max="3" width="12.85546875" style="106" customWidth="1"/>
    <col min="4" max="5" width="12.140625" style="106" customWidth="1"/>
    <col min="6" max="6" width="14.7109375" style="106" customWidth="1"/>
    <col min="7" max="16384" width="9.140625" style="106"/>
  </cols>
  <sheetData>
    <row r="1" spans="1:6" x14ac:dyDescent="0.25">
      <c r="A1" s="109" t="s">
        <v>338</v>
      </c>
    </row>
    <row r="2" spans="1:6" x14ac:dyDescent="0.25">
      <c r="A2" s="169"/>
      <c r="B2" s="169"/>
      <c r="C2" s="169"/>
      <c r="D2" s="169"/>
      <c r="E2" s="169"/>
      <c r="F2" s="169"/>
    </row>
    <row r="3" spans="1:6" ht="30" x14ac:dyDescent="0.25">
      <c r="A3" s="212" t="s">
        <v>33</v>
      </c>
      <c r="B3" s="292" t="s">
        <v>339</v>
      </c>
      <c r="C3" s="212" t="s">
        <v>320</v>
      </c>
      <c r="D3" s="293" t="s">
        <v>321</v>
      </c>
      <c r="E3" s="294" t="s">
        <v>322</v>
      </c>
      <c r="F3" s="293" t="s">
        <v>5</v>
      </c>
    </row>
    <row r="4" spans="1:6" x14ac:dyDescent="0.25">
      <c r="A4" s="135" t="s">
        <v>6</v>
      </c>
      <c r="B4" s="169"/>
      <c r="C4" s="169" t="s">
        <v>323</v>
      </c>
      <c r="D4" s="169">
        <v>2</v>
      </c>
      <c r="E4" s="171">
        <v>2</v>
      </c>
      <c r="F4" s="169">
        <v>4</v>
      </c>
    </row>
    <row r="5" spans="1:6" x14ac:dyDescent="0.25">
      <c r="A5" s="135"/>
      <c r="B5" s="169"/>
      <c r="C5" s="169" t="s">
        <v>324</v>
      </c>
      <c r="D5" s="169">
        <v>5</v>
      </c>
      <c r="E5" s="171">
        <v>2</v>
      </c>
      <c r="F5" s="169">
        <v>7</v>
      </c>
    </row>
    <row r="6" spans="1:6" x14ac:dyDescent="0.25">
      <c r="A6" s="135"/>
      <c r="B6" s="169"/>
      <c r="C6" s="169" t="s">
        <v>325</v>
      </c>
      <c r="D6" s="169">
        <v>5</v>
      </c>
      <c r="E6" s="171">
        <v>2</v>
      </c>
      <c r="F6" s="169">
        <v>7</v>
      </c>
    </row>
    <row r="7" spans="1:6" x14ac:dyDescent="0.25">
      <c r="A7" s="135"/>
      <c r="B7" s="169"/>
      <c r="C7" s="169" t="s">
        <v>326</v>
      </c>
      <c r="D7" s="169">
        <v>4</v>
      </c>
      <c r="E7" s="171">
        <v>5</v>
      </c>
      <c r="F7" s="169">
        <v>9</v>
      </c>
    </row>
    <row r="8" spans="1:6" x14ac:dyDescent="0.25">
      <c r="A8" s="135"/>
      <c r="B8" s="169"/>
      <c r="C8" s="169" t="s">
        <v>327</v>
      </c>
      <c r="D8" s="169">
        <v>1</v>
      </c>
      <c r="E8" s="171">
        <v>3</v>
      </c>
      <c r="F8" s="169">
        <v>4</v>
      </c>
    </row>
    <row r="9" spans="1:6" x14ac:dyDescent="0.25">
      <c r="A9" s="295"/>
      <c r="B9" s="120"/>
      <c r="C9" s="120" t="s">
        <v>328</v>
      </c>
      <c r="D9" s="169">
        <v>1</v>
      </c>
      <c r="E9" s="171">
        <v>4</v>
      </c>
      <c r="F9" s="169">
        <v>5</v>
      </c>
    </row>
    <row r="10" spans="1:6" s="109" customFormat="1" x14ac:dyDescent="0.25">
      <c r="A10" s="231"/>
      <c r="B10" s="231" t="s">
        <v>5</v>
      </c>
      <c r="C10" s="231"/>
      <c r="D10" s="231">
        <v>18</v>
      </c>
      <c r="E10" s="232">
        <v>18</v>
      </c>
      <c r="F10" s="231">
        <v>36</v>
      </c>
    </row>
    <row r="11" spans="1:6" x14ac:dyDescent="0.25">
      <c r="A11" s="135" t="s">
        <v>12</v>
      </c>
      <c r="B11" s="169"/>
      <c r="C11" s="169" t="s">
        <v>25</v>
      </c>
      <c r="D11" s="169">
        <v>1</v>
      </c>
      <c r="E11" s="171">
        <v>0</v>
      </c>
      <c r="F11" s="169">
        <v>1</v>
      </c>
    </row>
    <row r="12" spans="1:6" x14ac:dyDescent="0.25">
      <c r="A12" s="135"/>
      <c r="B12" s="169"/>
      <c r="C12" s="169" t="s">
        <v>323</v>
      </c>
      <c r="D12" s="169">
        <v>6</v>
      </c>
      <c r="E12" s="171">
        <v>3</v>
      </c>
      <c r="F12" s="169">
        <v>9</v>
      </c>
    </row>
    <row r="13" spans="1:6" x14ac:dyDescent="0.25">
      <c r="A13" s="135"/>
      <c r="B13" s="169"/>
      <c r="C13" s="169" t="s">
        <v>324</v>
      </c>
      <c r="D13" s="169">
        <v>8</v>
      </c>
      <c r="E13" s="171">
        <v>2</v>
      </c>
      <c r="F13" s="169">
        <v>10</v>
      </c>
    </row>
    <row r="14" spans="1:6" x14ac:dyDescent="0.25">
      <c r="A14" s="135"/>
      <c r="B14" s="169"/>
      <c r="C14" s="169" t="s">
        <v>325</v>
      </c>
      <c r="D14" s="169">
        <v>9</v>
      </c>
      <c r="E14" s="171">
        <v>7</v>
      </c>
      <c r="F14" s="169">
        <v>16</v>
      </c>
    </row>
    <row r="15" spans="1:6" x14ac:dyDescent="0.25">
      <c r="A15" s="135"/>
      <c r="B15" s="169"/>
      <c r="C15" s="169" t="s">
        <v>326</v>
      </c>
      <c r="D15" s="169">
        <v>2</v>
      </c>
      <c r="E15" s="171">
        <v>9</v>
      </c>
      <c r="F15" s="169">
        <v>11</v>
      </c>
    </row>
    <row r="16" spans="1:6" x14ac:dyDescent="0.25">
      <c r="A16" s="135"/>
      <c r="B16" s="169"/>
      <c r="C16" s="169" t="s">
        <v>327</v>
      </c>
      <c r="D16" s="169">
        <v>4</v>
      </c>
      <c r="E16" s="171">
        <v>0</v>
      </c>
      <c r="F16" s="169">
        <v>4</v>
      </c>
    </row>
    <row r="17" spans="1:6" x14ac:dyDescent="0.25">
      <c r="A17" s="135"/>
      <c r="B17" s="169"/>
      <c r="C17" s="169" t="s">
        <v>328</v>
      </c>
      <c r="D17" s="169">
        <v>1</v>
      </c>
      <c r="E17" s="171">
        <v>1</v>
      </c>
      <c r="F17" s="169">
        <v>2</v>
      </c>
    </row>
    <row r="18" spans="1:6" x14ac:dyDescent="0.25">
      <c r="A18" s="231"/>
      <c r="B18" s="231" t="s">
        <v>5</v>
      </c>
      <c r="C18" s="296"/>
      <c r="D18" s="231">
        <v>31</v>
      </c>
      <c r="E18" s="232">
        <v>22</v>
      </c>
      <c r="F18" s="231">
        <v>53</v>
      </c>
    </row>
    <row r="19" spans="1:6" x14ac:dyDescent="0.25">
      <c r="A19" s="135" t="s">
        <v>14</v>
      </c>
      <c r="B19" s="135"/>
      <c r="C19" s="169" t="s">
        <v>25</v>
      </c>
      <c r="D19" s="169">
        <v>1</v>
      </c>
      <c r="E19" s="171">
        <v>0</v>
      </c>
      <c r="F19" s="169">
        <v>1</v>
      </c>
    </row>
    <row r="20" spans="1:6" x14ac:dyDescent="0.25">
      <c r="A20" s="135"/>
      <c r="B20" s="135"/>
      <c r="C20" s="169" t="s">
        <v>323</v>
      </c>
      <c r="D20" s="169">
        <v>1</v>
      </c>
      <c r="E20" s="171">
        <v>1</v>
      </c>
      <c r="F20" s="169">
        <v>2</v>
      </c>
    </row>
    <row r="21" spans="1:6" x14ac:dyDescent="0.25">
      <c r="A21" s="135"/>
      <c r="B21" s="135"/>
      <c r="C21" s="169" t="s">
        <v>324</v>
      </c>
      <c r="D21" s="169">
        <v>2</v>
      </c>
      <c r="E21" s="171">
        <v>1</v>
      </c>
      <c r="F21" s="169">
        <v>3</v>
      </c>
    </row>
    <row r="22" spans="1:6" x14ac:dyDescent="0.25">
      <c r="A22" s="135"/>
      <c r="B22" s="135"/>
      <c r="C22" s="169" t="s">
        <v>325</v>
      </c>
      <c r="D22" s="169">
        <v>1</v>
      </c>
      <c r="E22" s="171">
        <v>1</v>
      </c>
      <c r="F22" s="169">
        <v>2</v>
      </c>
    </row>
    <row r="23" spans="1:6" x14ac:dyDescent="0.25">
      <c r="A23" s="135"/>
      <c r="B23" s="135"/>
      <c r="C23" s="169" t="s">
        <v>326</v>
      </c>
      <c r="D23" s="169">
        <v>0</v>
      </c>
      <c r="E23" s="171">
        <v>2</v>
      </c>
      <c r="F23" s="169">
        <v>2</v>
      </c>
    </row>
    <row r="24" spans="1:6" x14ac:dyDescent="0.25">
      <c r="A24" s="135"/>
      <c r="B24" s="135"/>
      <c r="C24" s="169" t="s">
        <v>327</v>
      </c>
      <c r="D24" s="169">
        <v>0</v>
      </c>
      <c r="E24" s="171">
        <v>2</v>
      </c>
      <c r="F24" s="169">
        <v>2</v>
      </c>
    </row>
    <row r="25" spans="1:6" x14ac:dyDescent="0.25">
      <c r="A25" s="135"/>
      <c r="B25" s="135"/>
      <c r="C25" s="169" t="s">
        <v>328</v>
      </c>
      <c r="D25" s="169">
        <v>0</v>
      </c>
      <c r="E25" s="171">
        <v>1</v>
      </c>
      <c r="F25" s="169">
        <v>1</v>
      </c>
    </row>
    <row r="26" spans="1:6" x14ac:dyDescent="0.25">
      <c r="A26" s="275"/>
      <c r="B26" s="275" t="s">
        <v>5</v>
      </c>
      <c r="C26" s="297"/>
      <c r="D26" s="275">
        <v>5</v>
      </c>
      <c r="E26" s="276">
        <v>8</v>
      </c>
      <c r="F26" s="275">
        <v>13</v>
      </c>
    </row>
    <row r="27" spans="1:6" x14ac:dyDescent="0.25">
      <c r="A27" s="298" t="s">
        <v>16</v>
      </c>
      <c r="B27" s="135"/>
      <c r="C27" s="169" t="s">
        <v>25</v>
      </c>
      <c r="D27" s="120">
        <f>+D11+D19</f>
        <v>2</v>
      </c>
      <c r="E27" s="121">
        <f>+E11+E19</f>
        <v>0</v>
      </c>
      <c r="F27" s="120">
        <f>+F11+F19</f>
        <v>2</v>
      </c>
    </row>
    <row r="28" spans="1:6" x14ac:dyDescent="0.25">
      <c r="A28" s="135"/>
      <c r="B28" s="135"/>
      <c r="C28" s="169" t="s">
        <v>323</v>
      </c>
      <c r="D28" s="120">
        <f t="shared" ref="D28:F33" si="0">+D4+D12+D20</f>
        <v>9</v>
      </c>
      <c r="E28" s="121">
        <f t="shared" si="0"/>
        <v>6</v>
      </c>
      <c r="F28" s="120">
        <f t="shared" si="0"/>
        <v>15</v>
      </c>
    </row>
    <row r="29" spans="1:6" x14ac:dyDescent="0.25">
      <c r="A29" s="298"/>
      <c r="B29" s="135"/>
      <c r="C29" s="169" t="s">
        <v>324</v>
      </c>
      <c r="D29" s="120">
        <f t="shared" si="0"/>
        <v>15</v>
      </c>
      <c r="E29" s="121">
        <f t="shared" si="0"/>
        <v>5</v>
      </c>
      <c r="F29" s="120">
        <f t="shared" si="0"/>
        <v>20</v>
      </c>
    </row>
    <row r="30" spans="1:6" x14ac:dyDescent="0.25">
      <c r="A30" s="298"/>
      <c r="B30" s="135"/>
      <c r="C30" s="169" t="s">
        <v>325</v>
      </c>
      <c r="D30" s="120">
        <f t="shared" si="0"/>
        <v>15</v>
      </c>
      <c r="E30" s="121">
        <f t="shared" si="0"/>
        <v>10</v>
      </c>
      <c r="F30" s="120">
        <f t="shared" si="0"/>
        <v>25</v>
      </c>
    </row>
    <row r="31" spans="1:6" x14ac:dyDescent="0.25">
      <c r="A31" s="298"/>
      <c r="B31" s="135"/>
      <c r="C31" s="169" t="s">
        <v>326</v>
      </c>
      <c r="D31" s="120">
        <f t="shared" si="0"/>
        <v>6</v>
      </c>
      <c r="E31" s="121">
        <f t="shared" si="0"/>
        <v>16</v>
      </c>
      <c r="F31" s="120">
        <f t="shared" si="0"/>
        <v>22</v>
      </c>
    </row>
    <row r="32" spans="1:6" x14ac:dyDescent="0.25">
      <c r="A32" s="298"/>
      <c r="B32" s="135"/>
      <c r="C32" s="169" t="s">
        <v>327</v>
      </c>
      <c r="D32" s="120">
        <f t="shared" si="0"/>
        <v>5</v>
      </c>
      <c r="E32" s="121">
        <f t="shared" si="0"/>
        <v>5</v>
      </c>
      <c r="F32" s="120">
        <f t="shared" si="0"/>
        <v>10</v>
      </c>
    </row>
    <row r="33" spans="1:6" x14ac:dyDescent="0.25">
      <c r="A33" s="298"/>
      <c r="B33" s="135"/>
      <c r="C33" s="169" t="s">
        <v>328</v>
      </c>
      <c r="D33" s="120">
        <f t="shared" si="0"/>
        <v>2</v>
      </c>
      <c r="E33" s="121">
        <f t="shared" si="0"/>
        <v>6</v>
      </c>
      <c r="F33" s="120">
        <f t="shared" si="0"/>
        <v>8</v>
      </c>
    </row>
    <row r="34" spans="1:6" x14ac:dyDescent="0.25">
      <c r="A34" s="299"/>
      <c r="B34" s="231" t="s">
        <v>5</v>
      </c>
      <c r="C34" s="299"/>
      <c r="D34" s="299">
        <f>SUM(D28:D33)</f>
        <v>52</v>
      </c>
      <c r="E34" s="300">
        <f t="shared" ref="E34:F34" si="1">SUM(E28:E33)</f>
        <v>48</v>
      </c>
      <c r="F34" s="299">
        <f t="shared" si="1"/>
        <v>100</v>
      </c>
    </row>
    <row r="35" spans="1:6" x14ac:dyDescent="0.25">
      <c r="A35" s="135" t="s">
        <v>18</v>
      </c>
      <c r="B35" s="135"/>
      <c r="C35" s="169" t="s">
        <v>323</v>
      </c>
      <c r="D35" s="169">
        <v>4</v>
      </c>
      <c r="E35" s="171">
        <v>0</v>
      </c>
      <c r="F35" s="169">
        <v>4</v>
      </c>
    </row>
    <row r="36" spans="1:6" x14ac:dyDescent="0.25">
      <c r="A36" s="135"/>
      <c r="B36" s="135"/>
      <c r="C36" s="169" t="s">
        <v>324</v>
      </c>
      <c r="D36" s="169">
        <v>2</v>
      </c>
      <c r="E36" s="171">
        <v>0</v>
      </c>
      <c r="F36" s="169">
        <v>2</v>
      </c>
    </row>
    <row r="37" spans="1:6" x14ac:dyDescent="0.25">
      <c r="A37" s="135"/>
      <c r="B37" s="135"/>
      <c r="C37" s="169" t="s">
        <v>325</v>
      </c>
      <c r="D37" s="169">
        <v>1</v>
      </c>
      <c r="E37" s="171">
        <v>2</v>
      </c>
      <c r="F37" s="169">
        <v>3</v>
      </c>
    </row>
    <row r="38" spans="1:6" x14ac:dyDescent="0.25">
      <c r="A38" s="135"/>
      <c r="B38" s="135"/>
      <c r="C38" s="169" t="s">
        <v>326</v>
      </c>
      <c r="D38" s="169">
        <v>3</v>
      </c>
      <c r="E38" s="171">
        <v>2</v>
      </c>
      <c r="F38" s="169">
        <v>5</v>
      </c>
    </row>
    <row r="39" spans="1:6" x14ac:dyDescent="0.25">
      <c r="A39" s="135"/>
      <c r="B39" s="135"/>
      <c r="C39" s="169" t="s">
        <v>327</v>
      </c>
      <c r="D39" s="169">
        <v>1</v>
      </c>
      <c r="E39" s="171">
        <v>3</v>
      </c>
      <c r="F39" s="169">
        <v>4</v>
      </c>
    </row>
    <row r="40" spans="1:6" x14ac:dyDescent="0.25">
      <c r="A40" s="135"/>
      <c r="B40" s="135"/>
      <c r="C40" s="169" t="s">
        <v>328</v>
      </c>
      <c r="D40" s="169">
        <v>2</v>
      </c>
      <c r="E40" s="171">
        <v>3</v>
      </c>
      <c r="F40" s="169">
        <v>5</v>
      </c>
    </row>
    <row r="41" spans="1:6" x14ac:dyDescent="0.25">
      <c r="A41" s="275"/>
      <c r="B41" s="275"/>
      <c r="C41" s="275" t="s">
        <v>5</v>
      </c>
      <c r="D41" s="275">
        <v>13</v>
      </c>
      <c r="E41" s="276">
        <v>10</v>
      </c>
      <c r="F41" s="275">
        <v>23</v>
      </c>
    </row>
    <row r="42" spans="1:6" x14ac:dyDescent="0.25">
      <c r="A42" s="135" t="s">
        <v>5</v>
      </c>
      <c r="B42" s="295" t="s">
        <v>340</v>
      </c>
      <c r="C42" s="231" t="s">
        <v>341</v>
      </c>
      <c r="D42" s="231">
        <v>2</v>
      </c>
      <c r="E42" s="232">
        <v>0</v>
      </c>
      <c r="F42" s="231">
        <v>2</v>
      </c>
    </row>
    <row r="43" spans="1:6" x14ac:dyDescent="0.25">
      <c r="A43" s="295"/>
      <c r="B43" s="120"/>
      <c r="C43" s="295" t="s">
        <v>323</v>
      </c>
      <c r="D43" s="295">
        <v>13</v>
      </c>
      <c r="E43" s="301">
        <v>6</v>
      </c>
      <c r="F43" s="295">
        <v>19</v>
      </c>
    </row>
    <row r="44" spans="1:6" x14ac:dyDescent="0.25">
      <c r="A44" s="295"/>
      <c r="B44" s="120"/>
      <c r="C44" s="295" t="s">
        <v>324</v>
      </c>
      <c r="D44" s="295">
        <v>17</v>
      </c>
      <c r="E44" s="301">
        <v>5</v>
      </c>
      <c r="F44" s="295">
        <v>22</v>
      </c>
    </row>
    <row r="45" spans="1:6" x14ac:dyDescent="0.25">
      <c r="A45" s="295"/>
      <c r="B45" s="120"/>
      <c r="C45" s="295" t="s">
        <v>325</v>
      </c>
      <c r="D45" s="295">
        <v>16</v>
      </c>
      <c r="E45" s="301">
        <v>12</v>
      </c>
      <c r="F45" s="295">
        <v>28</v>
      </c>
    </row>
    <row r="46" spans="1:6" x14ac:dyDescent="0.25">
      <c r="A46" s="295"/>
      <c r="B46" s="120"/>
      <c r="C46" s="295" t="s">
        <v>326</v>
      </c>
      <c r="D46" s="295">
        <v>9</v>
      </c>
      <c r="E46" s="301">
        <v>18</v>
      </c>
      <c r="F46" s="295">
        <v>27</v>
      </c>
    </row>
    <row r="47" spans="1:6" x14ac:dyDescent="0.25">
      <c r="A47" s="295"/>
      <c r="B47" s="120"/>
      <c r="C47" s="295" t="s">
        <v>327</v>
      </c>
      <c r="D47" s="295">
        <v>6</v>
      </c>
      <c r="E47" s="301">
        <v>8</v>
      </c>
      <c r="F47" s="295">
        <v>14</v>
      </c>
    </row>
    <row r="48" spans="1:6" x14ac:dyDescent="0.25">
      <c r="A48" s="295"/>
      <c r="B48" s="120"/>
      <c r="C48" s="295" t="s">
        <v>328</v>
      </c>
      <c r="D48" s="295">
        <v>4</v>
      </c>
      <c r="E48" s="301">
        <v>9</v>
      </c>
      <c r="F48" s="295">
        <v>13</v>
      </c>
    </row>
    <row r="49" spans="1:6" x14ac:dyDescent="0.25">
      <c r="A49" s="275"/>
      <c r="B49" s="275"/>
      <c r="C49" s="275" t="s">
        <v>5</v>
      </c>
      <c r="D49" s="275">
        <v>67</v>
      </c>
      <c r="E49" s="276">
        <v>58</v>
      </c>
      <c r="F49" s="275">
        <v>125</v>
      </c>
    </row>
    <row r="50" spans="1:6" x14ac:dyDescent="0.25">
      <c r="A50" s="135" t="s">
        <v>342</v>
      </c>
      <c r="B50" s="135" t="s">
        <v>343</v>
      </c>
      <c r="C50" s="169" t="s">
        <v>25</v>
      </c>
      <c r="D50" s="120">
        <v>2</v>
      </c>
      <c r="E50" s="121">
        <v>0</v>
      </c>
      <c r="F50" s="120">
        <v>2</v>
      </c>
    </row>
    <row r="51" spans="1:6" x14ac:dyDescent="0.25">
      <c r="A51" s="135"/>
      <c r="B51" s="135"/>
      <c r="C51" s="169" t="s">
        <v>323</v>
      </c>
      <c r="D51" s="169">
        <v>12</v>
      </c>
      <c r="E51" s="171">
        <v>5</v>
      </c>
      <c r="F51" s="169">
        <v>17</v>
      </c>
    </row>
    <row r="52" spans="1:6" x14ac:dyDescent="0.25">
      <c r="A52" s="135"/>
      <c r="B52" s="135"/>
      <c r="C52" s="169" t="s">
        <v>324</v>
      </c>
      <c r="D52" s="169">
        <v>13</v>
      </c>
      <c r="E52" s="171">
        <v>5</v>
      </c>
      <c r="F52" s="169">
        <v>18</v>
      </c>
    </row>
    <row r="53" spans="1:6" x14ac:dyDescent="0.25">
      <c r="A53" s="135"/>
      <c r="B53" s="135"/>
      <c r="C53" s="169" t="s">
        <v>325</v>
      </c>
      <c r="D53" s="169">
        <v>10</v>
      </c>
      <c r="E53" s="171">
        <v>11</v>
      </c>
      <c r="F53" s="169">
        <v>21</v>
      </c>
    </row>
    <row r="54" spans="1:6" x14ac:dyDescent="0.25">
      <c r="A54" s="135"/>
      <c r="B54" s="135"/>
      <c r="C54" s="169" t="s">
        <v>326</v>
      </c>
      <c r="D54" s="169">
        <v>6</v>
      </c>
      <c r="E54" s="171">
        <v>15</v>
      </c>
      <c r="F54" s="169">
        <v>21</v>
      </c>
    </row>
    <row r="55" spans="1:6" x14ac:dyDescent="0.25">
      <c r="A55" s="135"/>
      <c r="B55" s="135"/>
      <c r="C55" s="169" t="s">
        <v>327</v>
      </c>
      <c r="D55" s="169">
        <v>4</v>
      </c>
      <c r="E55" s="171">
        <v>6</v>
      </c>
      <c r="F55" s="169">
        <v>10</v>
      </c>
    </row>
    <row r="56" spans="1:6" x14ac:dyDescent="0.25">
      <c r="A56" s="135"/>
      <c r="B56" s="135"/>
      <c r="C56" s="169" t="s">
        <v>328</v>
      </c>
      <c r="D56" s="169">
        <v>3</v>
      </c>
      <c r="E56" s="171">
        <v>8</v>
      </c>
      <c r="F56" s="169">
        <v>11</v>
      </c>
    </row>
    <row r="57" spans="1:6" x14ac:dyDescent="0.25">
      <c r="A57" s="231"/>
      <c r="B57" s="231"/>
      <c r="C57" s="231" t="s">
        <v>5</v>
      </c>
      <c r="D57" s="231">
        <v>50</v>
      </c>
      <c r="E57" s="232">
        <v>50</v>
      </c>
      <c r="F57" s="231">
        <v>100</v>
      </c>
    </row>
    <row r="58" spans="1:6" x14ac:dyDescent="0.25">
      <c r="A58" s="135"/>
      <c r="B58" s="135" t="s">
        <v>344</v>
      </c>
      <c r="C58" s="169" t="s">
        <v>323</v>
      </c>
      <c r="D58" s="169">
        <v>1</v>
      </c>
      <c r="E58" s="171">
        <v>1</v>
      </c>
      <c r="F58" s="169">
        <v>2</v>
      </c>
    </row>
    <row r="59" spans="1:6" x14ac:dyDescent="0.25">
      <c r="A59" s="135"/>
      <c r="B59" s="135"/>
      <c r="C59" s="169" t="s">
        <v>324</v>
      </c>
      <c r="D59" s="169">
        <v>4</v>
      </c>
      <c r="E59" s="171">
        <v>0</v>
      </c>
      <c r="F59" s="169">
        <v>4</v>
      </c>
    </row>
    <row r="60" spans="1:6" x14ac:dyDescent="0.25">
      <c r="A60" s="135"/>
      <c r="B60" s="135"/>
      <c r="C60" s="169" t="s">
        <v>325</v>
      </c>
      <c r="D60" s="169">
        <v>6</v>
      </c>
      <c r="E60" s="171">
        <v>1</v>
      </c>
      <c r="F60" s="169">
        <v>7</v>
      </c>
    </row>
    <row r="61" spans="1:6" x14ac:dyDescent="0.25">
      <c r="A61" s="135"/>
      <c r="B61" s="135"/>
      <c r="C61" s="169" t="s">
        <v>326</v>
      </c>
      <c r="D61" s="169">
        <v>3</v>
      </c>
      <c r="E61" s="171">
        <v>3</v>
      </c>
      <c r="F61" s="169">
        <v>6</v>
      </c>
    </row>
    <row r="62" spans="1:6" x14ac:dyDescent="0.25">
      <c r="A62" s="135"/>
      <c r="B62" s="135"/>
      <c r="C62" s="169" t="s">
        <v>327</v>
      </c>
      <c r="D62" s="169">
        <v>2</v>
      </c>
      <c r="E62" s="171">
        <v>2</v>
      </c>
      <c r="F62" s="169">
        <v>4</v>
      </c>
    </row>
    <row r="63" spans="1:6" x14ac:dyDescent="0.25">
      <c r="A63" s="295"/>
      <c r="B63" s="295"/>
      <c r="C63" s="120" t="s">
        <v>328</v>
      </c>
      <c r="D63" s="169">
        <v>1</v>
      </c>
      <c r="E63" s="171">
        <v>1</v>
      </c>
      <c r="F63" s="169">
        <v>2</v>
      </c>
    </row>
    <row r="64" spans="1:6" x14ac:dyDescent="0.25">
      <c r="A64" s="275"/>
      <c r="B64" s="275"/>
      <c r="C64" s="275" t="s">
        <v>5</v>
      </c>
      <c r="D64" s="275">
        <v>17</v>
      </c>
      <c r="E64" s="276">
        <v>8</v>
      </c>
      <c r="F64" s="275">
        <v>25</v>
      </c>
    </row>
    <row r="65" spans="1:1" x14ac:dyDescent="0.25">
      <c r="A65" s="37" t="s">
        <v>23</v>
      </c>
    </row>
  </sheetData>
  <pageMargins left="0.7" right="0.7" top="0.75" bottom="0.75" header="0.3" footer="0.3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E51"/>
  <sheetViews>
    <sheetView topLeftCell="A44" zoomScaleNormal="100" workbookViewId="0">
      <selection activeCell="F59" sqref="F59"/>
    </sheetView>
  </sheetViews>
  <sheetFormatPr defaultRowHeight="15" x14ac:dyDescent="0.25"/>
  <cols>
    <col min="1" max="1" width="16.28515625" style="106" customWidth="1"/>
    <col min="2" max="2" width="20.28515625" style="106" customWidth="1"/>
    <col min="3" max="3" width="13.140625" style="106" customWidth="1"/>
    <col min="4" max="4" width="12.5703125" style="106" customWidth="1"/>
    <col min="5" max="5" width="15.7109375" style="106" customWidth="1"/>
    <col min="6" max="6" width="9.140625" style="106"/>
    <col min="7" max="8" width="11.28515625" style="106" customWidth="1"/>
    <col min="9" max="16384" width="9.140625" style="106"/>
  </cols>
  <sheetData>
    <row r="1" spans="1:5" x14ac:dyDescent="0.25">
      <c r="A1" s="109" t="s">
        <v>345</v>
      </c>
    </row>
    <row r="2" spans="1:5" x14ac:dyDescent="0.25">
      <c r="A2" s="169"/>
      <c r="B2" s="169"/>
      <c r="C2" s="169"/>
      <c r="D2" s="169"/>
      <c r="E2" s="169"/>
    </row>
    <row r="3" spans="1:5" x14ac:dyDescent="0.25">
      <c r="A3" s="241"/>
      <c r="B3" s="241"/>
      <c r="C3" s="241"/>
      <c r="D3" s="170"/>
      <c r="E3" s="241"/>
    </row>
    <row r="4" spans="1:5" x14ac:dyDescent="0.25">
      <c r="A4" s="242" t="s">
        <v>33</v>
      </c>
      <c r="B4" s="242" t="s">
        <v>330</v>
      </c>
      <c r="C4" s="302" t="s">
        <v>321</v>
      </c>
      <c r="D4" s="303" t="s">
        <v>322</v>
      </c>
      <c r="E4" s="302" t="s">
        <v>5</v>
      </c>
    </row>
    <row r="5" spans="1:5" x14ac:dyDescent="0.25">
      <c r="A5" s="135" t="s">
        <v>6</v>
      </c>
      <c r="B5" s="169" t="s">
        <v>25</v>
      </c>
      <c r="C5" s="169">
        <v>3</v>
      </c>
      <c r="D5" s="171">
        <v>0</v>
      </c>
      <c r="E5" s="135">
        <v>3</v>
      </c>
    </row>
    <row r="6" spans="1:5" x14ac:dyDescent="0.25">
      <c r="A6" s="135"/>
      <c r="B6" s="304" t="s">
        <v>331</v>
      </c>
      <c r="C6" s="169">
        <v>4</v>
      </c>
      <c r="D6" s="171">
        <v>3</v>
      </c>
      <c r="E6" s="135">
        <v>7</v>
      </c>
    </row>
    <row r="7" spans="1:5" x14ac:dyDescent="0.25">
      <c r="A7" s="135"/>
      <c r="B7" s="305" t="s">
        <v>276</v>
      </c>
      <c r="C7" s="169">
        <v>4</v>
      </c>
      <c r="D7" s="171">
        <v>8</v>
      </c>
      <c r="E7" s="135">
        <v>12</v>
      </c>
    </row>
    <row r="8" spans="1:5" x14ac:dyDescent="0.25">
      <c r="A8" s="135"/>
      <c r="B8" s="169" t="s">
        <v>324</v>
      </c>
      <c r="C8" s="169">
        <v>3</v>
      </c>
      <c r="D8" s="171">
        <v>4</v>
      </c>
      <c r="E8" s="135">
        <v>7</v>
      </c>
    </row>
    <row r="9" spans="1:5" x14ac:dyDescent="0.25">
      <c r="A9" s="135"/>
      <c r="B9" s="169" t="s">
        <v>325</v>
      </c>
      <c r="C9" s="169">
        <v>4</v>
      </c>
      <c r="D9" s="171">
        <v>1</v>
      </c>
      <c r="E9" s="135">
        <v>5</v>
      </c>
    </row>
    <row r="10" spans="1:5" x14ac:dyDescent="0.25">
      <c r="A10" s="135"/>
      <c r="B10" s="169" t="s">
        <v>326</v>
      </c>
      <c r="C10" s="169">
        <v>0</v>
      </c>
      <c r="D10" s="171">
        <v>0</v>
      </c>
      <c r="E10" s="135">
        <v>0</v>
      </c>
    </row>
    <row r="11" spans="1:5" x14ac:dyDescent="0.25">
      <c r="A11" s="135"/>
      <c r="B11" s="169" t="s">
        <v>346</v>
      </c>
      <c r="C11" s="169">
        <v>0</v>
      </c>
      <c r="D11" s="171">
        <v>2</v>
      </c>
      <c r="E11" s="135">
        <v>2</v>
      </c>
    </row>
    <row r="12" spans="1:5" s="109" customFormat="1" x14ac:dyDescent="0.25">
      <c r="A12" s="231"/>
      <c r="B12" s="231" t="s">
        <v>5</v>
      </c>
      <c r="C12" s="231">
        <f>SUM(C5:C11)</f>
        <v>18</v>
      </c>
      <c r="D12" s="232">
        <f t="shared" ref="D12:E12" si="0">SUM(D5:D11)</f>
        <v>18</v>
      </c>
      <c r="E12" s="231">
        <f t="shared" si="0"/>
        <v>36</v>
      </c>
    </row>
    <row r="13" spans="1:5" x14ac:dyDescent="0.25">
      <c r="A13" s="135" t="s">
        <v>12</v>
      </c>
      <c r="B13" s="169" t="s">
        <v>25</v>
      </c>
      <c r="C13" s="169">
        <v>1</v>
      </c>
      <c r="D13" s="171">
        <v>0</v>
      </c>
      <c r="E13" s="135">
        <v>1</v>
      </c>
    </row>
    <row r="14" spans="1:5" x14ac:dyDescent="0.25">
      <c r="A14" s="135"/>
      <c r="B14" s="304" t="s">
        <v>331</v>
      </c>
      <c r="C14" s="169">
        <v>4</v>
      </c>
      <c r="D14" s="171">
        <v>8</v>
      </c>
      <c r="E14" s="135">
        <v>12</v>
      </c>
    </row>
    <row r="15" spans="1:5" x14ac:dyDescent="0.25">
      <c r="A15" s="135"/>
      <c r="B15" s="305" t="s">
        <v>276</v>
      </c>
      <c r="C15" s="169">
        <v>8</v>
      </c>
      <c r="D15" s="171">
        <v>5</v>
      </c>
      <c r="E15" s="135">
        <v>13</v>
      </c>
    </row>
    <row r="16" spans="1:5" x14ac:dyDescent="0.25">
      <c r="A16" s="135"/>
      <c r="B16" s="169" t="s">
        <v>324</v>
      </c>
      <c r="C16" s="169">
        <v>6</v>
      </c>
      <c r="D16" s="171">
        <v>1</v>
      </c>
      <c r="E16" s="135">
        <v>7</v>
      </c>
    </row>
    <row r="17" spans="1:5" x14ac:dyDescent="0.25">
      <c r="A17" s="135"/>
      <c r="B17" s="169" t="s">
        <v>325</v>
      </c>
      <c r="C17" s="169">
        <v>6</v>
      </c>
      <c r="D17" s="171">
        <v>5</v>
      </c>
      <c r="E17" s="135">
        <v>11</v>
      </c>
    </row>
    <row r="18" spans="1:5" x14ac:dyDescent="0.25">
      <c r="A18" s="135"/>
      <c r="B18" s="169" t="s">
        <v>326</v>
      </c>
      <c r="C18" s="169">
        <v>3</v>
      </c>
      <c r="D18" s="171">
        <v>2</v>
      </c>
      <c r="E18" s="135">
        <v>5</v>
      </c>
    </row>
    <row r="19" spans="1:5" x14ac:dyDescent="0.25">
      <c r="A19" s="135"/>
      <c r="B19" s="169" t="s">
        <v>346</v>
      </c>
      <c r="C19" s="169">
        <v>3</v>
      </c>
      <c r="D19" s="171">
        <v>1</v>
      </c>
      <c r="E19" s="135">
        <v>4</v>
      </c>
    </row>
    <row r="20" spans="1:5" s="109" customFormat="1" x14ac:dyDescent="0.25">
      <c r="A20" s="231"/>
      <c r="B20" s="231" t="s">
        <v>5</v>
      </c>
      <c r="C20" s="231">
        <f>SUM(C13:C19)</f>
        <v>31</v>
      </c>
      <c r="D20" s="232">
        <f t="shared" ref="D20:E20" si="1">SUM(D13:D19)</f>
        <v>22</v>
      </c>
      <c r="E20" s="231">
        <f t="shared" si="1"/>
        <v>53</v>
      </c>
    </row>
    <row r="21" spans="1:5" x14ac:dyDescent="0.25">
      <c r="A21" s="135" t="s">
        <v>14</v>
      </c>
      <c r="B21" s="304" t="s">
        <v>331</v>
      </c>
      <c r="C21" s="169">
        <v>0</v>
      </c>
      <c r="D21" s="171">
        <v>1</v>
      </c>
      <c r="E21" s="135">
        <v>1</v>
      </c>
    </row>
    <row r="22" spans="1:5" x14ac:dyDescent="0.25">
      <c r="A22" s="135"/>
      <c r="B22" s="305" t="s">
        <v>276</v>
      </c>
      <c r="C22" s="169">
        <v>3</v>
      </c>
      <c r="D22" s="171">
        <v>3</v>
      </c>
      <c r="E22" s="135">
        <v>6</v>
      </c>
    </row>
    <row r="23" spans="1:5" x14ac:dyDescent="0.25">
      <c r="A23" s="135"/>
      <c r="B23" s="169" t="s">
        <v>324</v>
      </c>
      <c r="C23" s="169">
        <v>0</v>
      </c>
      <c r="D23" s="171">
        <v>1</v>
      </c>
      <c r="E23" s="135">
        <v>1</v>
      </c>
    </row>
    <row r="24" spans="1:5" x14ac:dyDescent="0.25">
      <c r="A24" s="135"/>
      <c r="B24" s="169" t="s">
        <v>325</v>
      </c>
      <c r="C24" s="169">
        <v>0</v>
      </c>
      <c r="D24" s="171">
        <v>0</v>
      </c>
      <c r="E24" s="135">
        <v>0</v>
      </c>
    </row>
    <row r="25" spans="1:5" x14ac:dyDescent="0.25">
      <c r="A25" s="135"/>
      <c r="B25" s="169" t="s">
        <v>326</v>
      </c>
      <c r="C25" s="169">
        <v>0</v>
      </c>
      <c r="D25" s="171">
        <v>1</v>
      </c>
      <c r="E25" s="135">
        <v>1</v>
      </c>
    </row>
    <row r="26" spans="1:5" x14ac:dyDescent="0.25">
      <c r="A26" s="135"/>
      <c r="B26" s="169" t="s">
        <v>346</v>
      </c>
      <c r="C26" s="169">
        <v>2</v>
      </c>
      <c r="D26" s="171">
        <v>2</v>
      </c>
      <c r="E26" s="135">
        <v>4</v>
      </c>
    </row>
    <row r="27" spans="1:5" s="109" customFormat="1" x14ac:dyDescent="0.25">
      <c r="A27" s="275"/>
      <c r="B27" s="275" t="s">
        <v>5</v>
      </c>
      <c r="C27" s="275">
        <f>SUM(C21:C26)</f>
        <v>5</v>
      </c>
      <c r="D27" s="276">
        <f t="shared" ref="D27:E27" si="2">SUM(D21:D26)</f>
        <v>8</v>
      </c>
      <c r="E27" s="275">
        <f t="shared" si="2"/>
        <v>13</v>
      </c>
    </row>
    <row r="28" spans="1:5" x14ac:dyDescent="0.25">
      <c r="A28" s="295" t="s">
        <v>16</v>
      </c>
      <c r="B28" s="169" t="s">
        <v>25</v>
      </c>
      <c r="C28" s="120">
        <f>+C5+C13</f>
        <v>4</v>
      </c>
      <c r="D28" s="121">
        <f t="shared" ref="D28:E28" si="3">+D5+D13</f>
        <v>0</v>
      </c>
      <c r="E28" s="120">
        <f t="shared" si="3"/>
        <v>4</v>
      </c>
    </row>
    <row r="29" spans="1:5" x14ac:dyDescent="0.25">
      <c r="A29" s="306"/>
      <c r="B29" s="304" t="s">
        <v>331</v>
      </c>
      <c r="C29" s="120">
        <f t="shared" ref="C29:E34" si="4">+C6+C14+C21</f>
        <v>8</v>
      </c>
      <c r="D29" s="121">
        <f t="shared" si="4"/>
        <v>12</v>
      </c>
      <c r="E29" s="120">
        <f t="shared" si="4"/>
        <v>20</v>
      </c>
    </row>
    <row r="30" spans="1:5" x14ac:dyDescent="0.25">
      <c r="A30" s="306"/>
      <c r="B30" s="305" t="s">
        <v>276</v>
      </c>
      <c r="C30" s="120">
        <f t="shared" si="4"/>
        <v>15</v>
      </c>
      <c r="D30" s="121">
        <f t="shared" si="4"/>
        <v>16</v>
      </c>
      <c r="E30" s="120">
        <f t="shared" si="4"/>
        <v>31</v>
      </c>
    </row>
    <row r="31" spans="1:5" x14ac:dyDescent="0.25">
      <c r="A31" s="306"/>
      <c r="B31" s="169" t="s">
        <v>324</v>
      </c>
      <c r="C31" s="120">
        <f t="shared" si="4"/>
        <v>9</v>
      </c>
      <c r="D31" s="121">
        <f t="shared" si="4"/>
        <v>6</v>
      </c>
      <c r="E31" s="120">
        <f t="shared" si="4"/>
        <v>15</v>
      </c>
    </row>
    <row r="32" spans="1:5" x14ac:dyDescent="0.25">
      <c r="A32" s="306"/>
      <c r="B32" s="169" t="s">
        <v>325</v>
      </c>
      <c r="C32" s="120">
        <f t="shared" si="4"/>
        <v>10</v>
      </c>
      <c r="D32" s="121">
        <f t="shared" si="4"/>
        <v>6</v>
      </c>
      <c r="E32" s="120">
        <f t="shared" si="4"/>
        <v>16</v>
      </c>
    </row>
    <row r="33" spans="1:5" x14ac:dyDescent="0.25">
      <c r="A33" s="306"/>
      <c r="B33" s="169" t="s">
        <v>326</v>
      </c>
      <c r="C33" s="120">
        <f t="shared" si="4"/>
        <v>3</v>
      </c>
      <c r="D33" s="121">
        <f t="shared" si="4"/>
        <v>3</v>
      </c>
      <c r="E33" s="120">
        <f t="shared" si="4"/>
        <v>6</v>
      </c>
    </row>
    <row r="34" spans="1:5" x14ac:dyDescent="0.25">
      <c r="A34" s="306"/>
      <c r="B34" s="169" t="s">
        <v>346</v>
      </c>
      <c r="C34" s="120">
        <f t="shared" si="4"/>
        <v>5</v>
      </c>
      <c r="D34" s="121">
        <f t="shared" si="4"/>
        <v>5</v>
      </c>
      <c r="E34" s="120">
        <f t="shared" si="4"/>
        <v>10</v>
      </c>
    </row>
    <row r="35" spans="1:5" x14ac:dyDescent="0.25">
      <c r="A35" s="231"/>
      <c r="B35" s="231" t="s">
        <v>5</v>
      </c>
      <c r="C35" s="231">
        <f>SUM(C28:C34)</f>
        <v>54</v>
      </c>
      <c r="D35" s="232">
        <f t="shared" ref="D35:E35" si="5">SUM(D28:D34)</f>
        <v>48</v>
      </c>
      <c r="E35" s="231">
        <f t="shared" si="5"/>
        <v>102</v>
      </c>
    </row>
    <row r="36" spans="1:5" x14ac:dyDescent="0.25">
      <c r="A36" s="135" t="s">
        <v>18</v>
      </c>
      <c r="B36" s="304" t="s">
        <v>331</v>
      </c>
      <c r="C36" s="169">
        <v>0</v>
      </c>
      <c r="D36" s="171">
        <v>2</v>
      </c>
      <c r="E36" s="169">
        <v>2</v>
      </c>
    </row>
    <row r="37" spans="1:5" x14ac:dyDescent="0.25">
      <c r="A37" s="135"/>
      <c r="B37" s="305" t="s">
        <v>276</v>
      </c>
      <c r="C37" s="169">
        <v>2</v>
      </c>
      <c r="D37" s="171">
        <v>1</v>
      </c>
      <c r="E37" s="169">
        <v>3</v>
      </c>
    </row>
    <row r="38" spans="1:5" x14ac:dyDescent="0.25">
      <c r="A38" s="135"/>
      <c r="B38" s="169" t="s">
        <v>324</v>
      </c>
      <c r="C38" s="169">
        <v>5</v>
      </c>
      <c r="D38" s="171">
        <v>2</v>
      </c>
      <c r="E38" s="169">
        <v>7</v>
      </c>
    </row>
    <row r="39" spans="1:5" x14ac:dyDescent="0.25">
      <c r="A39" s="135"/>
      <c r="B39" s="169" t="s">
        <v>325</v>
      </c>
      <c r="C39" s="169">
        <v>2</v>
      </c>
      <c r="D39" s="171">
        <v>2</v>
      </c>
      <c r="E39" s="169">
        <v>4</v>
      </c>
    </row>
    <row r="40" spans="1:5" x14ac:dyDescent="0.25">
      <c r="A40" s="135"/>
      <c r="B40" s="169" t="s">
        <v>326</v>
      </c>
      <c r="C40" s="169">
        <v>3</v>
      </c>
      <c r="D40" s="171">
        <v>2</v>
      </c>
      <c r="E40" s="169">
        <v>5</v>
      </c>
    </row>
    <row r="41" spans="1:5" x14ac:dyDescent="0.25">
      <c r="A41" s="135"/>
      <c r="B41" s="169" t="s">
        <v>346</v>
      </c>
      <c r="C41" s="169">
        <v>1</v>
      </c>
      <c r="D41" s="171">
        <v>1</v>
      </c>
      <c r="E41" s="169">
        <v>2</v>
      </c>
    </row>
    <row r="42" spans="1:5" s="109" customFormat="1" x14ac:dyDescent="0.25">
      <c r="A42" s="275"/>
      <c r="B42" s="275" t="s">
        <v>5</v>
      </c>
      <c r="C42" s="275">
        <f>SUM(C36:C41)</f>
        <v>13</v>
      </c>
      <c r="D42" s="276">
        <f t="shared" ref="D42:E42" si="6">SUM(D36:D41)</f>
        <v>10</v>
      </c>
      <c r="E42" s="275">
        <f t="shared" si="6"/>
        <v>23</v>
      </c>
    </row>
    <row r="43" spans="1:5" x14ac:dyDescent="0.25">
      <c r="A43" s="135" t="s">
        <v>5</v>
      </c>
      <c r="B43" s="135" t="s">
        <v>25</v>
      </c>
      <c r="C43" s="135">
        <f>+C28</f>
        <v>4</v>
      </c>
      <c r="D43" s="307">
        <f t="shared" ref="D43:E43" si="7">+D28</f>
        <v>0</v>
      </c>
      <c r="E43" s="135">
        <f t="shared" si="7"/>
        <v>4</v>
      </c>
    </row>
    <row r="44" spans="1:5" x14ac:dyDescent="0.25">
      <c r="A44" s="135"/>
      <c r="B44" s="308" t="s">
        <v>331</v>
      </c>
      <c r="C44" s="135">
        <f t="shared" ref="C44:E49" si="8">+C29+C36</f>
        <v>8</v>
      </c>
      <c r="D44" s="307">
        <f t="shared" si="8"/>
        <v>14</v>
      </c>
      <c r="E44" s="135">
        <f t="shared" si="8"/>
        <v>22</v>
      </c>
    </row>
    <row r="45" spans="1:5" x14ac:dyDescent="0.25">
      <c r="A45" s="135"/>
      <c r="B45" s="309" t="s">
        <v>276</v>
      </c>
      <c r="C45" s="135">
        <f t="shared" si="8"/>
        <v>17</v>
      </c>
      <c r="D45" s="307">
        <f t="shared" si="8"/>
        <v>17</v>
      </c>
      <c r="E45" s="135">
        <f t="shared" si="8"/>
        <v>34</v>
      </c>
    </row>
    <row r="46" spans="1:5" x14ac:dyDescent="0.25">
      <c r="A46" s="135"/>
      <c r="B46" s="135" t="s">
        <v>324</v>
      </c>
      <c r="C46" s="135">
        <f t="shared" si="8"/>
        <v>14</v>
      </c>
      <c r="D46" s="307">
        <f t="shared" si="8"/>
        <v>8</v>
      </c>
      <c r="E46" s="135">
        <f t="shared" si="8"/>
        <v>22</v>
      </c>
    </row>
    <row r="47" spans="1:5" x14ac:dyDescent="0.25">
      <c r="A47" s="135"/>
      <c r="B47" s="135" t="s">
        <v>325</v>
      </c>
      <c r="C47" s="135">
        <f t="shared" si="8"/>
        <v>12</v>
      </c>
      <c r="D47" s="307">
        <f t="shared" si="8"/>
        <v>8</v>
      </c>
      <c r="E47" s="135">
        <f t="shared" si="8"/>
        <v>20</v>
      </c>
    </row>
    <row r="48" spans="1:5" x14ac:dyDescent="0.25">
      <c r="A48" s="135"/>
      <c r="B48" s="135" t="s">
        <v>326</v>
      </c>
      <c r="C48" s="135">
        <f t="shared" si="8"/>
        <v>6</v>
      </c>
      <c r="D48" s="307">
        <f t="shared" si="8"/>
        <v>5</v>
      </c>
      <c r="E48" s="135">
        <f t="shared" si="8"/>
        <v>11</v>
      </c>
    </row>
    <row r="49" spans="1:5" x14ac:dyDescent="0.25">
      <c r="A49" s="135"/>
      <c r="B49" s="135" t="s">
        <v>346</v>
      </c>
      <c r="C49" s="135">
        <f t="shared" si="8"/>
        <v>6</v>
      </c>
      <c r="D49" s="307">
        <f t="shared" si="8"/>
        <v>6</v>
      </c>
      <c r="E49" s="135">
        <f t="shared" si="8"/>
        <v>12</v>
      </c>
    </row>
    <row r="50" spans="1:5" x14ac:dyDescent="0.25">
      <c r="A50" s="275"/>
      <c r="B50" s="275" t="s">
        <v>5</v>
      </c>
      <c r="C50" s="275">
        <f>SUM(C43:C49)</f>
        <v>67</v>
      </c>
      <c r="D50" s="276">
        <f t="shared" ref="D50:E50" si="9">SUM(D43:D49)</f>
        <v>58</v>
      </c>
      <c r="E50" s="275">
        <f t="shared" si="9"/>
        <v>125</v>
      </c>
    </row>
    <row r="51" spans="1:5" x14ac:dyDescent="0.25">
      <c r="A51" s="37" t="s">
        <v>23</v>
      </c>
    </row>
  </sheetData>
  <pageMargins left="0.7" right="0.7" top="0.75" bottom="0.75" header="0.3" footer="0.3"/>
  <pageSetup paperSize="9" scale="98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E29"/>
  <sheetViews>
    <sheetView topLeftCell="A10" zoomScaleNormal="100" workbookViewId="0">
      <selection activeCell="A28" sqref="A28:E28"/>
    </sheetView>
  </sheetViews>
  <sheetFormatPr defaultRowHeight="15" x14ac:dyDescent="0.25"/>
  <cols>
    <col min="1" max="1" width="16.5703125" customWidth="1"/>
    <col min="2" max="2" width="13.42578125" customWidth="1"/>
    <col min="3" max="4" width="10.85546875" customWidth="1"/>
    <col min="5" max="5" width="11.85546875" customWidth="1"/>
  </cols>
  <sheetData>
    <row r="1" spans="1:5" x14ac:dyDescent="0.25">
      <c r="A1" s="17" t="s">
        <v>347</v>
      </c>
    </row>
    <row r="2" spans="1:5" x14ac:dyDescent="0.25">
      <c r="A2" s="18"/>
      <c r="B2" s="18"/>
      <c r="C2" s="18"/>
      <c r="D2" s="18"/>
      <c r="E2" s="18"/>
    </row>
    <row r="3" spans="1:5" x14ac:dyDescent="0.25">
      <c r="A3" s="145"/>
      <c r="B3" s="145"/>
      <c r="C3" s="145"/>
      <c r="D3" s="146"/>
      <c r="E3" s="145"/>
    </row>
    <row r="4" spans="1:5" x14ac:dyDescent="0.25">
      <c r="A4" s="6" t="s">
        <v>33</v>
      </c>
      <c r="B4" s="6" t="s">
        <v>335</v>
      </c>
      <c r="C4" s="143" t="s">
        <v>321</v>
      </c>
      <c r="D4" s="8" t="s">
        <v>322</v>
      </c>
      <c r="E4" s="143" t="s">
        <v>5</v>
      </c>
    </row>
    <row r="5" spans="1:5" x14ac:dyDescent="0.25">
      <c r="A5" s="9" t="s">
        <v>6</v>
      </c>
      <c r="B5" s="18" t="s">
        <v>336</v>
      </c>
      <c r="C5" s="18">
        <v>9</v>
      </c>
      <c r="D5" s="13">
        <v>7</v>
      </c>
      <c r="E5" s="9">
        <v>16</v>
      </c>
    </row>
    <row r="6" spans="1:5" x14ac:dyDescent="0.25">
      <c r="A6" s="9"/>
      <c r="B6" s="18" t="s">
        <v>337</v>
      </c>
      <c r="C6" s="18">
        <v>4</v>
      </c>
      <c r="D6" s="13">
        <v>1</v>
      </c>
      <c r="E6" s="9">
        <v>5</v>
      </c>
    </row>
    <row r="7" spans="1:5" x14ac:dyDescent="0.25">
      <c r="A7" s="9"/>
      <c r="B7" s="18" t="s">
        <v>26</v>
      </c>
      <c r="C7" s="18">
        <v>5</v>
      </c>
      <c r="D7" s="13">
        <v>10</v>
      </c>
      <c r="E7" s="9">
        <v>15</v>
      </c>
    </row>
    <row r="8" spans="1:5" s="17" customFormat="1" x14ac:dyDescent="0.25">
      <c r="A8" s="54"/>
      <c r="B8" s="54" t="s">
        <v>5</v>
      </c>
      <c r="C8" s="54">
        <v>18</v>
      </c>
      <c r="D8" s="53">
        <v>18</v>
      </c>
      <c r="E8" s="54">
        <v>36</v>
      </c>
    </row>
    <row r="9" spans="1:5" x14ac:dyDescent="0.25">
      <c r="A9" s="9" t="s">
        <v>12</v>
      </c>
      <c r="B9" s="18" t="s">
        <v>336</v>
      </c>
      <c r="C9" s="18">
        <v>5</v>
      </c>
      <c r="D9" s="13">
        <v>7</v>
      </c>
      <c r="E9" s="9">
        <v>12</v>
      </c>
    </row>
    <row r="10" spans="1:5" x14ac:dyDescent="0.25">
      <c r="A10" s="9"/>
      <c r="B10" s="18" t="s">
        <v>337</v>
      </c>
      <c r="C10" s="18">
        <v>12</v>
      </c>
      <c r="D10" s="13">
        <v>5</v>
      </c>
      <c r="E10" s="9">
        <v>17</v>
      </c>
    </row>
    <row r="11" spans="1:5" x14ac:dyDescent="0.25">
      <c r="A11" s="9"/>
      <c r="B11" s="18" t="s">
        <v>26</v>
      </c>
      <c r="C11" s="18">
        <v>14</v>
      </c>
      <c r="D11" s="13">
        <v>10</v>
      </c>
      <c r="E11" s="9">
        <v>24</v>
      </c>
    </row>
    <row r="12" spans="1:5" s="17" customFormat="1" x14ac:dyDescent="0.25">
      <c r="A12" s="54"/>
      <c r="B12" s="54" t="s">
        <v>5</v>
      </c>
      <c r="C12" s="54">
        <v>31</v>
      </c>
      <c r="D12" s="53">
        <v>22</v>
      </c>
      <c r="E12" s="54">
        <v>53</v>
      </c>
    </row>
    <row r="13" spans="1:5" x14ac:dyDescent="0.25">
      <c r="A13" s="9" t="s">
        <v>14</v>
      </c>
      <c r="B13" s="18" t="s">
        <v>336</v>
      </c>
      <c r="C13" s="18">
        <v>1</v>
      </c>
      <c r="D13" s="13">
        <v>4</v>
      </c>
      <c r="E13" s="9">
        <v>5</v>
      </c>
    </row>
    <row r="14" spans="1:5" x14ac:dyDescent="0.25">
      <c r="A14" s="9"/>
      <c r="B14" s="18" t="s">
        <v>337</v>
      </c>
      <c r="C14" s="18">
        <v>1</v>
      </c>
      <c r="D14" s="13">
        <v>0</v>
      </c>
      <c r="E14" s="9">
        <v>1</v>
      </c>
    </row>
    <row r="15" spans="1:5" x14ac:dyDescent="0.25">
      <c r="A15" s="9"/>
      <c r="B15" s="18" t="s">
        <v>26</v>
      </c>
      <c r="C15" s="18">
        <v>3</v>
      </c>
      <c r="D15" s="13">
        <v>4</v>
      </c>
      <c r="E15" s="9">
        <v>7</v>
      </c>
    </row>
    <row r="16" spans="1:5" s="17" customFormat="1" x14ac:dyDescent="0.25">
      <c r="A16" s="274"/>
      <c r="B16" s="274" t="s">
        <v>5</v>
      </c>
      <c r="C16" s="274">
        <v>5</v>
      </c>
      <c r="D16" s="281">
        <v>8</v>
      </c>
      <c r="E16" s="274">
        <v>13</v>
      </c>
    </row>
    <row r="17" spans="1:5" x14ac:dyDescent="0.25">
      <c r="A17" s="9" t="s">
        <v>16</v>
      </c>
      <c r="B17" s="19" t="s">
        <v>336</v>
      </c>
      <c r="C17" s="19">
        <f>+C5+C9+C13</f>
        <v>15</v>
      </c>
      <c r="D17" s="25">
        <f t="shared" ref="D17:E17" si="0">+D5+D9+D13</f>
        <v>18</v>
      </c>
      <c r="E17" s="19">
        <f t="shared" si="0"/>
        <v>33</v>
      </c>
    </row>
    <row r="18" spans="1:5" x14ac:dyDescent="0.25">
      <c r="A18" s="19"/>
      <c r="B18" s="19" t="s">
        <v>337</v>
      </c>
      <c r="C18" s="19">
        <f t="shared" ref="C18:E19" si="1">+C6+C10+C14</f>
        <v>17</v>
      </c>
      <c r="D18" s="25">
        <f t="shared" si="1"/>
        <v>6</v>
      </c>
      <c r="E18" s="19">
        <f t="shared" si="1"/>
        <v>23</v>
      </c>
    </row>
    <row r="19" spans="1:5" x14ac:dyDescent="0.25">
      <c r="A19" s="19"/>
      <c r="B19" s="19" t="s">
        <v>26</v>
      </c>
      <c r="C19" s="19">
        <f t="shared" si="1"/>
        <v>22</v>
      </c>
      <c r="D19" s="25">
        <f t="shared" si="1"/>
        <v>24</v>
      </c>
      <c r="E19" s="19">
        <f t="shared" si="1"/>
        <v>46</v>
      </c>
    </row>
    <row r="20" spans="1:5" s="17" customFormat="1" x14ac:dyDescent="0.25">
      <c r="A20" s="54"/>
      <c r="B20" s="54" t="s">
        <v>5</v>
      </c>
      <c r="C20" s="54">
        <f>SUM(C17:C19)</f>
        <v>54</v>
      </c>
      <c r="D20" s="53">
        <f t="shared" ref="D20:E20" si="2">SUM(D17:D19)</f>
        <v>48</v>
      </c>
      <c r="E20" s="54">
        <f t="shared" si="2"/>
        <v>102</v>
      </c>
    </row>
    <row r="21" spans="1:5" x14ac:dyDescent="0.25">
      <c r="A21" s="9" t="s">
        <v>18</v>
      </c>
      <c r="B21" s="18" t="s">
        <v>336</v>
      </c>
      <c r="C21" s="18">
        <v>2</v>
      </c>
      <c r="D21" s="13">
        <v>4</v>
      </c>
      <c r="E21" s="9">
        <v>6</v>
      </c>
    </row>
    <row r="22" spans="1:5" x14ac:dyDescent="0.25">
      <c r="A22" s="9"/>
      <c r="B22" s="18" t="s">
        <v>337</v>
      </c>
      <c r="C22" s="18">
        <v>4</v>
      </c>
      <c r="D22" s="13">
        <v>1</v>
      </c>
      <c r="E22" s="9">
        <v>5</v>
      </c>
    </row>
    <row r="23" spans="1:5" x14ac:dyDescent="0.25">
      <c r="A23" s="9"/>
      <c r="B23" s="18" t="s">
        <v>26</v>
      </c>
      <c r="C23" s="18">
        <v>7</v>
      </c>
      <c r="D23" s="13">
        <v>5</v>
      </c>
      <c r="E23" s="9">
        <v>12</v>
      </c>
    </row>
    <row r="24" spans="1:5" s="17" customFormat="1" x14ac:dyDescent="0.25">
      <c r="A24" s="274"/>
      <c r="B24" s="274" t="s">
        <v>5</v>
      </c>
      <c r="C24" s="274">
        <v>13</v>
      </c>
      <c r="D24" s="281">
        <v>10</v>
      </c>
      <c r="E24" s="274">
        <v>23</v>
      </c>
    </row>
    <row r="25" spans="1:5" x14ac:dyDescent="0.25">
      <c r="A25" s="9" t="s">
        <v>5</v>
      </c>
      <c r="B25" s="9" t="s">
        <v>336</v>
      </c>
      <c r="C25" s="9">
        <f>+C17+C21</f>
        <v>17</v>
      </c>
      <c r="D25" s="47">
        <f t="shared" ref="D25:E25" si="3">+D17+D21</f>
        <v>22</v>
      </c>
      <c r="E25" s="9">
        <f t="shared" si="3"/>
        <v>39</v>
      </c>
    </row>
    <row r="26" spans="1:5" x14ac:dyDescent="0.25">
      <c r="A26" s="9"/>
      <c r="B26" s="9" t="s">
        <v>337</v>
      </c>
      <c r="C26" s="9">
        <f t="shared" ref="C26:E27" si="4">+C18+C22</f>
        <v>21</v>
      </c>
      <c r="D26" s="47">
        <f t="shared" si="4"/>
        <v>7</v>
      </c>
      <c r="E26" s="9">
        <f t="shared" si="4"/>
        <v>28</v>
      </c>
    </row>
    <row r="27" spans="1:5" x14ac:dyDescent="0.25">
      <c r="A27" s="9"/>
      <c r="B27" s="9" t="s">
        <v>26</v>
      </c>
      <c r="C27" s="9">
        <f t="shared" si="4"/>
        <v>29</v>
      </c>
      <c r="D27" s="47">
        <f t="shared" si="4"/>
        <v>29</v>
      </c>
      <c r="E27" s="9">
        <f t="shared" si="4"/>
        <v>58</v>
      </c>
    </row>
    <row r="28" spans="1:5" x14ac:dyDescent="0.25">
      <c r="A28" s="274"/>
      <c r="B28" s="274" t="s">
        <v>5</v>
      </c>
      <c r="C28" s="274">
        <f>SUM(C25:C27)</f>
        <v>67</v>
      </c>
      <c r="D28" s="281">
        <f t="shared" ref="D28:E28" si="5">SUM(D25:D27)</f>
        <v>58</v>
      </c>
      <c r="E28" s="274">
        <f t="shared" si="5"/>
        <v>125</v>
      </c>
    </row>
    <row r="29" spans="1:5" x14ac:dyDescent="0.25">
      <c r="A29" s="105" t="s">
        <v>23</v>
      </c>
    </row>
  </sheetData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F67"/>
  <sheetViews>
    <sheetView topLeftCell="A59" zoomScaleNormal="100" workbookViewId="0">
      <selection activeCell="I62" sqref="I62"/>
    </sheetView>
  </sheetViews>
  <sheetFormatPr defaultRowHeight="15" x14ac:dyDescent="0.25"/>
  <cols>
    <col min="1" max="1" width="16.85546875" style="106" customWidth="1"/>
    <col min="2" max="2" width="18.85546875" style="106" customWidth="1"/>
    <col min="3" max="3" width="12.85546875" style="106" customWidth="1"/>
    <col min="4" max="4" width="11.42578125" style="106" customWidth="1"/>
    <col min="5" max="5" width="11" style="106" customWidth="1"/>
    <col min="6" max="6" width="13.5703125" style="106" customWidth="1"/>
    <col min="7" max="16384" width="9.140625" style="106"/>
  </cols>
  <sheetData>
    <row r="1" spans="1:6" x14ac:dyDescent="0.25">
      <c r="A1" s="109" t="s">
        <v>348</v>
      </c>
    </row>
    <row r="2" spans="1:6" x14ac:dyDescent="0.25">
      <c r="A2" s="110"/>
      <c r="B2" s="110"/>
      <c r="C2" s="110"/>
      <c r="D2" s="110"/>
      <c r="E2" s="110"/>
      <c r="F2" s="110"/>
    </row>
    <row r="3" spans="1:6" ht="30" x14ac:dyDescent="0.25">
      <c r="A3" s="212" t="s">
        <v>33</v>
      </c>
      <c r="B3" s="292" t="s">
        <v>339</v>
      </c>
      <c r="C3" s="212" t="s">
        <v>320</v>
      </c>
      <c r="D3" s="293" t="s">
        <v>321</v>
      </c>
      <c r="E3" s="294" t="s">
        <v>322</v>
      </c>
      <c r="F3" s="293" t="s">
        <v>5</v>
      </c>
    </row>
    <row r="4" spans="1:6" x14ac:dyDescent="0.25">
      <c r="A4" s="109" t="s">
        <v>6</v>
      </c>
      <c r="B4" s="310"/>
      <c r="C4" s="119" t="s">
        <v>25</v>
      </c>
      <c r="D4" s="311">
        <v>2</v>
      </c>
      <c r="E4" s="312">
        <v>0</v>
      </c>
      <c r="F4" s="313">
        <v>2</v>
      </c>
    </row>
    <row r="5" spans="1:6" x14ac:dyDescent="0.25">
      <c r="A5" s="109"/>
      <c r="C5" s="106" t="s">
        <v>323</v>
      </c>
      <c r="D5" s="106">
        <v>18</v>
      </c>
      <c r="E5" s="171">
        <v>0</v>
      </c>
      <c r="F5" s="106">
        <v>18</v>
      </c>
    </row>
    <row r="6" spans="1:6" x14ac:dyDescent="0.25">
      <c r="A6" s="109"/>
      <c r="C6" s="106" t="s">
        <v>324</v>
      </c>
      <c r="D6" s="106">
        <v>46</v>
      </c>
      <c r="E6" s="171">
        <v>6</v>
      </c>
      <c r="F6" s="106">
        <v>52</v>
      </c>
    </row>
    <row r="7" spans="1:6" x14ac:dyDescent="0.25">
      <c r="A7" s="109"/>
      <c r="C7" s="106" t="s">
        <v>325</v>
      </c>
      <c r="D7" s="106">
        <v>71</v>
      </c>
      <c r="E7" s="171">
        <v>8</v>
      </c>
      <c r="F7" s="106">
        <v>79</v>
      </c>
    </row>
    <row r="8" spans="1:6" x14ac:dyDescent="0.25">
      <c r="A8" s="109"/>
      <c r="C8" s="106" t="s">
        <v>326</v>
      </c>
      <c r="D8" s="106">
        <v>27</v>
      </c>
      <c r="E8" s="171">
        <v>6</v>
      </c>
      <c r="F8" s="106">
        <v>33</v>
      </c>
    </row>
    <row r="9" spans="1:6" x14ac:dyDescent="0.25">
      <c r="A9" s="109"/>
      <c r="C9" s="106" t="s">
        <v>327</v>
      </c>
      <c r="D9" s="106">
        <v>8</v>
      </c>
      <c r="E9" s="171">
        <v>3</v>
      </c>
      <c r="F9" s="106">
        <v>11</v>
      </c>
    </row>
    <row r="10" spans="1:6" x14ac:dyDescent="0.25">
      <c r="A10" s="122"/>
      <c r="B10" s="119"/>
      <c r="C10" s="119" t="s">
        <v>328</v>
      </c>
      <c r="D10" s="106">
        <v>8</v>
      </c>
      <c r="E10" s="171">
        <v>3</v>
      </c>
      <c r="F10" s="106">
        <v>11</v>
      </c>
    </row>
    <row r="11" spans="1:6" x14ac:dyDescent="0.25">
      <c r="A11" s="314"/>
      <c r="B11" s="314" t="s">
        <v>11</v>
      </c>
      <c r="C11" s="314"/>
      <c r="D11" s="314">
        <v>180</v>
      </c>
      <c r="E11" s="315">
        <v>26</v>
      </c>
      <c r="F11" s="314">
        <v>206</v>
      </c>
    </row>
    <row r="12" spans="1:6" s="119" customFormat="1" x14ac:dyDescent="0.25">
      <c r="A12" s="122" t="s">
        <v>12</v>
      </c>
      <c r="C12" s="106" t="s">
        <v>25</v>
      </c>
      <c r="D12" s="119">
        <v>3</v>
      </c>
      <c r="E12" s="121">
        <v>0</v>
      </c>
      <c r="F12" s="119">
        <v>3</v>
      </c>
    </row>
    <row r="13" spans="1:6" x14ac:dyDescent="0.25">
      <c r="A13" s="109"/>
      <c r="C13" s="106" t="s">
        <v>323</v>
      </c>
      <c r="D13" s="106">
        <v>21</v>
      </c>
      <c r="E13" s="171">
        <v>2</v>
      </c>
      <c r="F13" s="106">
        <v>23</v>
      </c>
    </row>
    <row r="14" spans="1:6" x14ac:dyDescent="0.25">
      <c r="A14" s="109"/>
      <c r="C14" s="106" t="s">
        <v>324</v>
      </c>
      <c r="D14" s="106">
        <v>76</v>
      </c>
      <c r="E14" s="171">
        <v>14</v>
      </c>
      <c r="F14" s="106">
        <v>90</v>
      </c>
    </row>
    <row r="15" spans="1:6" x14ac:dyDescent="0.25">
      <c r="A15" s="109"/>
      <c r="C15" s="106" t="s">
        <v>325</v>
      </c>
      <c r="D15" s="106">
        <v>65</v>
      </c>
      <c r="E15" s="171">
        <v>11</v>
      </c>
      <c r="F15" s="106">
        <v>76</v>
      </c>
    </row>
    <row r="16" spans="1:6" x14ac:dyDescent="0.25">
      <c r="A16" s="109"/>
      <c r="C16" s="106" t="s">
        <v>326</v>
      </c>
      <c r="D16" s="106">
        <v>26</v>
      </c>
      <c r="E16" s="171">
        <v>9</v>
      </c>
      <c r="F16" s="106">
        <v>35</v>
      </c>
    </row>
    <row r="17" spans="1:6" x14ac:dyDescent="0.25">
      <c r="A17" s="109"/>
      <c r="C17" s="106" t="s">
        <v>327</v>
      </c>
      <c r="D17" s="106">
        <v>17</v>
      </c>
      <c r="E17" s="171">
        <v>2</v>
      </c>
      <c r="F17" s="106">
        <v>19</v>
      </c>
    </row>
    <row r="18" spans="1:6" x14ac:dyDescent="0.25">
      <c r="A18" s="109"/>
      <c r="C18" s="106" t="s">
        <v>328</v>
      </c>
      <c r="D18" s="106">
        <v>6</v>
      </c>
      <c r="E18" s="171">
        <v>1</v>
      </c>
      <c r="F18" s="106">
        <v>7</v>
      </c>
    </row>
    <row r="19" spans="1:6" x14ac:dyDescent="0.25">
      <c r="A19" s="314"/>
      <c r="B19" s="314" t="s">
        <v>13</v>
      </c>
      <c r="C19" s="314"/>
      <c r="D19" s="314">
        <v>214</v>
      </c>
      <c r="E19" s="315">
        <v>39</v>
      </c>
      <c r="F19" s="314">
        <v>253</v>
      </c>
    </row>
    <row r="20" spans="1:6" x14ac:dyDescent="0.25">
      <c r="A20" s="109" t="s">
        <v>14</v>
      </c>
      <c r="C20" s="106" t="s">
        <v>323</v>
      </c>
      <c r="D20" s="106">
        <v>5</v>
      </c>
      <c r="E20" s="171">
        <v>0</v>
      </c>
      <c r="F20" s="106">
        <v>5</v>
      </c>
    </row>
    <row r="21" spans="1:6" x14ac:dyDescent="0.25">
      <c r="A21" s="109"/>
      <c r="C21" s="106" t="s">
        <v>324</v>
      </c>
      <c r="D21" s="106">
        <v>27</v>
      </c>
      <c r="E21" s="171">
        <v>1</v>
      </c>
      <c r="F21" s="106">
        <v>28</v>
      </c>
    </row>
    <row r="22" spans="1:6" x14ac:dyDescent="0.25">
      <c r="A22" s="109"/>
      <c r="C22" s="106" t="s">
        <v>325</v>
      </c>
      <c r="D22" s="106">
        <v>24</v>
      </c>
      <c r="E22" s="171">
        <v>1</v>
      </c>
      <c r="F22" s="106">
        <v>25</v>
      </c>
    </row>
    <row r="23" spans="1:6" x14ac:dyDescent="0.25">
      <c r="A23" s="109"/>
      <c r="C23" s="106" t="s">
        <v>326</v>
      </c>
      <c r="D23" s="106">
        <v>17</v>
      </c>
      <c r="E23" s="171">
        <v>4</v>
      </c>
      <c r="F23" s="106">
        <v>21</v>
      </c>
    </row>
    <row r="24" spans="1:6" x14ac:dyDescent="0.25">
      <c r="A24" s="109"/>
      <c r="C24" s="106" t="s">
        <v>327</v>
      </c>
      <c r="D24" s="106">
        <v>11</v>
      </c>
      <c r="E24" s="171">
        <v>1</v>
      </c>
      <c r="F24" s="106">
        <v>12</v>
      </c>
    </row>
    <row r="25" spans="1:6" x14ac:dyDescent="0.25">
      <c r="A25" s="109"/>
      <c r="C25" s="106" t="s">
        <v>328</v>
      </c>
      <c r="D25" s="106">
        <v>7</v>
      </c>
      <c r="E25" s="171">
        <v>2</v>
      </c>
      <c r="F25" s="106">
        <v>9</v>
      </c>
    </row>
    <row r="26" spans="1:6" x14ac:dyDescent="0.25">
      <c r="A26" s="297"/>
      <c r="B26" s="297" t="s">
        <v>15</v>
      </c>
      <c r="C26" s="297"/>
      <c r="D26" s="297">
        <v>91</v>
      </c>
      <c r="E26" s="316">
        <v>9</v>
      </c>
      <c r="F26" s="297">
        <v>100</v>
      </c>
    </row>
    <row r="27" spans="1:6" s="119" customFormat="1" x14ac:dyDescent="0.25">
      <c r="A27" s="122" t="s">
        <v>16</v>
      </c>
      <c r="C27" s="119" t="s">
        <v>25</v>
      </c>
      <c r="D27" s="119">
        <v>5</v>
      </c>
      <c r="E27" s="121">
        <v>0</v>
      </c>
      <c r="F27" s="119">
        <v>5</v>
      </c>
    </row>
    <row r="28" spans="1:6" x14ac:dyDescent="0.25">
      <c r="B28" s="119"/>
      <c r="C28" s="119" t="s">
        <v>323</v>
      </c>
      <c r="D28" s="119">
        <v>44</v>
      </c>
      <c r="E28" s="121">
        <v>2</v>
      </c>
      <c r="F28" s="119">
        <v>46</v>
      </c>
    </row>
    <row r="29" spans="1:6" x14ac:dyDescent="0.25">
      <c r="A29" s="119"/>
      <c r="B29" s="119"/>
      <c r="C29" s="119" t="s">
        <v>324</v>
      </c>
      <c r="D29" s="119">
        <v>149</v>
      </c>
      <c r="E29" s="121">
        <v>21</v>
      </c>
      <c r="F29" s="119">
        <v>170</v>
      </c>
    </row>
    <row r="30" spans="1:6" x14ac:dyDescent="0.25">
      <c r="A30" s="119"/>
      <c r="B30" s="119"/>
      <c r="C30" s="119" t="s">
        <v>325</v>
      </c>
      <c r="D30" s="119">
        <v>160</v>
      </c>
      <c r="E30" s="121">
        <v>20</v>
      </c>
      <c r="F30" s="119">
        <v>180</v>
      </c>
    </row>
    <row r="31" spans="1:6" x14ac:dyDescent="0.25">
      <c r="A31" s="119"/>
      <c r="B31" s="119"/>
      <c r="C31" s="119" t="s">
        <v>326</v>
      </c>
      <c r="D31" s="119">
        <v>70</v>
      </c>
      <c r="E31" s="121">
        <v>19</v>
      </c>
      <c r="F31" s="119">
        <v>89</v>
      </c>
    </row>
    <row r="32" spans="1:6" x14ac:dyDescent="0.25">
      <c r="A32" s="119"/>
      <c r="B32" s="119"/>
      <c r="C32" s="119" t="s">
        <v>327</v>
      </c>
      <c r="D32" s="119">
        <v>36</v>
      </c>
      <c r="E32" s="121">
        <v>6</v>
      </c>
      <c r="F32" s="119">
        <v>42</v>
      </c>
    </row>
    <row r="33" spans="1:6" x14ac:dyDescent="0.25">
      <c r="A33" s="119"/>
      <c r="B33" s="119"/>
      <c r="C33" s="119" t="s">
        <v>328</v>
      </c>
      <c r="D33" s="119">
        <v>21</v>
      </c>
      <c r="E33" s="121">
        <v>6</v>
      </c>
      <c r="F33" s="119">
        <v>27</v>
      </c>
    </row>
    <row r="34" spans="1:6" s="109" customFormat="1" x14ac:dyDescent="0.25">
      <c r="A34" s="317"/>
      <c r="B34" s="317" t="s">
        <v>17</v>
      </c>
      <c r="C34" s="317"/>
      <c r="D34" s="317">
        <v>485</v>
      </c>
      <c r="E34" s="318">
        <v>74</v>
      </c>
      <c r="F34" s="317">
        <v>559</v>
      </c>
    </row>
    <row r="35" spans="1:6" x14ac:dyDescent="0.25">
      <c r="A35" s="109" t="s">
        <v>18</v>
      </c>
      <c r="C35" s="106" t="s">
        <v>25</v>
      </c>
      <c r="D35" s="106">
        <v>1</v>
      </c>
      <c r="E35" s="171">
        <v>0</v>
      </c>
      <c r="F35" s="106">
        <v>1</v>
      </c>
    </row>
    <row r="36" spans="1:6" x14ac:dyDescent="0.25">
      <c r="A36" s="109"/>
      <c r="C36" s="106" t="s">
        <v>323</v>
      </c>
      <c r="D36" s="106">
        <v>6</v>
      </c>
      <c r="E36" s="171">
        <v>1</v>
      </c>
      <c r="F36" s="106">
        <v>7</v>
      </c>
    </row>
    <row r="37" spans="1:6" x14ac:dyDescent="0.25">
      <c r="A37" s="109"/>
      <c r="C37" s="106" t="s">
        <v>324</v>
      </c>
      <c r="D37" s="106">
        <v>18</v>
      </c>
      <c r="E37" s="171">
        <v>1</v>
      </c>
      <c r="F37" s="106">
        <v>19</v>
      </c>
    </row>
    <row r="38" spans="1:6" x14ac:dyDescent="0.25">
      <c r="A38" s="109"/>
      <c r="C38" s="106" t="s">
        <v>325</v>
      </c>
      <c r="D38" s="106">
        <v>32</v>
      </c>
      <c r="E38" s="171">
        <v>6</v>
      </c>
      <c r="F38" s="106">
        <v>38</v>
      </c>
    </row>
    <row r="39" spans="1:6" x14ac:dyDescent="0.25">
      <c r="A39" s="109"/>
      <c r="C39" s="106" t="s">
        <v>326</v>
      </c>
      <c r="D39" s="106">
        <v>23</v>
      </c>
      <c r="E39" s="171">
        <v>7</v>
      </c>
      <c r="F39" s="106">
        <v>30</v>
      </c>
    </row>
    <row r="40" spans="1:6" x14ac:dyDescent="0.25">
      <c r="A40" s="109"/>
      <c r="C40" s="106" t="s">
        <v>327</v>
      </c>
      <c r="D40" s="106">
        <v>10</v>
      </c>
      <c r="E40" s="171">
        <v>5</v>
      </c>
      <c r="F40" s="106">
        <v>15</v>
      </c>
    </row>
    <row r="41" spans="1:6" x14ac:dyDescent="0.25">
      <c r="A41" s="109"/>
      <c r="C41" s="106" t="s">
        <v>328</v>
      </c>
      <c r="D41" s="106">
        <v>5</v>
      </c>
      <c r="E41" s="171">
        <v>1</v>
      </c>
      <c r="F41" s="106">
        <v>6</v>
      </c>
    </row>
    <row r="42" spans="1:6" x14ac:dyDescent="0.25">
      <c r="A42" s="297"/>
      <c r="B42" s="297" t="s">
        <v>19</v>
      </c>
      <c r="C42" s="297"/>
      <c r="D42" s="297">
        <v>95</v>
      </c>
      <c r="E42" s="316">
        <v>21</v>
      </c>
      <c r="F42" s="297">
        <v>116</v>
      </c>
    </row>
    <row r="43" spans="1:6" x14ac:dyDescent="0.25">
      <c r="A43" s="109" t="s">
        <v>5</v>
      </c>
      <c r="B43" s="122" t="s">
        <v>349</v>
      </c>
      <c r="C43" s="122" t="s">
        <v>25</v>
      </c>
      <c r="D43" s="295">
        <v>6</v>
      </c>
      <c r="E43" s="301">
        <v>0</v>
      </c>
      <c r="F43" s="295">
        <v>6</v>
      </c>
    </row>
    <row r="44" spans="1:6" x14ac:dyDescent="0.25">
      <c r="A44" s="122"/>
      <c r="B44" s="119"/>
      <c r="C44" s="122" t="s">
        <v>323</v>
      </c>
      <c r="D44" s="295">
        <v>50</v>
      </c>
      <c r="E44" s="301">
        <v>3</v>
      </c>
      <c r="F44" s="295">
        <v>53</v>
      </c>
    </row>
    <row r="45" spans="1:6" x14ac:dyDescent="0.25">
      <c r="A45" s="122"/>
      <c r="B45" s="119"/>
      <c r="C45" s="122" t="s">
        <v>324</v>
      </c>
      <c r="D45" s="295">
        <v>167</v>
      </c>
      <c r="E45" s="301">
        <v>22</v>
      </c>
      <c r="F45" s="295">
        <v>189</v>
      </c>
    </row>
    <row r="46" spans="1:6" x14ac:dyDescent="0.25">
      <c r="A46" s="122"/>
      <c r="B46" s="119"/>
      <c r="C46" s="122" t="s">
        <v>325</v>
      </c>
      <c r="D46" s="295">
        <v>192</v>
      </c>
      <c r="E46" s="301">
        <v>26</v>
      </c>
      <c r="F46" s="295">
        <v>218</v>
      </c>
    </row>
    <row r="47" spans="1:6" x14ac:dyDescent="0.25">
      <c r="A47" s="122"/>
      <c r="B47" s="119"/>
      <c r="C47" s="122" t="s">
        <v>326</v>
      </c>
      <c r="D47" s="295">
        <v>93</v>
      </c>
      <c r="E47" s="301">
        <v>26</v>
      </c>
      <c r="F47" s="295">
        <v>119</v>
      </c>
    </row>
    <row r="48" spans="1:6" x14ac:dyDescent="0.25">
      <c r="A48" s="122"/>
      <c r="B48" s="119"/>
      <c r="C48" s="122" t="s">
        <v>327</v>
      </c>
      <c r="D48" s="295">
        <v>46</v>
      </c>
      <c r="E48" s="301">
        <v>11</v>
      </c>
      <c r="F48" s="295">
        <v>57</v>
      </c>
    </row>
    <row r="49" spans="1:6" x14ac:dyDescent="0.25">
      <c r="A49" s="122"/>
      <c r="B49" s="119"/>
      <c r="C49" s="122" t="s">
        <v>328</v>
      </c>
      <c r="D49" s="295">
        <v>26</v>
      </c>
      <c r="E49" s="301">
        <v>7</v>
      </c>
      <c r="F49" s="295">
        <v>33</v>
      </c>
    </row>
    <row r="50" spans="1:6" ht="15.75" thickBot="1" x14ac:dyDescent="0.3">
      <c r="A50" s="319"/>
      <c r="B50" s="319" t="s">
        <v>5</v>
      </c>
      <c r="C50" s="319"/>
      <c r="D50" s="319">
        <v>580</v>
      </c>
      <c r="E50" s="320">
        <v>95</v>
      </c>
      <c r="F50" s="319">
        <v>675</v>
      </c>
    </row>
    <row r="51" spans="1:6" x14ac:dyDescent="0.25">
      <c r="A51" s="122" t="s">
        <v>20</v>
      </c>
      <c r="B51" s="122" t="s">
        <v>343</v>
      </c>
      <c r="C51" s="119" t="s">
        <v>25</v>
      </c>
      <c r="D51" s="119">
        <v>1</v>
      </c>
      <c r="E51" s="121">
        <v>0</v>
      </c>
      <c r="F51" s="119">
        <v>1</v>
      </c>
    </row>
    <row r="52" spans="1:6" x14ac:dyDescent="0.25">
      <c r="A52" s="122"/>
      <c r="B52" s="119"/>
      <c r="C52" s="119" t="s">
        <v>323</v>
      </c>
      <c r="D52" s="119">
        <v>4</v>
      </c>
      <c r="E52" s="121">
        <v>1</v>
      </c>
      <c r="F52" s="119">
        <v>5</v>
      </c>
    </row>
    <row r="53" spans="1:6" x14ac:dyDescent="0.25">
      <c r="A53" s="122"/>
      <c r="B53" s="122"/>
      <c r="C53" s="119" t="s">
        <v>324</v>
      </c>
      <c r="D53" s="119">
        <v>16</v>
      </c>
      <c r="E53" s="121">
        <v>1</v>
      </c>
      <c r="F53" s="119">
        <v>17</v>
      </c>
    </row>
    <row r="54" spans="1:6" x14ac:dyDescent="0.25">
      <c r="A54" s="122"/>
      <c r="B54" s="122"/>
      <c r="C54" s="119" t="s">
        <v>325</v>
      </c>
      <c r="D54" s="119">
        <v>19</v>
      </c>
      <c r="E54" s="121">
        <v>6</v>
      </c>
      <c r="F54" s="119">
        <v>25</v>
      </c>
    </row>
    <row r="55" spans="1:6" x14ac:dyDescent="0.25">
      <c r="A55" s="122"/>
      <c r="B55" s="122"/>
      <c r="C55" s="119" t="s">
        <v>326</v>
      </c>
      <c r="D55" s="119">
        <v>7</v>
      </c>
      <c r="E55" s="121">
        <v>3</v>
      </c>
      <c r="F55" s="119">
        <v>10</v>
      </c>
    </row>
    <row r="56" spans="1:6" x14ac:dyDescent="0.25">
      <c r="A56" s="122"/>
      <c r="B56" s="122"/>
      <c r="C56" s="119" t="s">
        <v>327</v>
      </c>
      <c r="D56" s="119">
        <v>5</v>
      </c>
      <c r="E56" s="121">
        <v>1</v>
      </c>
      <c r="F56" s="119">
        <v>6</v>
      </c>
    </row>
    <row r="57" spans="1:6" x14ac:dyDescent="0.25">
      <c r="A57" s="122"/>
      <c r="B57" s="122"/>
      <c r="C57" s="119" t="s">
        <v>328</v>
      </c>
      <c r="D57" s="119">
        <v>3</v>
      </c>
      <c r="E57" s="121">
        <v>1</v>
      </c>
      <c r="F57" s="119">
        <v>4</v>
      </c>
    </row>
    <row r="58" spans="1:6" x14ac:dyDescent="0.25">
      <c r="A58" s="321"/>
      <c r="B58" s="321" t="s">
        <v>5</v>
      </c>
      <c r="C58" s="321"/>
      <c r="D58" s="321">
        <v>55</v>
      </c>
      <c r="E58" s="232">
        <v>13</v>
      </c>
      <c r="F58" s="321">
        <v>68</v>
      </c>
    </row>
    <row r="59" spans="1:6" x14ac:dyDescent="0.25">
      <c r="A59" s="122"/>
      <c r="B59" s="122" t="s">
        <v>344</v>
      </c>
      <c r="C59" s="119" t="s">
        <v>25</v>
      </c>
      <c r="D59" s="119">
        <v>5</v>
      </c>
      <c r="E59" s="121">
        <v>0</v>
      </c>
      <c r="F59" s="119">
        <v>5</v>
      </c>
    </row>
    <row r="60" spans="1:6" x14ac:dyDescent="0.25">
      <c r="A60" s="122"/>
      <c r="B60" s="119"/>
      <c r="C60" s="119" t="s">
        <v>323</v>
      </c>
      <c r="D60" s="119">
        <v>46</v>
      </c>
      <c r="E60" s="121">
        <v>2</v>
      </c>
      <c r="F60" s="119">
        <v>48</v>
      </c>
    </row>
    <row r="61" spans="1:6" x14ac:dyDescent="0.25">
      <c r="A61" s="122"/>
      <c r="B61" s="122"/>
      <c r="C61" s="119" t="s">
        <v>324</v>
      </c>
      <c r="D61" s="119">
        <v>151</v>
      </c>
      <c r="E61" s="121">
        <v>21</v>
      </c>
      <c r="F61" s="119">
        <v>172</v>
      </c>
    </row>
    <row r="62" spans="1:6" x14ac:dyDescent="0.25">
      <c r="A62" s="122"/>
      <c r="B62" s="122"/>
      <c r="C62" s="119" t="s">
        <v>325</v>
      </c>
      <c r="D62" s="119">
        <v>173</v>
      </c>
      <c r="E62" s="121">
        <v>20</v>
      </c>
      <c r="F62" s="119">
        <v>193</v>
      </c>
    </row>
    <row r="63" spans="1:6" x14ac:dyDescent="0.25">
      <c r="A63" s="122"/>
      <c r="B63" s="122"/>
      <c r="C63" s="119" t="s">
        <v>326</v>
      </c>
      <c r="D63" s="119">
        <v>86</v>
      </c>
      <c r="E63" s="121">
        <v>23</v>
      </c>
      <c r="F63" s="119">
        <v>109</v>
      </c>
    </row>
    <row r="64" spans="1:6" x14ac:dyDescent="0.25">
      <c r="A64" s="122"/>
      <c r="B64" s="122"/>
      <c r="C64" s="119" t="s">
        <v>327</v>
      </c>
      <c r="D64" s="119">
        <v>41</v>
      </c>
      <c r="E64" s="121">
        <v>10</v>
      </c>
      <c r="F64" s="119">
        <v>51</v>
      </c>
    </row>
    <row r="65" spans="1:6" x14ac:dyDescent="0.25">
      <c r="A65" s="122"/>
      <c r="B65" s="122"/>
      <c r="C65" s="119" t="s">
        <v>328</v>
      </c>
      <c r="D65" s="119">
        <v>23</v>
      </c>
      <c r="E65" s="121">
        <v>6</v>
      </c>
      <c r="F65" s="119">
        <v>29</v>
      </c>
    </row>
    <row r="66" spans="1:6" x14ac:dyDescent="0.25">
      <c r="A66" s="275"/>
      <c r="B66" s="275" t="s">
        <v>5</v>
      </c>
      <c r="C66" s="275"/>
      <c r="D66" s="275">
        <v>525</v>
      </c>
      <c r="E66" s="276">
        <v>82</v>
      </c>
      <c r="F66" s="275">
        <v>607</v>
      </c>
    </row>
    <row r="67" spans="1:6" x14ac:dyDescent="0.25">
      <c r="A67" s="37" t="s">
        <v>23</v>
      </c>
    </row>
  </sheetData>
  <pageMargins left="0.7" right="0.7" top="0.75" bottom="0.75" header="0.3" footer="0.3"/>
  <pageSetup scale="6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7" zoomScaleNormal="100" zoomScalePageLayoutView="85" workbookViewId="0">
      <selection activeCell="J55" sqref="J55"/>
    </sheetView>
  </sheetViews>
  <sheetFormatPr defaultRowHeight="15" x14ac:dyDescent="0.25"/>
  <cols>
    <col min="1" max="1" width="16" customWidth="1"/>
    <col min="2" max="2" width="17.28515625" customWidth="1"/>
    <col min="3" max="3" width="12.28515625" customWidth="1"/>
    <col min="4" max="4" width="12.5703125" customWidth="1"/>
    <col min="5" max="5" width="11.28515625" customWidth="1"/>
    <col min="6" max="6" width="11.5703125" customWidth="1"/>
  </cols>
  <sheetData>
    <row r="1" spans="1:6" x14ac:dyDescent="0.25">
      <c r="A1" s="109" t="s">
        <v>350</v>
      </c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145"/>
      <c r="B3" s="145"/>
      <c r="C3" s="145"/>
      <c r="D3" s="146"/>
      <c r="E3" s="322"/>
      <c r="F3" s="145"/>
    </row>
    <row r="4" spans="1:6" s="17" customFormat="1" x14ac:dyDescent="0.25">
      <c r="A4" s="6" t="s">
        <v>33</v>
      </c>
      <c r="B4" s="6"/>
      <c r="C4" s="143" t="s">
        <v>321</v>
      </c>
      <c r="D4" s="8" t="s">
        <v>322</v>
      </c>
      <c r="E4" s="323" t="s">
        <v>5</v>
      </c>
      <c r="F4" s="324" t="s">
        <v>351</v>
      </c>
    </row>
    <row r="5" spans="1:6" x14ac:dyDescent="0.25">
      <c r="A5" s="17" t="s">
        <v>6</v>
      </c>
      <c r="B5" t="s">
        <v>352</v>
      </c>
      <c r="D5" s="13"/>
      <c r="E5" s="325"/>
      <c r="F5" s="48"/>
    </row>
    <row r="6" spans="1:6" x14ac:dyDescent="0.25">
      <c r="A6" s="17"/>
      <c r="B6" t="s">
        <v>25</v>
      </c>
      <c r="C6">
        <v>3</v>
      </c>
      <c r="D6" s="13">
        <v>0</v>
      </c>
      <c r="E6" s="326">
        <v>3</v>
      </c>
      <c r="F6" s="327">
        <f>+E6/$E$13*100</f>
        <v>1.4563106796116505</v>
      </c>
    </row>
    <row r="7" spans="1:6" x14ac:dyDescent="0.25">
      <c r="A7" s="17"/>
      <c r="B7" s="328" t="s">
        <v>353</v>
      </c>
      <c r="C7">
        <v>80</v>
      </c>
      <c r="D7" s="13">
        <v>11</v>
      </c>
      <c r="E7" s="326">
        <v>91</v>
      </c>
      <c r="F7" s="327">
        <f>+E7/$E$13*100</f>
        <v>44.174757281553397</v>
      </c>
    </row>
    <row r="8" spans="1:6" x14ac:dyDescent="0.25">
      <c r="A8" s="17"/>
      <c r="B8" t="s">
        <v>354</v>
      </c>
      <c r="C8">
        <v>29</v>
      </c>
      <c r="D8" s="13">
        <v>4</v>
      </c>
      <c r="E8" s="326">
        <v>33</v>
      </c>
      <c r="F8" s="327">
        <f t="shared" ref="F8:F12" si="0">+E8/$E$13*100</f>
        <v>16.019417475728158</v>
      </c>
    </row>
    <row r="9" spans="1:6" x14ac:dyDescent="0.25">
      <c r="A9" s="17"/>
      <c r="B9" t="s">
        <v>355</v>
      </c>
      <c r="C9">
        <v>8</v>
      </c>
      <c r="D9" s="13">
        <v>3</v>
      </c>
      <c r="E9" s="326">
        <v>11</v>
      </c>
      <c r="F9" s="327">
        <f t="shared" si="0"/>
        <v>5.3398058252427179</v>
      </c>
    </row>
    <row r="10" spans="1:6" x14ac:dyDescent="0.25">
      <c r="A10" s="14"/>
      <c r="B10" t="s">
        <v>356</v>
      </c>
      <c r="C10">
        <v>23</v>
      </c>
      <c r="D10" s="13">
        <v>7</v>
      </c>
      <c r="E10" s="326">
        <v>30</v>
      </c>
      <c r="F10" s="327">
        <f t="shared" si="0"/>
        <v>14.563106796116504</v>
      </c>
    </row>
    <row r="11" spans="1:6" x14ac:dyDescent="0.25">
      <c r="A11" s="17"/>
      <c r="B11" t="s">
        <v>357</v>
      </c>
      <c r="C11">
        <v>31</v>
      </c>
      <c r="D11" s="13">
        <v>1</v>
      </c>
      <c r="E11" s="326">
        <v>32</v>
      </c>
      <c r="F11" s="327">
        <f t="shared" si="0"/>
        <v>15.53398058252427</v>
      </c>
    </row>
    <row r="12" spans="1:6" x14ac:dyDescent="0.25">
      <c r="A12" s="17"/>
      <c r="B12" t="s">
        <v>358</v>
      </c>
      <c r="C12">
        <v>6</v>
      </c>
      <c r="D12" s="13">
        <v>0</v>
      </c>
      <c r="E12" s="326">
        <v>6</v>
      </c>
      <c r="F12" s="327">
        <f t="shared" si="0"/>
        <v>2.912621359223301</v>
      </c>
    </row>
    <row r="13" spans="1:6" x14ac:dyDescent="0.25">
      <c r="A13" s="52"/>
      <c r="B13" s="52" t="s">
        <v>5</v>
      </c>
      <c r="C13" s="52">
        <v>180</v>
      </c>
      <c r="D13" s="53">
        <v>26</v>
      </c>
      <c r="E13" s="329">
        <v>206</v>
      </c>
      <c r="F13" s="330">
        <f>SUM(F6:F12)</f>
        <v>99.999999999999986</v>
      </c>
    </row>
    <row r="14" spans="1:6" x14ac:dyDescent="0.25">
      <c r="A14" s="17" t="s">
        <v>12</v>
      </c>
      <c r="B14" t="s">
        <v>25</v>
      </c>
      <c r="C14">
        <v>0</v>
      </c>
      <c r="D14" s="13">
        <v>0</v>
      </c>
      <c r="E14" s="326">
        <v>0</v>
      </c>
      <c r="F14" s="36">
        <f>+E14/$E$21*100</f>
        <v>0</v>
      </c>
    </row>
    <row r="15" spans="1:6" x14ac:dyDescent="0.25">
      <c r="A15" s="17"/>
      <c r="B15" s="328" t="s">
        <v>353</v>
      </c>
      <c r="C15">
        <v>50</v>
      </c>
      <c r="D15" s="13">
        <v>9</v>
      </c>
      <c r="E15" s="326">
        <v>59</v>
      </c>
      <c r="F15" s="331">
        <f t="shared" ref="F15:F20" si="1">+E15/$E$21*100</f>
        <v>23.320158102766801</v>
      </c>
    </row>
    <row r="16" spans="1:6" x14ac:dyDescent="0.25">
      <c r="A16" s="17"/>
      <c r="B16" t="s">
        <v>354</v>
      </c>
      <c r="C16">
        <v>19</v>
      </c>
      <c r="D16" s="13">
        <v>2</v>
      </c>
      <c r="E16" s="326">
        <v>21</v>
      </c>
      <c r="F16" s="331">
        <f t="shared" si="1"/>
        <v>8.3003952569169961</v>
      </c>
    </row>
    <row r="17" spans="1:6" x14ac:dyDescent="0.25">
      <c r="A17" s="17"/>
      <c r="B17" t="s">
        <v>355</v>
      </c>
      <c r="C17">
        <v>6</v>
      </c>
      <c r="D17" s="13">
        <v>0</v>
      </c>
      <c r="E17" s="326">
        <v>6</v>
      </c>
      <c r="F17" s="331">
        <f t="shared" si="1"/>
        <v>2.3715415019762842</v>
      </c>
    </row>
    <row r="18" spans="1:6" x14ac:dyDescent="0.25">
      <c r="A18" s="17"/>
      <c r="B18" t="s">
        <v>356</v>
      </c>
      <c r="C18">
        <v>25</v>
      </c>
      <c r="D18" s="13">
        <v>6</v>
      </c>
      <c r="E18" s="326">
        <v>31</v>
      </c>
      <c r="F18" s="331">
        <f t="shared" si="1"/>
        <v>12.252964426877471</v>
      </c>
    </row>
    <row r="19" spans="1:6" x14ac:dyDescent="0.25">
      <c r="A19" s="17"/>
      <c r="B19" t="s">
        <v>357</v>
      </c>
      <c r="C19">
        <v>83</v>
      </c>
      <c r="D19" s="13">
        <v>11</v>
      </c>
      <c r="E19" s="326">
        <v>94</v>
      </c>
      <c r="F19" s="331">
        <f t="shared" si="1"/>
        <v>37.154150197628461</v>
      </c>
    </row>
    <row r="20" spans="1:6" x14ac:dyDescent="0.25">
      <c r="A20" s="17"/>
      <c r="B20" t="s">
        <v>358</v>
      </c>
      <c r="C20">
        <v>31</v>
      </c>
      <c r="D20" s="13">
        <v>11</v>
      </c>
      <c r="E20" s="326">
        <v>42</v>
      </c>
      <c r="F20" s="331">
        <f t="shared" si="1"/>
        <v>16.600790513833992</v>
      </c>
    </row>
    <row r="21" spans="1:6" x14ac:dyDescent="0.25">
      <c r="A21" s="52"/>
      <c r="B21" s="52" t="s">
        <v>5</v>
      </c>
      <c r="C21" s="52">
        <v>214</v>
      </c>
      <c r="D21" s="53">
        <v>39</v>
      </c>
      <c r="E21" s="329">
        <v>253</v>
      </c>
      <c r="F21" s="330">
        <f>SUM(F14:F20)</f>
        <v>100</v>
      </c>
    </row>
    <row r="22" spans="1:6" x14ac:dyDescent="0.25">
      <c r="A22" s="17" t="s">
        <v>14</v>
      </c>
      <c r="B22" t="s">
        <v>25</v>
      </c>
      <c r="C22">
        <v>1</v>
      </c>
      <c r="D22" s="13">
        <v>1</v>
      </c>
      <c r="E22" s="326">
        <v>2</v>
      </c>
      <c r="F22" s="331">
        <f>+E22/$E$29*100</f>
        <v>2</v>
      </c>
    </row>
    <row r="23" spans="1:6" x14ac:dyDescent="0.25">
      <c r="A23" s="17"/>
      <c r="B23" s="328" t="s">
        <v>353</v>
      </c>
      <c r="C23">
        <v>22</v>
      </c>
      <c r="D23" s="13">
        <v>5</v>
      </c>
      <c r="E23" s="326">
        <v>27</v>
      </c>
      <c r="F23" s="331">
        <f t="shared" ref="F23:F28" si="2">+E23/$E$29*100</f>
        <v>27</v>
      </c>
    </row>
    <row r="24" spans="1:6" x14ac:dyDescent="0.25">
      <c r="A24" s="17"/>
      <c r="B24" t="s">
        <v>354</v>
      </c>
      <c r="C24">
        <v>24</v>
      </c>
      <c r="D24" s="13">
        <v>2</v>
      </c>
      <c r="E24" s="326">
        <v>26</v>
      </c>
      <c r="F24" s="331">
        <f t="shared" si="2"/>
        <v>26</v>
      </c>
    </row>
    <row r="25" spans="1:6" x14ac:dyDescent="0.25">
      <c r="A25" s="17"/>
      <c r="B25" t="s">
        <v>355</v>
      </c>
      <c r="C25">
        <v>16</v>
      </c>
      <c r="D25" s="13">
        <v>1</v>
      </c>
      <c r="E25" s="326">
        <v>17</v>
      </c>
      <c r="F25" s="331">
        <f t="shared" si="2"/>
        <v>17</v>
      </c>
    </row>
    <row r="26" spans="1:6" x14ac:dyDescent="0.25">
      <c r="A26" s="17"/>
      <c r="B26" t="s">
        <v>356</v>
      </c>
      <c r="C26">
        <v>4</v>
      </c>
      <c r="D26" s="13">
        <v>0</v>
      </c>
      <c r="E26" s="326">
        <v>4</v>
      </c>
      <c r="F26" s="331">
        <f t="shared" si="2"/>
        <v>4</v>
      </c>
    </row>
    <row r="27" spans="1:6" x14ac:dyDescent="0.25">
      <c r="A27" s="17"/>
      <c r="B27" t="s">
        <v>357</v>
      </c>
      <c r="C27">
        <v>16</v>
      </c>
      <c r="D27" s="13">
        <v>0</v>
      </c>
      <c r="E27" s="326">
        <v>16</v>
      </c>
      <c r="F27" s="331">
        <f t="shared" si="2"/>
        <v>16</v>
      </c>
    </row>
    <row r="28" spans="1:6" x14ac:dyDescent="0.25">
      <c r="A28" s="17"/>
      <c r="B28" t="s">
        <v>358</v>
      </c>
      <c r="C28">
        <v>8</v>
      </c>
      <c r="D28" s="13">
        <v>0</v>
      </c>
      <c r="E28" s="326">
        <v>8</v>
      </c>
      <c r="F28" s="331">
        <f t="shared" si="2"/>
        <v>8</v>
      </c>
    </row>
    <row r="29" spans="1:6" x14ac:dyDescent="0.25">
      <c r="A29" s="52"/>
      <c r="B29" s="52" t="s">
        <v>5</v>
      </c>
      <c r="C29" s="52">
        <v>91</v>
      </c>
      <c r="D29" s="53">
        <v>9</v>
      </c>
      <c r="E29" s="329">
        <v>100</v>
      </c>
      <c r="F29" s="330">
        <f>SUM(F22:F28)</f>
        <v>100</v>
      </c>
    </row>
    <row r="30" spans="1:6" x14ac:dyDescent="0.25">
      <c r="A30" s="2" t="s">
        <v>16</v>
      </c>
      <c r="B30" s="2" t="s">
        <v>25</v>
      </c>
      <c r="C30" s="2">
        <f>+C6+C14+C22</f>
        <v>4</v>
      </c>
      <c r="D30" s="50">
        <f t="shared" ref="D30:E30" si="3">+D6+D14+D22</f>
        <v>1</v>
      </c>
      <c r="E30" s="332">
        <f t="shared" si="3"/>
        <v>5</v>
      </c>
      <c r="F30" s="211">
        <f>+E30/$E$37*100</f>
        <v>0.89445438282647582</v>
      </c>
    </row>
    <row r="31" spans="1:6" x14ac:dyDescent="0.25">
      <c r="A31" s="17"/>
      <c r="B31" s="333" t="s">
        <v>353</v>
      </c>
      <c r="C31" s="17">
        <f t="shared" ref="C31:E36" si="4">+C7+C15+C23</f>
        <v>152</v>
      </c>
      <c r="D31" s="47">
        <f t="shared" si="4"/>
        <v>25</v>
      </c>
      <c r="E31" s="325">
        <f t="shared" si="4"/>
        <v>177</v>
      </c>
      <c r="F31" s="218">
        <f t="shared" ref="F31:F36" si="5">+E31/$E$37*100</f>
        <v>31.663685152057248</v>
      </c>
    </row>
    <row r="32" spans="1:6" x14ac:dyDescent="0.25">
      <c r="A32" s="17"/>
      <c r="B32" s="17" t="s">
        <v>354</v>
      </c>
      <c r="C32" s="17">
        <f t="shared" si="4"/>
        <v>72</v>
      </c>
      <c r="D32" s="47">
        <f t="shared" si="4"/>
        <v>8</v>
      </c>
      <c r="E32" s="325">
        <f t="shared" si="4"/>
        <v>80</v>
      </c>
      <c r="F32" s="218">
        <f t="shared" si="5"/>
        <v>14.311270125223613</v>
      </c>
    </row>
    <row r="33" spans="1:6" x14ac:dyDescent="0.25">
      <c r="A33" s="17"/>
      <c r="B33" s="17" t="s">
        <v>355</v>
      </c>
      <c r="C33" s="17">
        <f t="shared" si="4"/>
        <v>30</v>
      </c>
      <c r="D33" s="47">
        <f t="shared" si="4"/>
        <v>4</v>
      </c>
      <c r="E33" s="325">
        <f t="shared" si="4"/>
        <v>34</v>
      </c>
      <c r="F33" s="218">
        <f t="shared" si="5"/>
        <v>6.0822898032200357</v>
      </c>
    </row>
    <row r="34" spans="1:6" x14ac:dyDescent="0.25">
      <c r="A34" s="17"/>
      <c r="B34" s="17" t="s">
        <v>356</v>
      </c>
      <c r="C34" s="17">
        <f t="shared" si="4"/>
        <v>52</v>
      </c>
      <c r="D34" s="47">
        <f t="shared" si="4"/>
        <v>13</v>
      </c>
      <c r="E34" s="325">
        <f t="shared" si="4"/>
        <v>65</v>
      </c>
      <c r="F34" s="218">
        <f t="shared" si="5"/>
        <v>11.627906976744185</v>
      </c>
    </row>
    <row r="35" spans="1:6" x14ac:dyDescent="0.25">
      <c r="A35" s="17"/>
      <c r="B35" s="17" t="s">
        <v>357</v>
      </c>
      <c r="C35" s="17">
        <f t="shared" si="4"/>
        <v>130</v>
      </c>
      <c r="D35" s="47">
        <f t="shared" si="4"/>
        <v>12</v>
      </c>
      <c r="E35" s="325">
        <f t="shared" si="4"/>
        <v>142</v>
      </c>
      <c r="F35" s="218">
        <f t="shared" si="5"/>
        <v>25.402504472271914</v>
      </c>
    </row>
    <row r="36" spans="1:6" x14ac:dyDescent="0.25">
      <c r="A36" s="17"/>
      <c r="B36" s="17" t="s">
        <v>358</v>
      </c>
      <c r="C36" s="17">
        <f t="shared" si="4"/>
        <v>45</v>
      </c>
      <c r="D36" s="47">
        <f t="shared" si="4"/>
        <v>11</v>
      </c>
      <c r="E36" s="325">
        <f t="shared" si="4"/>
        <v>56</v>
      </c>
      <c r="F36" s="218">
        <f t="shared" si="5"/>
        <v>10.017889087656529</v>
      </c>
    </row>
    <row r="37" spans="1:6" x14ac:dyDescent="0.25">
      <c r="A37" s="94"/>
      <c r="B37" s="52" t="s">
        <v>5</v>
      </c>
      <c r="C37" s="52">
        <f>SUM(C30:C36)</f>
        <v>485</v>
      </c>
      <c r="D37" s="53">
        <f t="shared" ref="D37:E37" si="6">SUM(D30:D36)</f>
        <v>74</v>
      </c>
      <c r="E37" s="329">
        <f t="shared" si="6"/>
        <v>559</v>
      </c>
      <c r="F37" s="334">
        <f>SUM(F30:F36)</f>
        <v>100</v>
      </c>
    </row>
    <row r="38" spans="1:6" x14ac:dyDescent="0.25">
      <c r="A38" s="17" t="s">
        <v>18</v>
      </c>
      <c r="B38" s="14" t="s">
        <v>25</v>
      </c>
      <c r="C38" s="14">
        <v>0</v>
      </c>
      <c r="D38" s="25">
        <v>0</v>
      </c>
      <c r="E38" s="326">
        <v>0</v>
      </c>
      <c r="F38" s="335">
        <f t="shared" ref="F38:F44" si="7">+E38/$E$45*100</f>
        <v>0</v>
      </c>
    </row>
    <row r="39" spans="1:6" x14ac:dyDescent="0.25">
      <c r="A39" s="14"/>
      <c r="B39" s="336" t="s">
        <v>353</v>
      </c>
      <c r="C39" s="14">
        <v>20</v>
      </c>
      <c r="D39" s="25">
        <v>0</v>
      </c>
      <c r="E39" s="326">
        <v>20</v>
      </c>
      <c r="F39" s="335">
        <f t="shared" si="7"/>
        <v>17.241379310344829</v>
      </c>
    </row>
    <row r="40" spans="1:6" x14ac:dyDescent="0.25">
      <c r="A40" s="14"/>
      <c r="B40" s="14" t="s">
        <v>354</v>
      </c>
      <c r="C40" s="14">
        <v>11</v>
      </c>
      <c r="D40" s="25">
        <v>0</v>
      </c>
      <c r="E40" s="326">
        <v>11</v>
      </c>
      <c r="F40" s="335">
        <f t="shared" si="7"/>
        <v>9.4827586206896548</v>
      </c>
    </row>
    <row r="41" spans="1:6" x14ac:dyDescent="0.25">
      <c r="A41" s="14"/>
      <c r="B41" s="14" t="s">
        <v>355</v>
      </c>
      <c r="C41" s="14">
        <v>4</v>
      </c>
      <c r="D41" s="25">
        <v>1</v>
      </c>
      <c r="E41" s="326">
        <v>5</v>
      </c>
      <c r="F41" s="335">
        <f t="shared" si="7"/>
        <v>4.3103448275862073</v>
      </c>
    </row>
    <row r="42" spans="1:6" x14ac:dyDescent="0.25">
      <c r="A42" s="14"/>
      <c r="B42" s="14" t="s">
        <v>356</v>
      </c>
      <c r="C42" s="14">
        <v>15</v>
      </c>
      <c r="D42" s="25">
        <v>2</v>
      </c>
      <c r="E42" s="326">
        <v>17</v>
      </c>
      <c r="F42" s="335">
        <f t="shared" si="7"/>
        <v>14.655172413793101</v>
      </c>
    </row>
    <row r="43" spans="1:6" x14ac:dyDescent="0.25">
      <c r="A43" s="14"/>
      <c r="B43" s="14" t="s">
        <v>357</v>
      </c>
      <c r="C43" s="14">
        <v>43</v>
      </c>
      <c r="D43" s="25">
        <v>16</v>
      </c>
      <c r="E43" s="326">
        <v>59</v>
      </c>
      <c r="F43" s="335">
        <f t="shared" si="7"/>
        <v>50.862068965517238</v>
      </c>
    </row>
    <row r="44" spans="1:6" x14ac:dyDescent="0.25">
      <c r="A44" s="14"/>
      <c r="B44" s="14" t="s">
        <v>358</v>
      </c>
      <c r="C44" s="14">
        <v>2</v>
      </c>
      <c r="D44" s="25">
        <v>2</v>
      </c>
      <c r="E44" s="326">
        <v>4</v>
      </c>
      <c r="F44" s="335">
        <f t="shared" si="7"/>
        <v>3.4482758620689653</v>
      </c>
    </row>
    <row r="45" spans="1:6" s="17" customFormat="1" x14ac:dyDescent="0.25">
      <c r="A45" s="274"/>
      <c r="B45" s="274" t="s">
        <v>5</v>
      </c>
      <c r="C45" s="274">
        <f>SUM(C38:C44)</f>
        <v>95</v>
      </c>
      <c r="D45" s="281">
        <v>21</v>
      </c>
      <c r="E45" s="337">
        <v>116</v>
      </c>
      <c r="F45" s="274">
        <f>SUM(F38:F44)</f>
        <v>100</v>
      </c>
    </row>
    <row r="46" spans="1:6" x14ac:dyDescent="0.25">
      <c r="A46" s="17" t="s">
        <v>5</v>
      </c>
      <c r="B46" s="17" t="s">
        <v>25</v>
      </c>
      <c r="C46" s="17">
        <f>+C30+C38</f>
        <v>4</v>
      </c>
      <c r="D46" s="47">
        <f t="shared" ref="D46:E46" si="8">+D30+D38</f>
        <v>1</v>
      </c>
      <c r="E46" s="325">
        <f t="shared" si="8"/>
        <v>5</v>
      </c>
      <c r="F46" s="218">
        <f>+E46/$E$53*100</f>
        <v>0.74074074074074081</v>
      </c>
    </row>
    <row r="47" spans="1:6" x14ac:dyDescent="0.25">
      <c r="A47" s="17"/>
      <c r="B47" s="333" t="s">
        <v>353</v>
      </c>
      <c r="C47" s="17">
        <f t="shared" ref="C47:E53" si="9">+C31+C39</f>
        <v>172</v>
      </c>
      <c r="D47" s="47">
        <f t="shared" si="9"/>
        <v>25</v>
      </c>
      <c r="E47" s="325">
        <f t="shared" si="9"/>
        <v>197</v>
      </c>
      <c r="F47" s="218">
        <f t="shared" ref="F47:F52" si="10">+E47/$E$53*100</f>
        <v>29.185185185185187</v>
      </c>
    </row>
    <row r="48" spans="1:6" x14ac:dyDescent="0.25">
      <c r="A48" s="17"/>
      <c r="B48" s="17" t="s">
        <v>354</v>
      </c>
      <c r="C48" s="17">
        <f t="shared" si="9"/>
        <v>83</v>
      </c>
      <c r="D48" s="47">
        <f t="shared" si="9"/>
        <v>8</v>
      </c>
      <c r="E48" s="325">
        <f t="shared" si="9"/>
        <v>91</v>
      </c>
      <c r="F48" s="218">
        <f t="shared" si="10"/>
        <v>13.481481481481481</v>
      </c>
    </row>
    <row r="49" spans="1:6" x14ac:dyDescent="0.25">
      <c r="A49" s="17"/>
      <c r="B49" s="17" t="s">
        <v>355</v>
      </c>
      <c r="C49" s="17">
        <f t="shared" si="9"/>
        <v>34</v>
      </c>
      <c r="D49" s="47">
        <f t="shared" si="9"/>
        <v>5</v>
      </c>
      <c r="E49" s="325">
        <f t="shared" si="9"/>
        <v>39</v>
      </c>
      <c r="F49" s="218">
        <f t="shared" si="10"/>
        <v>5.7777777777777777</v>
      </c>
    </row>
    <row r="50" spans="1:6" x14ac:dyDescent="0.25">
      <c r="A50" s="17"/>
      <c r="B50" s="17" t="s">
        <v>356</v>
      </c>
      <c r="C50" s="17">
        <f t="shared" si="9"/>
        <v>67</v>
      </c>
      <c r="D50" s="47">
        <f t="shared" si="9"/>
        <v>15</v>
      </c>
      <c r="E50" s="325">
        <f t="shared" si="9"/>
        <v>82</v>
      </c>
      <c r="F50" s="218">
        <f t="shared" si="10"/>
        <v>12.148148148148149</v>
      </c>
    </row>
    <row r="51" spans="1:6" x14ac:dyDescent="0.25">
      <c r="A51" s="17"/>
      <c r="B51" s="17" t="s">
        <v>357</v>
      </c>
      <c r="C51" s="17">
        <f t="shared" si="9"/>
        <v>173</v>
      </c>
      <c r="D51" s="47">
        <f t="shared" si="9"/>
        <v>28</v>
      </c>
      <c r="E51" s="325">
        <f t="shared" si="9"/>
        <v>201</v>
      </c>
      <c r="F51" s="218">
        <f t="shared" si="10"/>
        <v>29.777777777777775</v>
      </c>
    </row>
    <row r="52" spans="1:6" x14ac:dyDescent="0.25">
      <c r="A52" s="17"/>
      <c r="B52" s="17" t="s">
        <v>358</v>
      </c>
      <c r="C52" s="17">
        <f t="shared" si="9"/>
        <v>47</v>
      </c>
      <c r="D52" s="47">
        <f t="shared" si="9"/>
        <v>13</v>
      </c>
      <c r="E52" s="325">
        <f t="shared" si="9"/>
        <v>60</v>
      </c>
      <c r="F52" s="218">
        <f t="shared" si="10"/>
        <v>8.8888888888888893</v>
      </c>
    </row>
    <row r="53" spans="1:6" x14ac:dyDescent="0.25">
      <c r="A53" s="274"/>
      <c r="B53" s="274" t="s">
        <v>5</v>
      </c>
      <c r="C53" s="274">
        <f t="shared" si="9"/>
        <v>580</v>
      </c>
      <c r="D53" s="281">
        <f t="shared" si="9"/>
        <v>95</v>
      </c>
      <c r="E53" s="337">
        <f t="shared" si="9"/>
        <v>675</v>
      </c>
      <c r="F53" s="353">
        <f>SUM(F46:F52)</f>
        <v>99.999999999999986</v>
      </c>
    </row>
    <row r="54" spans="1:6" x14ac:dyDescent="0.25">
      <c r="A54" s="37" t="s">
        <v>23</v>
      </c>
    </row>
  </sheetData>
  <pageMargins left="0.7" right="0.7" top="0.75" bottom="0.75" header="0.3" footer="0.3"/>
  <pageSetup scale="87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1"/>
  <sheetViews>
    <sheetView topLeftCell="A12" zoomScaleNormal="100" workbookViewId="0">
      <selection activeCell="I35" sqref="I35"/>
    </sheetView>
  </sheetViews>
  <sheetFormatPr defaultRowHeight="15" x14ac:dyDescent="0.25"/>
  <cols>
    <col min="1" max="2" width="16" customWidth="1"/>
    <col min="3" max="3" width="20.28515625" customWidth="1"/>
    <col min="4" max="4" width="14.5703125" customWidth="1"/>
    <col min="5" max="5" width="12.42578125" customWidth="1"/>
    <col min="9" max="9" width="15.5703125" customWidth="1"/>
  </cols>
  <sheetData>
    <row r="2" spans="1:5" x14ac:dyDescent="0.25">
      <c r="A2" s="17" t="s">
        <v>359</v>
      </c>
      <c r="B2" s="17"/>
    </row>
    <row r="3" spans="1:5" x14ac:dyDescent="0.25">
      <c r="A3" s="1"/>
      <c r="B3" s="1"/>
      <c r="C3" s="1"/>
      <c r="D3" s="18"/>
    </row>
    <row r="4" spans="1:5" ht="39" customHeight="1" x14ac:dyDescent="0.25">
      <c r="A4" s="6" t="s">
        <v>33</v>
      </c>
      <c r="B4" s="6"/>
      <c r="C4" s="58" t="s">
        <v>360</v>
      </c>
      <c r="D4" s="269" t="s">
        <v>250</v>
      </c>
      <c r="E4" s="270" t="s">
        <v>24</v>
      </c>
    </row>
    <row r="5" spans="1:5" x14ac:dyDescent="0.25">
      <c r="A5" t="s">
        <v>6</v>
      </c>
      <c r="C5" t="s">
        <v>361</v>
      </c>
      <c r="D5" s="18">
        <v>3</v>
      </c>
      <c r="E5" s="93">
        <f>D5/$D$10*100</f>
        <v>1.8867924528301887</v>
      </c>
    </row>
    <row r="6" spans="1:5" x14ac:dyDescent="0.25">
      <c r="C6" t="s">
        <v>362</v>
      </c>
      <c r="D6" s="18">
        <v>3</v>
      </c>
      <c r="E6" s="93">
        <f t="shared" ref="E6:E9" si="0">D6/$D$10*100</f>
        <v>1.8867924528301887</v>
      </c>
    </row>
    <row r="7" spans="1:5" x14ac:dyDescent="0.25">
      <c r="C7" t="s">
        <v>363</v>
      </c>
      <c r="D7" s="18">
        <v>16</v>
      </c>
      <c r="E7" s="93">
        <f t="shared" si="0"/>
        <v>10.062893081761008</v>
      </c>
    </row>
    <row r="8" spans="1:5" x14ac:dyDescent="0.25">
      <c r="C8" t="s">
        <v>364</v>
      </c>
      <c r="D8" s="18">
        <v>47</v>
      </c>
      <c r="E8" s="93">
        <f t="shared" si="0"/>
        <v>29.559748427672954</v>
      </c>
    </row>
    <row r="9" spans="1:5" x14ac:dyDescent="0.25">
      <c r="C9" t="s">
        <v>365</v>
      </c>
      <c r="D9" s="18">
        <v>90</v>
      </c>
      <c r="E9" s="93">
        <f t="shared" si="0"/>
        <v>56.60377358490566</v>
      </c>
    </row>
    <row r="10" spans="1:5" x14ac:dyDescent="0.25">
      <c r="A10" s="338"/>
      <c r="B10" s="338" t="s">
        <v>11</v>
      </c>
      <c r="C10" s="338"/>
      <c r="D10" s="339">
        <v>159</v>
      </c>
      <c r="E10" s="340">
        <v>100</v>
      </c>
    </row>
    <row r="11" spans="1:5" x14ac:dyDescent="0.25">
      <c r="A11" t="s">
        <v>12</v>
      </c>
      <c r="C11" t="s">
        <v>361</v>
      </c>
      <c r="D11" s="18">
        <v>4</v>
      </c>
      <c r="E11" s="93">
        <f>D11/$D$16*100</f>
        <v>2.7397260273972601</v>
      </c>
    </row>
    <row r="12" spans="1:5" x14ac:dyDescent="0.25">
      <c r="C12" t="s">
        <v>362</v>
      </c>
      <c r="D12" s="18">
        <v>1</v>
      </c>
      <c r="E12" s="93">
        <f t="shared" ref="E12:E15" si="1">D12/$D$16*100</f>
        <v>0.68493150684931503</v>
      </c>
    </row>
    <row r="13" spans="1:5" x14ac:dyDescent="0.25">
      <c r="C13" t="s">
        <v>363</v>
      </c>
      <c r="D13" s="18">
        <v>13</v>
      </c>
      <c r="E13" s="93">
        <f t="shared" si="1"/>
        <v>8.9041095890410951</v>
      </c>
    </row>
    <row r="14" spans="1:5" x14ac:dyDescent="0.25">
      <c r="C14" t="s">
        <v>364</v>
      </c>
      <c r="D14" s="18">
        <v>28</v>
      </c>
      <c r="E14" s="93">
        <f t="shared" si="1"/>
        <v>19.17808219178082</v>
      </c>
    </row>
    <row r="15" spans="1:5" x14ac:dyDescent="0.25">
      <c r="C15" t="s">
        <v>365</v>
      </c>
      <c r="D15" s="18">
        <v>100</v>
      </c>
      <c r="E15" s="93">
        <f t="shared" si="1"/>
        <v>68.493150684931507</v>
      </c>
    </row>
    <row r="16" spans="1:5" x14ac:dyDescent="0.25">
      <c r="A16" s="338"/>
      <c r="B16" s="338" t="s">
        <v>13</v>
      </c>
      <c r="C16" s="338"/>
      <c r="D16" s="339">
        <v>146</v>
      </c>
      <c r="E16" s="340">
        <v>100</v>
      </c>
    </row>
    <row r="17" spans="1:5" x14ac:dyDescent="0.25">
      <c r="A17" t="s">
        <v>14</v>
      </c>
      <c r="C17" t="s">
        <v>361</v>
      </c>
      <c r="D17" s="18">
        <v>7</v>
      </c>
      <c r="E17" s="93">
        <f>D17/$D$22*100</f>
        <v>7.6923076923076925</v>
      </c>
    </row>
    <row r="18" spans="1:5" x14ac:dyDescent="0.25">
      <c r="C18" t="s">
        <v>362</v>
      </c>
      <c r="D18" s="18">
        <v>0</v>
      </c>
      <c r="E18" s="93">
        <f t="shared" ref="E18:E21" si="2">D18/$D$22*100</f>
        <v>0</v>
      </c>
    </row>
    <row r="19" spans="1:5" x14ac:dyDescent="0.25">
      <c r="C19" t="s">
        <v>363</v>
      </c>
      <c r="D19" s="18">
        <v>3</v>
      </c>
      <c r="E19" s="93">
        <f t="shared" si="2"/>
        <v>3.296703296703297</v>
      </c>
    </row>
    <row r="20" spans="1:5" x14ac:dyDescent="0.25">
      <c r="C20" t="s">
        <v>364</v>
      </c>
      <c r="D20" s="18">
        <v>15</v>
      </c>
      <c r="E20" s="93">
        <f t="shared" si="2"/>
        <v>16.483516483516482</v>
      </c>
    </row>
    <row r="21" spans="1:5" x14ac:dyDescent="0.25">
      <c r="C21" t="s">
        <v>365</v>
      </c>
      <c r="D21" s="18">
        <v>66</v>
      </c>
      <c r="E21" s="93">
        <f t="shared" si="2"/>
        <v>72.527472527472526</v>
      </c>
    </row>
    <row r="22" spans="1:5" x14ac:dyDescent="0.25">
      <c r="A22" s="338"/>
      <c r="B22" s="338" t="s">
        <v>15</v>
      </c>
      <c r="C22" s="338"/>
      <c r="D22" s="339">
        <v>91</v>
      </c>
      <c r="E22" s="340">
        <v>100</v>
      </c>
    </row>
    <row r="23" spans="1:5" x14ac:dyDescent="0.25">
      <c r="A23" s="2" t="s">
        <v>16</v>
      </c>
      <c r="B23" s="2"/>
      <c r="C23" s="2" t="s">
        <v>361</v>
      </c>
      <c r="D23" s="2">
        <f>+D5+D11+D17</f>
        <v>14</v>
      </c>
      <c r="E23" s="341">
        <f>D23/$D$28*100</f>
        <v>3.535353535353535</v>
      </c>
    </row>
    <row r="24" spans="1:5" x14ac:dyDescent="0.25">
      <c r="A24" s="17"/>
      <c r="B24" s="17"/>
      <c r="C24" s="17" t="s">
        <v>362</v>
      </c>
      <c r="D24" s="9">
        <f t="shared" ref="D24:D27" si="3">+D6+D12+D18</f>
        <v>4</v>
      </c>
      <c r="E24" s="342">
        <f t="shared" ref="E24:E27" si="4">D24/$D$28*100</f>
        <v>1.0101010101010102</v>
      </c>
    </row>
    <row r="25" spans="1:5" x14ac:dyDescent="0.25">
      <c r="A25" s="17"/>
      <c r="B25" s="17"/>
      <c r="C25" s="17" t="s">
        <v>363</v>
      </c>
      <c r="D25" s="9">
        <f t="shared" si="3"/>
        <v>32</v>
      </c>
      <c r="E25" s="342">
        <f t="shared" si="4"/>
        <v>8.0808080808080813</v>
      </c>
    </row>
    <row r="26" spans="1:5" x14ac:dyDescent="0.25">
      <c r="A26" s="17"/>
      <c r="B26" s="17"/>
      <c r="C26" s="17" t="s">
        <v>364</v>
      </c>
      <c r="D26" s="9">
        <f t="shared" si="3"/>
        <v>90</v>
      </c>
      <c r="E26" s="342">
        <f t="shared" si="4"/>
        <v>22.727272727272727</v>
      </c>
    </row>
    <row r="27" spans="1:5" x14ac:dyDescent="0.25">
      <c r="A27" s="17"/>
      <c r="B27" s="17"/>
      <c r="C27" s="17" t="s">
        <v>365</v>
      </c>
      <c r="D27" s="9">
        <f t="shared" si="3"/>
        <v>256</v>
      </c>
      <c r="E27" s="342">
        <f t="shared" si="4"/>
        <v>64.646464646464651</v>
      </c>
    </row>
    <row r="28" spans="1:5" x14ac:dyDescent="0.25">
      <c r="A28" s="52"/>
      <c r="B28" s="52" t="s">
        <v>17</v>
      </c>
      <c r="C28" s="52"/>
      <c r="D28" s="54">
        <f>SUM(D23:D27)</f>
        <v>396</v>
      </c>
      <c r="E28" s="16">
        <v>100</v>
      </c>
    </row>
    <row r="29" spans="1:5" x14ac:dyDescent="0.25">
      <c r="A29" t="s">
        <v>18</v>
      </c>
      <c r="C29" t="s">
        <v>361</v>
      </c>
      <c r="D29" s="18">
        <v>5</v>
      </c>
      <c r="E29" s="93">
        <f>D29/$D$34*100</f>
        <v>3.7313432835820892</v>
      </c>
    </row>
    <row r="30" spans="1:5" x14ac:dyDescent="0.25">
      <c r="C30" t="s">
        <v>362</v>
      </c>
      <c r="D30" s="18">
        <v>19</v>
      </c>
      <c r="E30" s="93">
        <f t="shared" ref="E30:E33" si="5">D30/$D$34*100</f>
        <v>14.17910447761194</v>
      </c>
    </row>
    <row r="31" spans="1:5" x14ac:dyDescent="0.25">
      <c r="C31" t="s">
        <v>363</v>
      </c>
      <c r="D31" s="18">
        <v>32</v>
      </c>
      <c r="E31" s="93">
        <f t="shared" si="5"/>
        <v>23.880597014925371</v>
      </c>
    </row>
    <row r="32" spans="1:5" x14ac:dyDescent="0.25">
      <c r="C32" t="s">
        <v>364</v>
      </c>
      <c r="D32" s="18">
        <v>47</v>
      </c>
      <c r="E32" s="93">
        <f t="shared" si="5"/>
        <v>35.074626865671647</v>
      </c>
    </row>
    <row r="33" spans="1:5" x14ac:dyDescent="0.25">
      <c r="C33" t="s">
        <v>365</v>
      </c>
      <c r="D33" s="18">
        <v>31</v>
      </c>
      <c r="E33" s="93">
        <f t="shared" si="5"/>
        <v>23.134328358208954</v>
      </c>
    </row>
    <row r="34" spans="1:5" x14ac:dyDescent="0.25">
      <c r="A34" s="338"/>
      <c r="B34" s="338" t="s">
        <v>19</v>
      </c>
      <c r="C34" s="338"/>
      <c r="D34" s="339">
        <v>134</v>
      </c>
      <c r="E34" s="340">
        <v>100</v>
      </c>
    </row>
    <row r="35" spans="1:5" x14ac:dyDescent="0.25">
      <c r="A35" s="17" t="s">
        <v>20</v>
      </c>
      <c r="B35" s="17"/>
      <c r="C35" s="17" t="s">
        <v>361</v>
      </c>
      <c r="D35" s="9">
        <f>+D23+D29</f>
        <v>19</v>
      </c>
      <c r="E35" s="342">
        <f>D35/$D$40*100</f>
        <v>3.5849056603773586</v>
      </c>
    </row>
    <row r="36" spans="1:5" x14ac:dyDescent="0.25">
      <c r="A36" s="17"/>
      <c r="B36" s="17"/>
      <c r="C36" s="17" t="s">
        <v>362</v>
      </c>
      <c r="D36" s="9">
        <f t="shared" ref="D36:D40" si="6">+D24+D30</f>
        <v>23</v>
      </c>
      <c r="E36" s="342">
        <f t="shared" ref="E36:E39" si="7">D36/$D$40*100</f>
        <v>4.3396226415094334</v>
      </c>
    </row>
    <row r="37" spans="1:5" x14ac:dyDescent="0.25">
      <c r="A37" s="17"/>
      <c r="B37" s="17"/>
      <c r="C37" s="17" t="s">
        <v>363</v>
      </c>
      <c r="D37" s="9">
        <f t="shared" si="6"/>
        <v>64</v>
      </c>
      <c r="E37" s="342">
        <f t="shared" si="7"/>
        <v>12.075471698113208</v>
      </c>
    </row>
    <row r="38" spans="1:5" x14ac:dyDescent="0.25">
      <c r="A38" s="17"/>
      <c r="B38" s="17"/>
      <c r="C38" s="17" t="s">
        <v>364</v>
      </c>
      <c r="D38" s="9">
        <f t="shared" si="6"/>
        <v>137</v>
      </c>
      <c r="E38" s="342">
        <f t="shared" si="7"/>
        <v>25.849056603773583</v>
      </c>
    </row>
    <row r="39" spans="1:5" x14ac:dyDescent="0.25">
      <c r="A39" s="17"/>
      <c r="B39" s="17"/>
      <c r="C39" s="17" t="s">
        <v>365</v>
      </c>
      <c r="D39" s="9">
        <f t="shared" si="6"/>
        <v>287</v>
      </c>
      <c r="E39" s="342">
        <f t="shared" si="7"/>
        <v>54.150943396226417</v>
      </c>
    </row>
    <row r="40" spans="1:5" x14ac:dyDescent="0.25">
      <c r="A40" s="274"/>
      <c r="B40" s="274" t="s">
        <v>92</v>
      </c>
      <c r="C40" s="274"/>
      <c r="D40" s="274">
        <f t="shared" si="6"/>
        <v>530</v>
      </c>
      <c r="E40" s="21">
        <v>100</v>
      </c>
    </row>
    <row r="41" spans="1:5" x14ac:dyDescent="0.25">
      <c r="A41" s="37" t="s">
        <v>194</v>
      </c>
      <c r="B41" s="37"/>
    </row>
  </sheetData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zoomScaleNormal="100" workbookViewId="0">
      <selection activeCell="A12" sqref="A12:G12"/>
    </sheetView>
  </sheetViews>
  <sheetFormatPr defaultRowHeight="15" x14ac:dyDescent="0.25"/>
  <cols>
    <col min="1" max="1" width="18" customWidth="1"/>
    <col min="2" max="2" width="15.42578125" customWidth="1"/>
    <col min="3" max="3" width="9.28515625" customWidth="1"/>
    <col min="4" max="4" width="13.42578125" customWidth="1"/>
    <col min="5" max="5" width="11" customWidth="1"/>
    <col min="6" max="6" width="12.5703125" customWidth="1"/>
    <col min="7" max="7" width="9.28515625" customWidth="1"/>
    <col min="8" max="8" width="10.7109375" customWidth="1"/>
  </cols>
  <sheetData>
    <row r="1" spans="1:9" x14ac:dyDescent="0.25">
      <c r="A1" s="17" t="s">
        <v>366</v>
      </c>
    </row>
    <row r="2" spans="1:9" x14ac:dyDescent="0.25">
      <c r="A2" s="6"/>
      <c r="B2" s="6"/>
      <c r="C2" s="6"/>
      <c r="D2" s="6"/>
      <c r="E2" s="6"/>
      <c r="F2" s="6"/>
      <c r="G2" s="6"/>
    </row>
    <row r="3" spans="1:9" ht="45" customHeight="1" x14ac:dyDescent="0.25">
      <c r="A3" s="201" t="s">
        <v>33</v>
      </c>
      <c r="B3" s="343" t="s">
        <v>367</v>
      </c>
      <c r="C3" s="343" t="s">
        <v>368</v>
      </c>
      <c r="D3" s="343" t="s">
        <v>369</v>
      </c>
      <c r="E3" s="343" t="s">
        <v>368</v>
      </c>
      <c r="F3" s="343" t="s">
        <v>370</v>
      </c>
      <c r="G3" s="343" t="s">
        <v>368</v>
      </c>
      <c r="I3" s="344"/>
    </row>
    <row r="4" spans="1:9" x14ac:dyDescent="0.25">
      <c r="A4" t="s">
        <v>6</v>
      </c>
      <c r="B4">
        <v>108</v>
      </c>
      <c r="C4" s="92">
        <v>67.924528301886795</v>
      </c>
      <c r="D4">
        <v>153</v>
      </c>
      <c r="E4" s="92">
        <v>96.226415094339629</v>
      </c>
      <c r="F4">
        <v>124</v>
      </c>
      <c r="G4" s="92">
        <v>77.987421383647799</v>
      </c>
      <c r="I4" s="345"/>
    </row>
    <row r="5" spans="1:9" x14ac:dyDescent="0.25">
      <c r="A5" t="s">
        <v>12</v>
      </c>
      <c r="B5">
        <v>100</v>
      </c>
      <c r="C5" s="92">
        <v>68.493150684931507</v>
      </c>
      <c r="D5">
        <v>137</v>
      </c>
      <c r="E5" s="92">
        <v>93.835616438356169</v>
      </c>
      <c r="F5">
        <v>105</v>
      </c>
      <c r="G5" s="92">
        <v>71.917808219178085</v>
      </c>
      <c r="I5" s="345"/>
    </row>
    <row r="6" spans="1:9" x14ac:dyDescent="0.25">
      <c r="A6" t="s">
        <v>14</v>
      </c>
      <c r="B6">
        <v>67</v>
      </c>
      <c r="C6" s="92">
        <v>73.626373626373635</v>
      </c>
      <c r="D6">
        <v>82</v>
      </c>
      <c r="E6" s="92">
        <v>90.109890109890117</v>
      </c>
      <c r="F6">
        <v>62</v>
      </c>
      <c r="G6" s="92">
        <v>68.131868131868131</v>
      </c>
      <c r="I6" s="345"/>
    </row>
    <row r="7" spans="1:9" x14ac:dyDescent="0.25">
      <c r="I7" s="345"/>
    </row>
    <row r="8" spans="1:9" x14ac:dyDescent="0.25">
      <c r="A8" s="52" t="s">
        <v>16</v>
      </c>
      <c r="B8" s="52">
        <v>275</v>
      </c>
      <c r="C8" s="346">
        <v>69.444444444444443</v>
      </c>
      <c r="D8" s="52">
        <v>372</v>
      </c>
      <c r="E8" s="346">
        <v>93.939393939393938</v>
      </c>
      <c r="F8" s="52">
        <v>291</v>
      </c>
      <c r="G8" s="346">
        <v>73.484848484848484</v>
      </c>
      <c r="I8" s="345"/>
    </row>
    <row r="9" spans="1:9" x14ac:dyDescent="0.25">
      <c r="A9" s="347"/>
      <c r="B9" s="347"/>
      <c r="C9" s="347"/>
      <c r="D9" s="347"/>
      <c r="E9" s="347"/>
      <c r="F9" s="347"/>
      <c r="G9" s="347"/>
      <c r="I9" s="345"/>
    </row>
    <row r="10" spans="1:9" x14ac:dyDescent="0.25">
      <c r="A10" s="17" t="s">
        <v>18</v>
      </c>
      <c r="B10" s="17">
        <v>98</v>
      </c>
      <c r="C10" s="123">
        <v>73.134328358208961</v>
      </c>
      <c r="D10" s="17">
        <v>130</v>
      </c>
      <c r="E10" s="123">
        <v>97.014925373134332</v>
      </c>
      <c r="F10" s="17">
        <v>110</v>
      </c>
      <c r="G10" s="123">
        <v>82.089552238805979</v>
      </c>
      <c r="I10" s="345"/>
    </row>
    <row r="11" spans="1:9" x14ac:dyDescent="0.25">
      <c r="I11" s="345"/>
    </row>
    <row r="12" spans="1:9" x14ac:dyDescent="0.25">
      <c r="A12" s="274" t="s">
        <v>5</v>
      </c>
      <c r="B12" s="274">
        <v>373</v>
      </c>
      <c r="C12" s="354">
        <v>70.377358490566039</v>
      </c>
      <c r="D12" s="274">
        <v>502</v>
      </c>
      <c r="E12" s="354">
        <v>94.716981132075475</v>
      </c>
      <c r="F12" s="274">
        <v>401</v>
      </c>
      <c r="G12" s="354">
        <v>75.660377358490578</v>
      </c>
      <c r="I12" s="345"/>
    </row>
    <row r="13" spans="1:9" x14ac:dyDescent="0.25">
      <c r="A13" s="37" t="s">
        <v>194</v>
      </c>
    </row>
    <row r="15" spans="1:9" x14ac:dyDescent="0.25">
      <c r="A15" s="17" t="s">
        <v>371</v>
      </c>
    </row>
    <row r="16" spans="1:9" x14ac:dyDescent="0.25">
      <c r="A16" s="1"/>
      <c r="B16" s="1"/>
      <c r="C16" s="1"/>
      <c r="D16" s="1"/>
      <c r="E16" s="1"/>
      <c r="F16" s="1"/>
      <c r="G16" s="1"/>
      <c r="H16" s="1"/>
    </row>
    <row r="17" spans="1:8" ht="30" x14ac:dyDescent="0.25">
      <c r="A17" s="201" t="s">
        <v>33</v>
      </c>
      <c r="B17" s="348" t="s">
        <v>372</v>
      </c>
      <c r="C17" s="348" t="s">
        <v>373</v>
      </c>
      <c r="D17" s="348" t="s">
        <v>374</v>
      </c>
      <c r="E17" s="348" t="s">
        <v>375</v>
      </c>
      <c r="F17" s="348" t="s">
        <v>376</v>
      </c>
      <c r="G17" s="348" t="s">
        <v>377</v>
      </c>
      <c r="H17" s="348" t="s">
        <v>378</v>
      </c>
    </row>
    <row r="18" spans="1:8" x14ac:dyDescent="0.25">
      <c r="A18" t="s">
        <v>6</v>
      </c>
      <c r="B18">
        <v>1</v>
      </c>
      <c r="C18">
        <v>128</v>
      </c>
      <c r="D18">
        <v>20</v>
      </c>
      <c r="E18">
        <v>7</v>
      </c>
      <c r="G18">
        <v>74</v>
      </c>
      <c r="H18">
        <v>60</v>
      </c>
    </row>
    <row r="19" spans="1:8" x14ac:dyDescent="0.25">
      <c r="A19" t="s">
        <v>12</v>
      </c>
      <c r="B19">
        <v>3</v>
      </c>
      <c r="C19">
        <v>104</v>
      </c>
      <c r="D19">
        <v>20</v>
      </c>
      <c r="E19">
        <v>8</v>
      </c>
      <c r="F19">
        <v>37</v>
      </c>
      <c r="G19">
        <v>67</v>
      </c>
      <c r="H19">
        <v>49</v>
      </c>
    </row>
    <row r="20" spans="1:8" x14ac:dyDescent="0.25">
      <c r="A20" t="s">
        <v>14</v>
      </c>
      <c r="B20">
        <v>0</v>
      </c>
      <c r="C20">
        <v>67</v>
      </c>
      <c r="D20">
        <v>14</v>
      </c>
      <c r="E20">
        <v>6</v>
      </c>
      <c r="F20">
        <v>49</v>
      </c>
      <c r="G20">
        <v>43</v>
      </c>
      <c r="H20">
        <v>27</v>
      </c>
    </row>
    <row r="22" spans="1:8" x14ac:dyDescent="0.25">
      <c r="A22" s="52" t="s">
        <v>16</v>
      </c>
      <c r="B22" s="52">
        <f>SUM(B18:B20)</f>
        <v>4</v>
      </c>
      <c r="C22" s="52">
        <f t="shared" ref="C22:H22" si="0">SUM(C18:C20)</f>
        <v>299</v>
      </c>
      <c r="D22" s="52">
        <f t="shared" si="0"/>
        <v>54</v>
      </c>
      <c r="E22" s="52">
        <f t="shared" si="0"/>
        <v>21</v>
      </c>
      <c r="F22" s="52">
        <f t="shared" si="0"/>
        <v>86</v>
      </c>
      <c r="G22" s="52">
        <f t="shared" si="0"/>
        <v>184</v>
      </c>
      <c r="H22" s="52">
        <f t="shared" si="0"/>
        <v>136</v>
      </c>
    </row>
    <row r="24" spans="1:8" x14ac:dyDescent="0.25">
      <c r="A24" s="17" t="s">
        <v>18</v>
      </c>
      <c r="B24" s="17">
        <v>1</v>
      </c>
      <c r="C24" s="17">
        <v>112</v>
      </c>
      <c r="D24" s="17">
        <v>23</v>
      </c>
      <c r="E24" s="17">
        <v>8</v>
      </c>
      <c r="F24" s="17">
        <v>30</v>
      </c>
      <c r="G24" s="17">
        <v>56</v>
      </c>
      <c r="H24" s="17">
        <v>28</v>
      </c>
    </row>
    <row r="26" spans="1:8" ht="15.75" thickBot="1" x14ac:dyDescent="0.3">
      <c r="A26" s="43" t="s">
        <v>5</v>
      </c>
      <c r="B26" s="43">
        <f>+B22+B24</f>
        <v>5</v>
      </c>
      <c r="C26" s="43">
        <f t="shared" ref="C26:H26" si="1">+C22+C24</f>
        <v>411</v>
      </c>
      <c r="D26" s="43">
        <f t="shared" si="1"/>
        <v>77</v>
      </c>
      <c r="E26" s="43">
        <f t="shared" si="1"/>
        <v>29</v>
      </c>
      <c r="F26" s="43">
        <f t="shared" si="1"/>
        <v>116</v>
      </c>
      <c r="G26" s="43">
        <f t="shared" si="1"/>
        <v>240</v>
      </c>
      <c r="H26" s="43">
        <f t="shared" si="1"/>
        <v>164</v>
      </c>
    </row>
    <row r="27" spans="1:8" x14ac:dyDescent="0.25">
      <c r="A27" s="37" t="s">
        <v>194</v>
      </c>
    </row>
  </sheetData>
  <pageMargins left="0.7" right="0.7" top="0.75" bottom="0.75" header="0.3" footer="0.3"/>
  <pageSetup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opLeftCell="A21" zoomScaleNormal="100" workbookViewId="0">
      <selection activeCell="A39" sqref="A39:D39"/>
    </sheetView>
  </sheetViews>
  <sheetFormatPr defaultRowHeight="15" x14ac:dyDescent="0.25"/>
  <cols>
    <col min="1" max="2" width="17" customWidth="1"/>
    <col min="3" max="3" width="18.7109375" bestFit="1" customWidth="1"/>
    <col min="4" max="4" width="11.7109375" customWidth="1"/>
    <col min="10" max="10" width="18.7109375" bestFit="1" customWidth="1"/>
  </cols>
  <sheetData>
    <row r="1" spans="1:4" x14ac:dyDescent="0.25">
      <c r="A1" s="17" t="s">
        <v>379</v>
      </c>
      <c r="B1" s="17"/>
    </row>
    <row r="2" spans="1:4" x14ac:dyDescent="0.25">
      <c r="A2" s="1"/>
      <c r="B2" s="1"/>
      <c r="C2" s="1"/>
      <c r="D2" s="1"/>
    </row>
    <row r="3" spans="1:4" ht="30" x14ac:dyDescent="0.25">
      <c r="A3" s="17" t="s">
        <v>33</v>
      </c>
      <c r="C3" s="349" t="s">
        <v>380</v>
      </c>
      <c r="D3" s="214" t="s">
        <v>250</v>
      </c>
    </row>
    <row r="4" spans="1:4" x14ac:dyDescent="0.25">
      <c r="A4" s="145" t="s">
        <v>6</v>
      </c>
      <c r="B4" s="145"/>
      <c r="C4" s="145" t="s">
        <v>381</v>
      </c>
      <c r="D4" s="145">
        <v>113</v>
      </c>
    </row>
    <row r="5" spans="1:4" x14ac:dyDescent="0.25">
      <c r="C5" t="s">
        <v>382</v>
      </c>
      <c r="D5">
        <v>18</v>
      </c>
    </row>
    <row r="6" spans="1:4" x14ac:dyDescent="0.25">
      <c r="C6" t="s">
        <v>383</v>
      </c>
      <c r="D6">
        <v>17</v>
      </c>
    </row>
    <row r="7" spans="1:4" x14ac:dyDescent="0.25">
      <c r="C7" t="s">
        <v>384</v>
      </c>
      <c r="D7">
        <v>4</v>
      </c>
    </row>
    <row r="8" spans="1:4" x14ac:dyDescent="0.25">
      <c r="C8" t="s">
        <v>25</v>
      </c>
      <c r="D8">
        <v>7</v>
      </c>
    </row>
    <row r="9" spans="1:4" x14ac:dyDescent="0.25">
      <c r="A9" s="338"/>
      <c r="B9" s="338" t="s">
        <v>11</v>
      </c>
      <c r="C9" s="338"/>
      <c r="D9" s="338">
        <v>159</v>
      </c>
    </row>
    <row r="10" spans="1:4" x14ac:dyDescent="0.25">
      <c r="A10" t="s">
        <v>12</v>
      </c>
      <c r="C10" t="s">
        <v>381</v>
      </c>
      <c r="D10">
        <v>99</v>
      </c>
    </row>
    <row r="11" spans="1:4" x14ac:dyDescent="0.25">
      <c r="C11" t="s">
        <v>382</v>
      </c>
      <c r="D11">
        <v>12</v>
      </c>
    </row>
    <row r="12" spans="1:4" x14ac:dyDescent="0.25">
      <c r="C12" t="s">
        <v>383</v>
      </c>
      <c r="D12">
        <v>19</v>
      </c>
    </row>
    <row r="13" spans="1:4" x14ac:dyDescent="0.25">
      <c r="C13" t="s">
        <v>384</v>
      </c>
      <c r="D13">
        <v>6</v>
      </c>
    </row>
    <row r="14" spans="1:4" x14ac:dyDescent="0.25">
      <c r="C14" t="s">
        <v>25</v>
      </c>
      <c r="D14">
        <v>10</v>
      </c>
    </row>
    <row r="15" spans="1:4" x14ac:dyDescent="0.25">
      <c r="A15" s="338"/>
      <c r="B15" s="338" t="s">
        <v>13</v>
      </c>
      <c r="C15" s="338"/>
      <c r="D15" s="338">
        <v>146</v>
      </c>
    </row>
    <row r="16" spans="1:4" x14ac:dyDescent="0.25">
      <c r="A16" t="s">
        <v>14</v>
      </c>
      <c r="C16" t="s">
        <v>381</v>
      </c>
      <c r="D16">
        <v>57</v>
      </c>
    </row>
    <row r="17" spans="1:4" x14ac:dyDescent="0.25">
      <c r="C17" t="s">
        <v>382</v>
      </c>
      <c r="D17">
        <v>23</v>
      </c>
    </row>
    <row r="18" spans="1:4" x14ac:dyDescent="0.25">
      <c r="C18" t="s">
        <v>383</v>
      </c>
      <c r="D18">
        <v>6</v>
      </c>
    </row>
    <row r="19" spans="1:4" x14ac:dyDescent="0.25">
      <c r="C19" t="s">
        <v>384</v>
      </c>
      <c r="D19">
        <v>1</v>
      </c>
    </row>
    <row r="20" spans="1:4" x14ac:dyDescent="0.25">
      <c r="C20" t="s">
        <v>25</v>
      </c>
      <c r="D20">
        <v>4</v>
      </c>
    </row>
    <row r="21" spans="1:4" x14ac:dyDescent="0.25">
      <c r="A21" s="338"/>
      <c r="B21" s="338" t="s">
        <v>15</v>
      </c>
      <c r="C21" s="338"/>
      <c r="D21" s="338">
        <v>91</v>
      </c>
    </row>
    <row r="22" spans="1:4" x14ac:dyDescent="0.25">
      <c r="A22" s="2" t="s">
        <v>16</v>
      </c>
      <c r="B22" s="2"/>
      <c r="C22" s="2" t="s">
        <v>381</v>
      </c>
      <c r="D22" s="2">
        <f>+D4+D10+D16</f>
        <v>269</v>
      </c>
    </row>
    <row r="23" spans="1:4" x14ac:dyDescent="0.25">
      <c r="A23" s="17"/>
      <c r="B23" s="17"/>
      <c r="C23" s="17" t="s">
        <v>382</v>
      </c>
      <c r="D23" s="17">
        <f t="shared" ref="D23:D25" si="0">+D5+D11+D17</f>
        <v>53</v>
      </c>
    </row>
    <row r="24" spans="1:4" x14ac:dyDescent="0.25">
      <c r="A24" s="17"/>
      <c r="B24" s="17"/>
      <c r="C24" s="17" t="s">
        <v>383</v>
      </c>
      <c r="D24" s="17">
        <f t="shared" si="0"/>
        <v>42</v>
      </c>
    </row>
    <row r="25" spans="1:4" x14ac:dyDescent="0.25">
      <c r="A25" s="17"/>
      <c r="B25" s="17"/>
      <c r="C25" s="17" t="s">
        <v>384</v>
      </c>
      <c r="D25" s="17">
        <f t="shared" si="0"/>
        <v>11</v>
      </c>
    </row>
    <row r="26" spans="1:4" x14ac:dyDescent="0.25">
      <c r="A26" s="17"/>
      <c r="B26" s="17"/>
      <c r="C26" s="17" t="s">
        <v>25</v>
      </c>
      <c r="D26" s="17">
        <f>+D8+D14+D20</f>
        <v>21</v>
      </c>
    </row>
    <row r="27" spans="1:4" x14ac:dyDescent="0.25">
      <c r="A27" s="52"/>
      <c r="B27" s="52" t="s">
        <v>17</v>
      </c>
      <c r="C27" s="52"/>
      <c r="D27" s="52">
        <f>SUM(D22:D26)</f>
        <v>396</v>
      </c>
    </row>
    <row r="28" spans="1:4" x14ac:dyDescent="0.25">
      <c r="A28" t="s">
        <v>18</v>
      </c>
      <c r="C28" t="s">
        <v>381</v>
      </c>
      <c r="D28">
        <v>28</v>
      </c>
    </row>
    <row r="29" spans="1:4" x14ac:dyDescent="0.25">
      <c r="C29" t="s">
        <v>382</v>
      </c>
      <c r="D29">
        <v>18</v>
      </c>
    </row>
    <row r="30" spans="1:4" x14ac:dyDescent="0.25">
      <c r="C30" t="s">
        <v>383</v>
      </c>
      <c r="D30">
        <v>73</v>
      </c>
    </row>
    <row r="31" spans="1:4" x14ac:dyDescent="0.25">
      <c r="C31" t="s">
        <v>384</v>
      </c>
      <c r="D31">
        <v>13</v>
      </c>
    </row>
    <row r="32" spans="1:4" x14ac:dyDescent="0.25">
      <c r="C32" t="s">
        <v>25</v>
      </c>
      <c r="D32">
        <v>2</v>
      </c>
    </row>
    <row r="33" spans="1:4" x14ac:dyDescent="0.25">
      <c r="A33" s="338"/>
      <c r="B33" s="338" t="s">
        <v>19</v>
      </c>
      <c r="C33" s="338"/>
      <c r="D33" s="338">
        <v>134</v>
      </c>
    </row>
    <row r="34" spans="1:4" x14ac:dyDescent="0.25">
      <c r="A34" s="17" t="s">
        <v>385</v>
      </c>
      <c r="B34" s="17"/>
      <c r="C34" s="17" t="s">
        <v>381</v>
      </c>
      <c r="D34" s="17">
        <f>+D22+D28</f>
        <v>297</v>
      </c>
    </row>
    <row r="35" spans="1:4" x14ac:dyDescent="0.25">
      <c r="A35" s="17"/>
      <c r="B35" s="17"/>
      <c r="C35" s="17" t="s">
        <v>382</v>
      </c>
      <c r="D35" s="17">
        <f t="shared" ref="D35:D38" si="1">+D23+D29</f>
        <v>71</v>
      </c>
    </row>
    <row r="36" spans="1:4" x14ac:dyDescent="0.25">
      <c r="A36" s="17"/>
      <c r="B36" s="17"/>
      <c r="C36" s="17" t="s">
        <v>383</v>
      </c>
      <c r="D36" s="17">
        <f t="shared" si="1"/>
        <v>115</v>
      </c>
    </row>
    <row r="37" spans="1:4" x14ac:dyDescent="0.25">
      <c r="A37" s="17"/>
      <c r="B37" s="17"/>
      <c r="C37" s="17" t="s">
        <v>384</v>
      </c>
      <c r="D37" s="17">
        <f t="shared" si="1"/>
        <v>24</v>
      </c>
    </row>
    <row r="38" spans="1:4" x14ac:dyDescent="0.25">
      <c r="A38" s="17"/>
      <c r="B38" s="17"/>
      <c r="C38" s="17" t="s">
        <v>25</v>
      </c>
      <c r="D38" s="17">
        <f t="shared" si="1"/>
        <v>23</v>
      </c>
    </row>
    <row r="39" spans="1:4" x14ac:dyDescent="0.25">
      <c r="A39" s="355"/>
      <c r="B39" s="274" t="s">
        <v>5</v>
      </c>
      <c r="C39" s="274"/>
      <c r="D39" s="274">
        <f>SUM(D34:D38)</f>
        <v>530</v>
      </c>
    </row>
    <row r="40" spans="1:4" x14ac:dyDescent="0.25">
      <c r="A40" s="37" t="s">
        <v>194</v>
      </c>
      <c r="B40" s="37"/>
    </row>
  </sheetData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5"/>
  <sheetViews>
    <sheetView topLeftCell="A22" workbookViewId="0">
      <selection activeCell="I35" sqref="I35"/>
    </sheetView>
  </sheetViews>
  <sheetFormatPr defaultRowHeight="15" x14ac:dyDescent="0.25"/>
  <cols>
    <col min="1" max="1" width="17.140625" customWidth="1"/>
    <col min="4" max="4" width="10.42578125" customWidth="1"/>
  </cols>
  <sheetData>
    <row r="2" spans="1:5" ht="30" customHeight="1" x14ac:dyDescent="0.25">
      <c r="A2" s="360" t="s">
        <v>386</v>
      </c>
      <c r="B2" s="360"/>
      <c r="C2" s="360"/>
      <c r="D2" s="360"/>
      <c r="E2" s="360"/>
    </row>
    <row r="3" spans="1:5" x14ac:dyDescent="0.25">
      <c r="A3" s="1"/>
      <c r="B3" s="1"/>
      <c r="C3" s="1"/>
      <c r="D3" s="1"/>
      <c r="E3" s="1"/>
    </row>
    <row r="4" spans="1:5" x14ac:dyDescent="0.25">
      <c r="B4" s="393" t="s">
        <v>387</v>
      </c>
      <c r="C4" s="393"/>
      <c r="D4" s="393"/>
    </row>
    <row r="5" spans="1:5" x14ac:dyDescent="0.25">
      <c r="A5" s="6" t="s">
        <v>33</v>
      </c>
      <c r="B5" s="143" t="s">
        <v>3</v>
      </c>
      <c r="C5" s="143" t="s">
        <v>4</v>
      </c>
      <c r="D5" s="143" t="s">
        <v>25</v>
      </c>
      <c r="E5" s="143" t="s">
        <v>5</v>
      </c>
    </row>
    <row r="6" spans="1:5" x14ac:dyDescent="0.25">
      <c r="A6" s="17" t="s">
        <v>6</v>
      </c>
      <c r="B6">
        <v>3</v>
      </c>
      <c r="C6">
        <v>154</v>
      </c>
      <c r="D6">
        <v>2</v>
      </c>
      <c r="E6" s="17">
        <v>159</v>
      </c>
    </row>
    <row r="7" spans="1:5" x14ac:dyDescent="0.25">
      <c r="A7" s="17" t="s">
        <v>12</v>
      </c>
      <c r="B7">
        <v>2</v>
      </c>
      <c r="C7">
        <v>143</v>
      </c>
      <c r="D7">
        <v>1</v>
      </c>
      <c r="E7" s="17">
        <v>146</v>
      </c>
    </row>
    <row r="8" spans="1:5" x14ac:dyDescent="0.25">
      <c r="A8" s="17" t="s">
        <v>14</v>
      </c>
      <c r="B8">
        <v>1</v>
      </c>
      <c r="C8">
        <v>89</v>
      </c>
      <c r="D8">
        <v>1</v>
      </c>
      <c r="E8" s="17">
        <v>91</v>
      </c>
    </row>
    <row r="9" spans="1:5" x14ac:dyDescent="0.25">
      <c r="A9" s="17" t="s">
        <v>18</v>
      </c>
      <c r="B9">
        <v>4</v>
      </c>
      <c r="C9">
        <v>127</v>
      </c>
      <c r="D9">
        <v>3</v>
      </c>
      <c r="E9" s="17">
        <v>134</v>
      </c>
    </row>
    <row r="10" spans="1:5" x14ac:dyDescent="0.25">
      <c r="A10" s="52" t="s">
        <v>5</v>
      </c>
      <c r="B10" s="52">
        <v>10</v>
      </c>
      <c r="C10" s="52">
        <v>513</v>
      </c>
      <c r="D10" s="52">
        <v>7</v>
      </c>
      <c r="E10" s="52">
        <v>530</v>
      </c>
    </row>
    <row r="11" spans="1:5" x14ac:dyDescent="0.25">
      <c r="E11" s="17"/>
    </row>
    <row r="12" spans="1:5" x14ac:dyDescent="0.25">
      <c r="A12" s="145"/>
      <c r="B12" s="357" t="s">
        <v>388</v>
      </c>
      <c r="C12" s="357"/>
      <c r="D12" s="357"/>
      <c r="E12" s="2"/>
    </row>
    <row r="13" spans="1:5" x14ac:dyDescent="0.25">
      <c r="A13" s="6" t="s">
        <v>33</v>
      </c>
      <c r="B13" s="143" t="s">
        <v>3</v>
      </c>
      <c r="C13" s="143" t="s">
        <v>4</v>
      </c>
      <c r="D13" s="143" t="s">
        <v>25</v>
      </c>
      <c r="E13" s="143" t="s">
        <v>5</v>
      </c>
    </row>
    <row r="14" spans="1:5" x14ac:dyDescent="0.25">
      <c r="A14" s="17" t="s">
        <v>6</v>
      </c>
      <c r="B14">
        <v>9</v>
      </c>
      <c r="C14">
        <v>148</v>
      </c>
      <c r="D14">
        <v>2</v>
      </c>
      <c r="E14" s="17">
        <v>159</v>
      </c>
    </row>
    <row r="15" spans="1:5" x14ac:dyDescent="0.25">
      <c r="A15" s="17" t="s">
        <v>12</v>
      </c>
      <c r="B15">
        <v>7</v>
      </c>
      <c r="C15">
        <v>138</v>
      </c>
      <c r="D15">
        <v>1</v>
      </c>
      <c r="E15" s="17">
        <v>146</v>
      </c>
    </row>
    <row r="16" spans="1:5" x14ac:dyDescent="0.25">
      <c r="A16" s="17" t="s">
        <v>14</v>
      </c>
      <c r="B16">
        <v>2</v>
      </c>
      <c r="C16">
        <v>89</v>
      </c>
      <c r="D16">
        <v>0</v>
      </c>
      <c r="E16" s="17">
        <v>91</v>
      </c>
    </row>
    <row r="17" spans="1:5" x14ac:dyDescent="0.25">
      <c r="A17" s="17" t="s">
        <v>18</v>
      </c>
      <c r="B17">
        <v>18</v>
      </c>
      <c r="C17">
        <v>113</v>
      </c>
      <c r="D17">
        <v>3</v>
      </c>
      <c r="E17" s="17">
        <v>134</v>
      </c>
    </row>
    <row r="18" spans="1:5" x14ac:dyDescent="0.25">
      <c r="A18" s="52" t="s">
        <v>5</v>
      </c>
      <c r="B18" s="52">
        <v>36</v>
      </c>
      <c r="C18" s="52">
        <v>488</v>
      </c>
      <c r="D18" s="52">
        <v>6</v>
      </c>
      <c r="E18" s="52">
        <v>530</v>
      </c>
    </row>
    <row r="19" spans="1:5" x14ac:dyDescent="0.25">
      <c r="E19" s="17"/>
    </row>
    <row r="20" spans="1:5" x14ac:dyDescent="0.25">
      <c r="A20" s="145"/>
      <c r="B20" s="357" t="s">
        <v>389</v>
      </c>
      <c r="C20" s="357"/>
      <c r="D20" s="357"/>
      <c r="E20" s="2"/>
    </row>
    <row r="21" spans="1:5" x14ac:dyDescent="0.25">
      <c r="A21" s="6" t="s">
        <v>33</v>
      </c>
      <c r="B21" s="143" t="s">
        <v>3</v>
      </c>
      <c r="C21" s="143" t="s">
        <v>4</v>
      </c>
      <c r="D21" s="143" t="s">
        <v>25</v>
      </c>
      <c r="E21" s="143" t="s">
        <v>5</v>
      </c>
    </row>
    <row r="22" spans="1:5" x14ac:dyDescent="0.25">
      <c r="A22" s="17" t="s">
        <v>6</v>
      </c>
      <c r="B22">
        <v>0</v>
      </c>
      <c r="C22">
        <v>156</v>
      </c>
      <c r="D22">
        <v>3</v>
      </c>
      <c r="E22" s="17">
        <v>159</v>
      </c>
    </row>
    <row r="23" spans="1:5" x14ac:dyDescent="0.25">
      <c r="A23" s="17" t="s">
        <v>12</v>
      </c>
      <c r="B23">
        <v>0</v>
      </c>
      <c r="C23">
        <v>145</v>
      </c>
      <c r="D23">
        <v>1</v>
      </c>
      <c r="E23" s="17">
        <v>146</v>
      </c>
    </row>
    <row r="24" spans="1:5" x14ac:dyDescent="0.25">
      <c r="A24" s="17" t="s">
        <v>14</v>
      </c>
      <c r="B24">
        <v>0</v>
      </c>
      <c r="C24">
        <v>90</v>
      </c>
      <c r="D24">
        <v>1</v>
      </c>
      <c r="E24" s="17">
        <v>91</v>
      </c>
    </row>
    <row r="25" spans="1:5" x14ac:dyDescent="0.25">
      <c r="A25" s="17" t="s">
        <v>18</v>
      </c>
      <c r="B25">
        <v>0</v>
      </c>
      <c r="C25">
        <v>131</v>
      </c>
      <c r="D25">
        <v>3</v>
      </c>
      <c r="E25" s="17">
        <v>134</v>
      </c>
    </row>
    <row r="26" spans="1:5" x14ac:dyDescent="0.25">
      <c r="A26" s="52" t="s">
        <v>5</v>
      </c>
      <c r="B26" s="52">
        <v>0</v>
      </c>
      <c r="C26" s="52">
        <v>522</v>
      </c>
      <c r="D26" s="52">
        <v>8</v>
      </c>
      <c r="E26" s="52">
        <v>530</v>
      </c>
    </row>
    <row r="27" spans="1:5" x14ac:dyDescent="0.25">
      <c r="E27" s="17"/>
    </row>
    <row r="28" spans="1:5" x14ac:dyDescent="0.25">
      <c r="A28" s="145"/>
      <c r="B28" s="357" t="s">
        <v>390</v>
      </c>
      <c r="C28" s="357"/>
      <c r="D28" s="357"/>
      <c r="E28" s="2"/>
    </row>
    <row r="29" spans="1:5" x14ac:dyDescent="0.25">
      <c r="A29" s="6" t="s">
        <v>33</v>
      </c>
      <c r="B29" s="143" t="s">
        <v>3</v>
      </c>
      <c r="C29" s="143" t="s">
        <v>4</v>
      </c>
      <c r="D29" s="143" t="s">
        <v>25</v>
      </c>
      <c r="E29" s="143" t="s">
        <v>5</v>
      </c>
    </row>
    <row r="30" spans="1:5" x14ac:dyDescent="0.25">
      <c r="A30" s="17" t="s">
        <v>6</v>
      </c>
      <c r="B30">
        <v>6</v>
      </c>
      <c r="C30">
        <v>151</v>
      </c>
      <c r="D30">
        <v>2</v>
      </c>
      <c r="E30" s="17">
        <v>159</v>
      </c>
    </row>
    <row r="31" spans="1:5" x14ac:dyDescent="0.25">
      <c r="A31" s="17" t="s">
        <v>12</v>
      </c>
      <c r="B31">
        <v>1</v>
      </c>
      <c r="C31">
        <v>144</v>
      </c>
      <c r="D31">
        <v>1</v>
      </c>
      <c r="E31" s="17">
        <v>146</v>
      </c>
    </row>
    <row r="32" spans="1:5" x14ac:dyDescent="0.25">
      <c r="A32" s="17" t="s">
        <v>14</v>
      </c>
      <c r="B32">
        <v>1</v>
      </c>
      <c r="C32">
        <v>89</v>
      </c>
      <c r="D32">
        <v>1</v>
      </c>
      <c r="E32" s="17">
        <v>91</v>
      </c>
    </row>
    <row r="33" spans="1:5" x14ac:dyDescent="0.25">
      <c r="A33" s="17" t="s">
        <v>18</v>
      </c>
      <c r="B33">
        <v>3</v>
      </c>
      <c r="C33">
        <v>128</v>
      </c>
      <c r="D33">
        <v>3</v>
      </c>
      <c r="E33" s="17">
        <v>134</v>
      </c>
    </row>
    <row r="34" spans="1:5" x14ac:dyDescent="0.25">
      <c r="A34" s="274" t="s">
        <v>5</v>
      </c>
      <c r="B34" s="274">
        <v>11</v>
      </c>
      <c r="C34" s="274">
        <v>512</v>
      </c>
      <c r="D34" s="274">
        <v>7</v>
      </c>
      <c r="E34" s="274">
        <v>530</v>
      </c>
    </row>
    <row r="35" spans="1:5" x14ac:dyDescent="0.25">
      <c r="A35" s="105" t="s">
        <v>23</v>
      </c>
    </row>
  </sheetData>
  <mergeCells count="5">
    <mergeCell ref="A2:E2"/>
    <mergeCell ref="B4:D4"/>
    <mergeCell ref="B12:D12"/>
    <mergeCell ref="B20:D20"/>
    <mergeCell ref="B28:D2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30</vt:i4>
      </vt:variant>
      <vt:variant>
        <vt:lpstr>Named Ranges</vt:lpstr>
      </vt:variant>
      <vt:variant>
        <vt:i4>27</vt:i4>
      </vt:variant>
    </vt:vector>
  </HeadingPairs>
  <TitlesOfParts>
    <vt:vector size="57" baseType="lpstr">
      <vt:lpstr>Table 1.1</vt:lpstr>
      <vt:lpstr>Table 1.2</vt:lpstr>
      <vt:lpstr>Table 1.3</vt:lpstr>
      <vt:lpstr>Table 2.1</vt:lpstr>
      <vt:lpstr>Table 2.2</vt:lpstr>
      <vt:lpstr>Tables 2.3-2.5</vt:lpstr>
      <vt:lpstr>Tables 2.6-2.7</vt:lpstr>
      <vt:lpstr>Tables 2.8-2.9</vt:lpstr>
      <vt:lpstr>Table 2.10</vt:lpstr>
      <vt:lpstr>Table 3.1</vt:lpstr>
      <vt:lpstr>Table 3.2</vt:lpstr>
      <vt:lpstr>Table 3.3</vt:lpstr>
      <vt:lpstr>Table 3.4</vt:lpstr>
      <vt:lpstr>Table 4.1</vt:lpstr>
      <vt:lpstr>Tables 4.2-4.4</vt:lpstr>
      <vt:lpstr>Tables 4.5-4.7</vt:lpstr>
      <vt:lpstr>Tables 4.8-4.10</vt:lpstr>
      <vt:lpstr>Tables 4.11-4.12</vt:lpstr>
      <vt:lpstr>Table 5.1</vt:lpstr>
      <vt:lpstr>Table 5.2</vt:lpstr>
      <vt:lpstr>Table 5.3</vt:lpstr>
      <vt:lpstr>Table 5.4</vt:lpstr>
      <vt:lpstr>Table 5.5</vt:lpstr>
      <vt:lpstr>Table 5.6</vt:lpstr>
      <vt:lpstr>Table 5.7</vt:lpstr>
      <vt:lpstr>Table 5.8</vt:lpstr>
      <vt:lpstr>Table 6.1</vt:lpstr>
      <vt:lpstr>Tables 6.2-6.3</vt:lpstr>
      <vt:lpstr>Table 6.4</vt:lpstr>
      <vt:lpstr>Table 6.5</vt:lpstr>
      <vt:lpstr>'Table 1.1'!Print_Area</vt:lpstr>
      <vt:lpstr>'Table 1.2'!Print_Area</vt:lpstr>
      <vt:lpstr>'Table 2.1'!Print_Area</vt:lpstr>
      <vt:lpstr>'Table 2.10'!Print_Area</vt:lpstr>
      <vt:lpstr>'Table 2.2'!Print_Area</vt:lpstr>
      <vt:lpstr>'Table 3.1'!Print_Area</vt:lpstr>
      <vt:lpstr>'Table 3.2'!Print_Area</vt:lpstr>
      <vt:lpstr>'Table 3.3'!Print_Area</vt:lpstr>
      <vt:lpstr>'Table 3.4'!Print_Area</vt:lpstr>
      <vt:lpstr>'Table 4.1'!Print_Area</vt:lpstr>
      <vt:lpstr>'Table 5.2'!Print_Area</vt:lpstr>
      <vt:lpstr>'Table 5.3'!Print_Area</vt:lpstr>
      <vt:lpstr>'Table 5.4'!Print_Area</vt:lpstr>
      <vt:lpstr>'Table 5.5'!Print_Area</vt:lpstr>
      <vt:lpstr>'Table 5.6'!Print_Area</vt:lpstr>
      <vt:lpstr>'Table 5.7'!Print_Area</vt:lpstr>
      <vt:lpstr>'Table 5.8'!Print_Area</vt:lpstr>
      <vt:lpstr>'Table 6.1'!Print_Area</vt:lpstr>
      <vt:lpstr>'Table 6.4'!Print_Area</vt:lpstr>
      <vt:lpstr>'Tables 2.3-2.5'!Print_Area</vt:lpstr>
      <vt:lpstr>'Tables 2.6-2.7'!Print_Area</vt:lpstr>
      <vt:lpstr>'Tables 2.8-2.9'!Print_Area</vt:lpstr>
      <vt:lpstr>'Tables 4.11-4.12'!Print_Area</vt:lpstr>
      <vt:lpstr>'Tables 4.2-4.4'!Print_Area</vt:lpstr>
      <vt:lpstr>'Tables 4.5-4.7'!Print_Area</vt:lpstr>
      <vt:lpstr>'Tables 4.8-4.10'!Print_Area</vt:lpstr>
      <vt:lpstr>'Tables 6.2-6.3'!Print_Area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Diana Salman</cp:lastModifiedBy>
  <cp:lastPrinted>2013-10-05T14:57:43Z</cp:lastPrinted>
  <dcterms:created xsi:type="dcterms:W3CDTF">2013-09-19T07:32:22Z</dcterms:created>
  <dcterms:modified xsi:type="dcterms:W3CDTF">2014-01-23T20:20:44Z</dcterms:modified>
</cp:coreProperties>
</file>