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autoCompressPictures="0" defaultThemeVersion="124226"/>
  <bookViews>
    <workbookView xWindow="0" yWindow="120" windowWidth="20730" windowHeight="11640" tabRatio="860" firstSheet="2" activeTab="11"/>
  </bookViews>
  <sheets>
    <sheet name="HHRoster (1)" sheetId="1" state="hidden" r:id="rId1"/>
    <sheet name="HHRoster (2)" sheetId="2" state="hidden" r:id="rId2"/>
    <sheet name="Outline - Male" sheetId="3" r:id="rId3"/>
    <sheet name="Outline - Female" sheetId="4" r:id="rId4"/>
    <sheet name="A" sheetId="5" r:id="rId5"/>
    <sheet name="B" sheetId="6" r:id="rId6"/>
    <sheet name="C1" sheetId="7" r:id="rId7"/>
    <sheet name="C2" sheetId="8" r:id="rId8"/>
    <sheet name="C3" sheetId="23" r:id="rId9"/>
    <sheet name="D" sheetId="9" r:id="rId10"/>
    <sheet name="E2" sheetId="21" r:id="rId11"/>
    <sheet name="E4" sheetId="22" r:id="rId12"/>
    <sheet name="G" sheetId="18" r:id="rId13"/>
    <sheet name="F" sheetId="10" r:id="rId14"/>
    <sheet name="I" sheetId="12" r:id="rId15"/>
    <sheet name="J" sheetId="13" r:id="rId16"/>
    <sheet name="PauseEnd" sheetId="14" r:id="rId17"/>
    <sheet name="Codes" sheetId="15" r:id="rId18"/>
    <sheet name="Recurring Qns" sheetId="16" r:id="rId19"/>
  </sheets>
  <externalReferences>
    <externalReference r:id="rId20"/>
    <externalReference r:id="rId21"/>
  </externalReferences>
  <definedNames>
    <definedName name="_xlnm._FilterDatabase" localSheetId="7" hidden="1">'C2'!$A$2:$N$512</definedName>
    <definedName name="_xlnm._FilterDatabase" localSheetId="9" hidden="1">D!#REF!</definedName>
    <definedName name="_xlnm._FilterDatabase" localSheetId="14" hidden="1">I!#REF!</definedName>
    <definedName name="_xlnm._FilterDatabase" localSheetId="15" hidden="1">J!$B$2:$O$86</definedName>
    <definedName name="_xlnm._FilterDatabase" localSheetId="16" hidden="1">PauseEnd!$D$2:$AA$18</definedName>
    <definedName name="_xlnm.Print_Area" localSheetId="6">'C1'!$A$1:$O$9</definedName>
    <definedName name="_xlnm.Print_Area" localSheetId="7">'C2'!$A$1:$N$512</definedName>
    <definedName name="_xlnm.Print_Area" localSheetId="8">'C3'!$A$1:$M$304</definedName>
    <definedName name="_xlnm.Print_Area" localSheetId="9">D!#REF!</definedName>
    <definedName name="_xlnm.Print_Area" localSheetId="10">'E2'!$A$1:$N$215</definedName>
    <definedName name="_xlnm.Print_Area" localSheetId="0">'HHRoster (1)'!$A$1:$H$49</definedName>
    <definedName name="_xlnm.Print_Area" localSheetId="1">'HHRoster (2)'!$A$1:$N$49</definedName>
    <definedName name="_xlnm.Print_Area" localSheetId="14">I!#REF!</definedName>
    <definedName name="_xlnm.Print_Area" localSheetId="15">J!$B$1:$O$133</definedName>
    <definedName name="Z_19E93B34_BE74_42BD_947E_B22C6D35E86E_.wvu.Cols" localSheetId="9" hidden="1">D!#REF!</definedName>
    <definedName name="Z_19E93B34_BE74_42BD_947E_B22C6D35E86E_.wvu.Cols" localSheetId="14" hidden="1">I!#REF!</definedName>
    <definedName name="Z_19E93B34_BE74_42BD_947E_B22C6D35E86E_.wvu.Cols" localSheetId="15" hidden="1">J!$D:$I</definedName>
    <definedName name="Z_19E93B34_BE74_42BD_947E_B22C6D35E86E_.wvu.Cols" localSheetId="16" hidden="1">PauseEnd!$A:$B,PauseEnd!$E:$V</definedName>
    <definedName name="Z_19E93B34_BE74_42BD_947E_B22C6D35E86E_.wvu.FilterData" localSheetId="7" hidden="1">'C2'!$A$2:$N$512</definedName>
    <definedName name="Z_19E93B34_BE74_42BD_947E_B22C6D35E86E_.wvu.FilterData" localSheetId="9" hidden="1">D!#REF!</definedName>
    <definedName name="Z_19E93B34_BE74_42BD_947E_B22C6D35E86E_.wvu.FilterData" localSheetId="14" hidden="1">I!#REF!</definedName>
    <definedName name="Z_19E93B34_BE74_42BD_947E_B22C6D35E86E_.wvu.FilterData" localSheetId="15" hidden="1">J!$B$2:$O$86</definedName>
    <definedName name="Z_19E93B34_BE74_42BD_947E_B22C6D35E86E_.wvu.FilterData" localSheetId="16" hidden="1">PauseEnd!$B$1:$Y$1</definedName>
    <definedName name="Z_19E93B34_BE74_42BD_947E_B22C6D35E86E_.wvu.PrintArea" localSheetId="7" hidden="1">'C2'!$A$1:$N$512</definedName>
    <definedName name="Z_19E93B34_BE74_42BD_947E_B22C6D35E86E_.wvu.PrintArea" localSheetId="9" hidden="1">D!#REF!</definedName>
    <definedName name="Z_19E93B34_BE74_42BD_947E_B22C6D35E86E_.wvu.PrintArea" localSheetId="0" hidden="1">'HHRoster (1)'!$A$1:$H$49</definedName>
    <definedName name="Z_19E93B34_BE74_42BD_947E_B22C6D35E86E_.wvu.PrintArea" localSheetId="1" hidden="1">'HHRoster (2)'!$A$1:$N$49</definedName>
    <definedName name="Z_19E93B34_BE74_42BD_947E_B22C6D35E86E_.wvu.PrintArea" localSheetId="14" hidden="1">I!#REF!</definedName>
    <definedName name="Z_19E93B34_BE74_42BD_947E_B22C6D35E86E_.wvu.PrintArea" localSheetId="15" hidden="1">J!$B$1:$O$133</definedName>
    <definedName name="Z_19E93B34_BE74_42BD_947E_B22C6D35E86E_.wvu.Rows" localSheetId="7" hidden="1">'C2'!#REF!,'C2'!#REF!,'C2'!#REF!,'C2'!#REF!,'C2'!#REF!,'C2'!#REF!,'C2'!#REF!,'C2'!#REF!,'C2'!#REF!,'C2'!#REF!,'C2'!#REF!,'C2'!#REF!,'C2'!#REF!,'C2'!$6:$19,'C2'!$22:$24,'C2'!$148:$161,'C2'!$164:$165,'C2'!$34:$36,'C2'!$39:$42,'C2'!$45:$47,'C2'!$79:$87,'C2'!$98:$101,'C2'!$115:$116,'C2'!$121:$129,'C2'!$134:$136,'C2'!$138:$140,'C2'!$142:$144,'C2'!$180:$191,'C2'!#REF!,'C2'!#REF!,'C2'!#REF!,'C2'!#REF!,'C2'!#REF!,'C2'!#REF!,'C2'!#REF!,'C2'!#REF!,'C2'!#REF!,'C2'!#REF!,'C2'!$317:$323,'C2'!$327:$338,'C2'!#REF!,'C2'!#REF!,'C2'!#REF!,'C2'!#REF!,'C2'!#REF!,'C2'!#REF!,'C2'!#REF!,'C2'!#REF!,'C2'!#REF!,'C2'!#REF!,'C2'!#REF!,'C2'!#REF!,'C2'!#REF!,'C2'!#REF!,'C2'!#REF!,'C2'!#REF!,'C2'!#REF!,'C2'!#REF!,'C2'!#REF!,'C2'!#REF!,'C2'!#REF!,'C2'!#REF!,'C2'!#REF!,'C2'!#REF!,'C2'!#REF!,'C2'!#REF!,'C2'!#REF!,'C2'!#REF!,'C2'!$462:$465,'C2'!$468:$470,'C2'!$472:$477,'C2'!$480:$489,'C2'!$492:$499,'C2'!$508:$509,'C2'!#REF!,'C2'!#REF!,'C2'!#REF!,'C2'!#REF!,'C2'!#REF!,'C2'!#REF!,'C2'!#REF!,'C2'!#REF!,'C2'!#REF!,'C2'!#REF!,'C2'!#REF!,'C2'!#REF!,'C2'!#REF!,'C2'!#REF!,'C2'!#REF!,'C2'!#REF!,'C2'!#REF!,'C2'!#REF!,'C2'!#REF!,'C2'!#REF!,'C2'!#REF!,'C2'!#REF!,'C2'!#REF!,'C2'!#REF!,'C2'!#REF!,'C2'!#REF!,'C2'!#REF!,'C2'!#REF!,'C2'!#REF!,'C2'!#REF!,'C2'!#REF!,'C2'!#REF!,'C2'!#REF!,'C2'!#REF!,'C2'!#REF!,'C2'!#REF!,'C2'!#REF!,'C2'!#REF!,'C2'!#REF!,'C2'!#REF!,'C2'!#REF!,'C2'!#REF!,'C2'!#REF!,'C2'!#REF!,'C2'!#REF!,'C2'!#REF!,'C2'!#REF!,'C2'!#REF!,'C2'!#REF!,'C2'!#REF!,'C2'!#REF!,'C2'!#REF!,'C2'!#REF!,'C2'!#REF!,'C2'!#REF!,'C2'!#REF!,'C2'!#REF!,'C2'!#REF!,'C2'!#REF!,'C2'!#REF!,'C2'!#REF!,'C2'!#REF!,'C2'!#REF!,'C2'!#REF!,'C2'!#REF!,'C2'!#REF!,'C2'!#REF!,'C2'!#REF!,'C2'!#REF!,'C2'!#REF!,'C2'!#REF!,'C2'!#REF!,'C2'!#REF!,'C2'!#REF!,'C2'!#REF!</definedName>
    <definedName name="Z_4452754D_46E7_C949_942B_318E37676E62_.wvu.Cols" localSheetId="9" hidden="1">D!#REF!</definedName>
    <definedName name="Z_4452754D_46E7_C949_942B_318E37676E62_.wvu.Cols" localSheetId="14" hidden="1">I!#REF!</definedName>
    <definedName name="Z_4452754D_46E7_C949_942B_318E37676E62_.wvu.Cols" localSheetId="15" hidden="1">J!$M:$N</definedName>
    <definedName name="Z_4452754D_46E7_C949_942B_318E37676E62_.wvu.Cols" localSheetId="16" hidden="1">PauseEnd!$A:$B,PauseEnd!$E:$V</definedName>
    <definedName name="Z_4452754D_46E7_C949_942B_318E37676E62_.wvu.FilterData" localSheetId="7" hidden="1">'C2'!$A$2:$N$512</definedName>
    <definedName name="Z_4452754D_46E7_C949_942B_318E37676E62_.wvu.FilterData" localSheetId="9" hidden="1">D!#REF!</definedName>
    <definedName name="Z_4452754D_46E7_C949_942B_318E37676E62_.wvu.FilterData" localSheetId="14" hidden="1">I!#REF!</definedName>
    <definedName name="Z_4452754D_46E7_C949_942B_318E37676E62_.wvu.FilterData" localSheetId="15" hidden="1">J!$B$2:$O$86</definedName>
    <definedName name="Z_4452754D_46E7_C949_942B_318E37676E62_.wvu.FilterData" localSheetId="16" hidden="1">PauseEnd!$B$1:$Y$1</definedName>
    <definedName name="Z_4452754D_46E7_C949_942B_318E37676E62_.wvu.PrintArea" localSheetId="7" hidden="1">'C2'!$A$1:$N$512</definedName>
    <definedName name="Z_4452754D_46E7_C949_942B_318E37676E62_.wvu.PrintArea" localSheetId="9" hidden="1">D!#REF!</definedName>
    <definedName name="Z_4452754D_46E7_C949_942B_318E37676E62_.wvu.PrintArea" localSheetId="0" hidden="1">'HHRoster (1)'!$A$1:$H$49</definedName>
    <definedName name="Z_4452754D_46E7_C949_942B_318E37676E62_.wvu.PrintArea" localSheetId="1" hidden="1">'HHRoster (2)'!$A$1:$N$49</definedName>
    <definedName name="Z_4452754D_46E7_C949_942B_318E37676E62_.wvu.PrintArea" localSheetId="14" hidden="1">I!#REF!</definedName>
    <definedName name="Z_4452754D_46E7_C949_942B_318E37676E62_.wvu.PrintArea" localSheetId="15" hidden="1">J!$B$1:$O$133</definedName>
    <definedName name="Z_4452754D_46E7_C949_942B_318E37676E62_.wvu.Rows" localSheetId="7" hidden="1">'C2'!$1:$1,'C2'!#REF!,'C2'!#REF!,'C2'!#REF!,'C2'!#REF!,'C2'!#REF!,'C2'!#REF!,'C2'!#REF!,'C2'!#REF!,'C2'!#REF!,'C2'!#REF!,'C2'!$180:$191,'C2'!#REF!,'C2'!#REF!,'C2'!#REF!,'C2'!#REF!,'C2'!$480:$489,'C2'!$492:$499,'C2'!$508:$509,'C2'!#REF!,'C2'!#REF!,'C2'!#REF!,'C2'!#REF!,'C2'!#REF!,'C2'!#REF!,'C2'!#REF!,'C2'!#REF!,'C2'!#REF!,'C2'!#REF!,'C2'!#REF!,'C2'!#REF!,'C2'!#REF!,'C2'!#REF!,'C2'!#REF!,'C2'!#REF!,'C2'!#REF!,'C2'!#REF!,'C2'!#REF!,'C2'!#REF!,'C2'!#REF!,'C2'!#REF!,'C2'!#REF!,'C2'!#REF!,'C2'!#REF!,'C2'!#REF!,'C2'!#REF!,'C2'!#REF!,'C2'!#REF!,'C2'!#REF!,'C2'!#REF!,'C2'!#REF!,'C2'!#REF!,'C2'!#REF!,'C2'!#REF!,'C2'!#REF!,'C2'!#REF!,'C2'!#REF!,'C2'!#REF!,'C2'!#REF!,'C2'!#REF!,'C2'!#REF!,'C2'!#REF!,'C2'!#REF!,'C2'!#REF!,'C2'!#REF!</definedName>
    <definedName name="Z_4452754D_46E7_C949_942B_318E37676E62_.wvu.Rows" localSheetId="9" hidden="1">#VALUE!</definedName>
    <definedName name="Z_4452754D_46E7_C949_942B_318E37676E62_.wvu.Rows" localSheetId="14" hidden="1">#VALUE!</definedName>
    <definedName name="Z_4452754D_46E7_C949_942B_318E37676E62_.wvu.Rows" localSheetId="15" hidden="1">#VALUE!</definedName>
    <definedName name="Z_484F9B4D_5418_41DE_B2FB_6C5776DCE244_.wvu.Cols" localSheetId="16" hidden="1">PauseEnd!$A:$B,PauseEnd!$E:$V</definedName>
    <definedName name="Z_484F9B4D_5418_41DE_B2FB_6C5776DCE244_.wvu.FilterData" localSheetId="7" hidden="1">'C2'!$A$2:$N$512</definedName>
    <definedName name="Z_484F9B4D_5418_41DE_B2FB_6C5776DCE244_.wvu.FilterData" localSheetId="9" hidden="1">D!#REF!</definedName>
    <definedName name="Z_484F9B4D_5418_41DE_B2FB_6C5776DCE244_.wvu.FilterData" localSheetId="14" hidden="1">I!#REF!</definedName>
    <definedName name="Z_484F9B4D_5418_41DE_B2FB_6C5776DCE244_.wvu.FilterData" localSheetId="15" hidden="1">J!$B$2:$O$86</definedName>
    <definedName name="Z_484F9B4D_5418_41DE_B2FB_6C5776DCE244_.wvu.FilterData" localSheetId="16" hidden="1">PauseEnd!$B$1:$Y$1</definedName>
    <definedName name="Z_484F9B4D_5418_41DE_B2FB_6C5776DCE244_.wvu.PrintArea" localSheetId="7" hidden="1">'C2'!$A$1:$N$512</definedName>
    <definedName name="Z_484F9B4D_5418_41DE_B2FB_6C5776DCE244_.wvu.PrintArea" localSheetId="9" hidden="1">D!#REF!</definedName>
    <definedName name="Z_484F9B4D_5418_41DE_B2FB_6C5776DCE244_.wvu.PrintArea" localSheetId="0" hidden="1">'HHRoster (1)'!$A$1:$H$49</definedName>
    <definedName name="Z_484F9B4D_5418_41DE_B2FB_6C5776DCE244_.wvu.PrintArea" localSheetId="1" hidden="1">'HHRoster (2)'!$A$1:$N$49</definedName>
    <definedName name="Z_484F9B4D_5418_41DE_B2FB_6C5776DCE244_.wvu.PrintArea" localSheetId="14" hidden="1">I!#REF!</definedName>
    <definedName name="Z_484F9B4D_5418_41DE_B2FB_6C5776DCE244_.wvu.PrintArea" localSheetId="15" hidden="1">J!$B$1:$O$133</definedName>
    <definedName name="Z_484F9B4D_5418_41DE_B2FB_6C5776DCE244_.wvu.Rows" localSheetId="7" hidden="1">'C2'!$1:$1</definedName>
    <definedName name="Z_76C0996E_7634_4D84_AC5B_0CA1A4399A17_.wvu.Cols" localSheetId="16" hidden="1">PauseEnd!$A:$B,PauseEnd!$E:$V</definedName>
    <definedName name="Z_76C0996E_7634_4D84_AC5B_0CA1A4399A17_.wvu.FilterData" localSheetId="7" hidden="1">'C2'!$B$1:$O$1</definedName>
    <definedName name="Z_76C0996E_7634_4D84_AC5B_0CA1A4399A17_.wvu.FilterData" localSheetId="15" hidden="1">J!$B$2:$O$86</definedName>
    <definedName name="Z_76C0996E_7634_4D84_AC5B_0CA1A4399A17_.wvu.FilterData" localSheetId="16" hidden="1">PauseEnd!$B$1:$Y$1</definedName>
    <definedName name="Z_76C0996E_7634_4D84_AC5B_0CA1A4399A17_.wvu.PrintArea" localSheetId="7" hidden="1">'C2'!$A$1:$N$512</definedName>
    <definedName name="Z_76C0996E_7634_4D84_AC5B_0CA1A4399A17_.wvu.PrintArea" localSheetId="0" hidden="1">'HHRoster (1)'!$A$1:$H$49</definedName>
    <definedName name="Z_76C0996E_7634_4D84_AC5B_0CA1A4399A17_.wvu.PrintArea" localSheetId="1" hidden="1">'HHRoster (2)'!$A$1:$N$49</definedName>
    <definedName name="Z_76C0996E_7634_4D84_AC5B_0CA1A4399A17_.wvu.PrintArea" localSheetId="15" hidden="1">J!$B$1:$O$133</definedName>
    <definedName name="Z_76C0996E_7634_4D84_AC5B_0CA1A4399A17_.wvu.Rows" localSheetId="15" hidden="1">J!$8:$10,J!$12:$24,J!$27:$28,J!$30:$31,J!$33:$34,J!$36:$37,J!$44:$45,J!$48:$49,J!$51:$52,J!$54:$55,J!$57:$58,J!$60:$61,J!$63:$64,J!$66:$67,J!$69:$70,J!$72:$73,J!$75:$76,J!$78:$79,J!$82:$83,J!$85:$86,J!$90:$92,J!$95:$101,J!$103:$105,J!$107:$110,J!$114:$116,J!$118:$123,J!$125:$127,J!$130:$131</definedName>
    <definedName name="Z_8F326820_A2F4_4B57_8385_3E3CF4F3B319_.wvu.Cols" localSheetId="16" hidden="1">PauseEnd!$A:$B,PauseEnd!$E:$V</definedName>
    <definedName name="Z_8F326820_A2F4_4B57_8385_3E3CF4F3B319_.wvu.FilterData" localSheetId="7" hidden="1">'C2'!$B$1:$O$1</definedName>
    <definedName name="Z_8F326820_A2F4_4B57_8385_3E3CF4F3B319_.wvu.FilterData" localSheetId="15" hidden="1">J!$B$2:$O$86</definedName>
    <definedName name="Z_8F326820_A2F4_4B57_8385_3E3CF4F3B319_.wvu.FilterData" localSheetId="16" hidden="1">PauseEnd!$B$1:$Y$1</definedName>
    <definedName name="Z_8F326820_A2F4_4B57_8385_3E3CF4F3B319_.wvu.PrintArea" localSheetId="7" hidden="1">'C2'!$A$1:$N$512</definedName>
    <definedName name="Z_8F326820_A2F4_4B57_8385_3E3CF4F3B319_.wvu.PrintArea" localSheetId="0" hidden="1">'HHRoster (1)'!$A$1:$H$49</definedName>
    <definedName name="Z_8F326820_A2F4_4B57_8385_3E3CF4F3B319_.wvu.PrintArea" localSheetId="1" hidden="1">'HHRoster (2)'!$A$1:$N$49</definedName>
    <definedName name="Z_8F326820_A2F4_4B57_8385_3E3CF4F3B319_.wvu.PrintArea" localSheetId="15" hidden="1">J!$B$1:$O$133</definedName>
    <definedName name="Z_8F326820_A2F4_4B57_8385_3E3CF4F3B319_.wvu.Rows" localSheetId="7" hidden="1">'C2'!$6:$19,'C2'!$22:$24,'C2'!$27:$32,'C2'!$34:$36,'C2'!$39:$42,'C2'!$45:$47,'C2'!$50:$56,'C2'!$59:$62,'C2'!$67:$77,'C2'!$79:$87,'C2'!$91:$96,'C2'!$98:$101,'C2'!$104:$113,'C2'!$115:$117,'C2'!$121:$129,'C2'!$134:$136,'C2'!$138:$140,'C2'!$142:$144,'C2'!$148:$161,'C2'!$164:$165,'C2'!$170:$176,'C2'!$180:$192,'C2'!$194:$199,'C2'!$201:$203,'C2'!$206:$209,'C2'!$212:$214,'C2'!$217:$223,'C2'!$226:$229,'C2'!$234:$244,'C2'!$246:$254,'C2'!$258:$263,'C2'!$265:$268,'C2'!$271:$280,'C2'!$282:$284,'C2'!$288:$296,'C2'!$301:$303,'C2'!$305:$307,'C2'!$309:$311,'C2'!$317:$323,'C2'!$327:$339,'C2'!$341:$346,'C2'!$348:$350,'C2'!$353:$356,'C2'!$359:$361,'C2'!$364:$370,'C2'!$373:$376,'C2'!$381:$391,'C2'!$393:$401,'C2'!$405:$410,'C2'!$412:$415,'C2'!$418:$427,'C2'!$429:$431,'C2'!$435:$443,'C2'!$448:$450,'C2'!$452:$454,'C2'!$456:$458,'C2'!$462:$465,'C2'!$468:$470,'C2'!$472:$477,'C2'!$480:$489,'C2'!$492:$499,'C2'!$501:$502,'C2'!$504:$506,'C2'!$508:$510</definedName>
    <definedName name="Z_8F326820_A2F4_4B57_8385_3E3CF4F3B319_.wvu.Rows" localSheetId="15" hidden="1">J!$8:$10,J!$12:$24,J!$27:$28,J!$30:$31,J!$33:$34,J!$36:$37,J!$44:$45,J!$48:$49,J!$51:$52,J!$54:$55,J!$57:$58,J!$60:$61,J!$63:$64,J!$66:$67,J!$69:$70,J!$72:$73,J!$75:$76,J!$78:$79,J!$82:$83,J!$85:$86,J!$90:$92,J!$95:$101,J!$103:$105,J!$107:$110,J!$114:$116,J!$118:$123,J!$125:$127,J!$130:$131</definedName>
    <definedName name="Z_9615763B_08BA_4DB8_B511_5DC1F30FCB6F_.wvu.Cols" localSheetId="16" hidden="1">PauseEnd!$A:$B,PauseEnd!$E:$V</definedName>
    <definedName name="Z_9615763B_08BA_4DB8_B511_5DC1F30FCB6F_.wvu.FilterData" localSheetId="7" hidden="1">'C2'!$B$1:$O$1</definedName>
    <definedName name="Z_9615763B_08BA_4DB8_B511_5DC1F30FCB6F_.wvu.FilterData" localSheetId="15" hidden="1">J!$B$2:$O$86</definedName>
    <definedName name="Z_9615763B_08BA_4DB8_B511_5DC1F30FCB6F_.wvu.FilterData" localSheetId="16" hidden="1">PauseEnd!$B$1:$Y$1</definedName>
    <definedName name="Z_9615763B_08BA_4DB8_B511_5DC1F30FCB6F_.wvu.PrintArea" localSheetId="7" hidden="1">'C2'!$A$1:$N$512</definedName>
    <definedName name="Z_9615763B_08BA_4DB8_B511_5DC1F30FCB6F_.wvu.PrintArea" localSheetId="0" hidden="1">'HHRoster (1)'!$A$1:$H$49</definedName>
    <definedName name="Z_9615763B_08BA_4DB8_B511_5DC1F30FCB6F_.wvu.PrintArea" localSheetId="1" hidden="1">'HHRoster (2)'!$A$1:$N$49</definedName>
    <definedName name="Z_9615763B_08BA_4DB8_B511_5DC1F30FCB6F_.wvu.PrintArea" localSheetId="15" hidden="1">J!$B$1:$O$133</definedName>
    <definedName name="Z_9615763B_08BA_4DB8_B511_5DC1F30FCB6F_.wvu.Rows" localSheetId="15" hidden="1">J!$8:$10,J!$12:$24,J!$27:$28,J!$30:$31,J!$33:$34,J!$36:$37,J!$44:$45,J!$48:$49,J!$51:$52,J!$54:$55,J!$57:$58,J!$60:$61,J!$63:$64,J!$66:$67,J!$69:$70,J!$72:$73,J!$75:$76,J!$78:$79,J!$82:$83,J!$85:$86,J!$90:$92,J!$95:$101,J!$103:$105,J!$107:$110,J!$114:$116,J!$118:$123,J!$125:$127,J!$130:$131</definedName>
    <definedName name="Z_9DAFA5EE_CACD_4775_87EE_70A38BAA7EDD_.wvu.Cols" localSheetId="16" hidden="1">PauseEnd!$A:$B,PauseEnd!$E:$V</definedName>
    <definedName name="Z_9DAFA5EE_CACD_4775_87EE_70A38BAA7EDD_.wvu.FilterData" localSheetId="7" hidden="1">'C2'!$B$1:$O$1</definedName>
    <definedName name="Z_9DAFA5EE_CACD_4775_87EE_70A38BAA7EDD_.wvu.FilterData" localSheetId="15" hidden="1">J!$B$2:$O$86</definedName>
    <definedName name="Z_9DAFA5EE_CACD_4775_87EE_70A38BAA7EDD_.wvu.FilterData" localSheetId="16" hidden="1">PauseEnd!$B$1:$Y$1</definedName>
    <definedName name="Z_9DAFA5EE_CACD_4775_87EE_70A38BAA7EDD_.wvu.PrintArea" localSheetId="7" hidden="1">'C2'!$A$1:$N$512</definedName>
    <definedName name="Z_9DAFA5EE_CACD_4775_87EE_70A38BAA7EDD_.wvu.PrintArea" localSheetId="0" hidden="1">'HHRoster (1)'!$A$1:$H$49</definedName>
    <definedName name="Z_9DAFA5EE_CACD_4775_87EE_70A38BAA7EDD_.wvu.PrintArea" localSheetId="1" hidden="1">'HHRoster (2)'!$A$1:$N$49</definedName>
    <definedName name="Z_9DAFA5EE_CACD_4775_87EE_70A38BAA7EDD_.wvu.PrintArea" localSheetId="15" hidden="1">J!$B$1:$O$133</definedName>
    <definedName name="Z_9DAFA5EE_CACD_4775_87EE_70A38BAA7EDD_.wvu.Rows" localSheetId="15" hidden="1">J!$8:$10,J!$12:$24,J!$27:$28,J!$30:$31,J!$33:$34,J!$36:$37,J!$44:$45,J!$48:$49,J!$51:$52,J!$54:$55,J!$57:$58,J!$60:$61,J!$63:$64,J!$66:$67,J!$69:$70,J!$72:$73,J!$75:$76,J!$78:$79,J!$82:$83,J!$85:$86,J!$90:$92,J!$95:$101,J!$103:$105,J!$107:$110,J!$114:$116,J!$118:$123,J!$125:$127,J!$130:$131</definedName>
    <definedName name="Z_B36FC692_2F6E_4237_BCE6_2461DCB70D69_.wvu.Cols" localSheetId="16" hidden="1">PauseEnd!$A:$B,PauseEnd!$E:$V</definedName>
    <definedName name="Z_B36FC692_2F6E_4237_BCE6_2461DCB70D69_.wvu.FilterData" localSheetId="7" hidden="1">'C2'!$B$1:$O$1</definedName>
    <definedName name="Z_B36FC692_2F6E_4237_BCE6_2461DCB70D69_.wvu.FilterData" localSheetId="15" hidden="1">J!$B$2:$O$86</definedName>
    <definedName name="Z_B36FC692_2F6E_4237_BCE6_2461DCB70D69_.wvu.FilterData" localSheetId="16" hidden="1">PauseEnd!$B$1:$Y$1</definedName>
    <definedName name="Z_B36FC692_2F6E_4237_BCE6_2461DCB70D69_.wvu.PrintArea" localSheetId="7" hidden="1">'C2'!$A$1:$N$512</definedName>
    <definedName name="Z_B36FC692_2F6E_4237_BCE6_2461DCB70D69_.wvu.PrintArea" localSheetId="0" hidden="1">'HHRoster (1)'!$A$1:$H$49</definedName>
    <definedName name="Z_B36FC692_2F6E_4237_BCE6_2461DCB70D69_.wvu.PrintArea" localSheetId="1" hidden="1">'HHRoster (2)'!$A$1:$N$49</definedName>
    <definedName name="Z_B36FC692_2F6E_4237_BCE6_2461DCB70D69_.wvu.PrintArea" localSheetId="15" hidden="1">J!$B$1:$O$133</definedName>
    <definedName name="Z_B36FC692_2F6E_4237_BCE6_2461DCB70D69_.wvu.Rows" localSheetId="7" hidden="1">'C2'!$6:$19,'C2'!$22:$24,'C2'!$27:$32,'C2'!$34:$36,'C2'!$39:$42,'C2'!$45:$47,'C2'!$50:$56,'C2'!$59:$62,'C2'!$67:$77,'C2'!$79:$87,'C2'!$91:$96,'C2'!$98:$101,'C2'!$104:$113,'C2'!$115:$117,'C2'!$121:$129,'C2'!$134:$136,'C2'!$138:$140,'C2'!$142:$144,'C2'!$148:$161,'C2'!$164:$165,'C2'!$170:$176,'C2'!$180:$192,'C2'!$194:$199,'C2'!$201:$203,'C2'!$206:$209,'C2'!$212:$214,'C2'!$217:$223,'C2'!$226:$229,'C2'!$234:$244,'C2'!$246:$254,'C2'!$258:$263,'C2'!$265:$268,'C2'!$271:$280,'C2'!$282:$284,'C2'!$288:$296,'C2'!$301:$303,'C2'!$305:$307,'C2'!$309:$311,'C2'!$317:$323,'C2'!$327:$339,'C2'!$341:$346,'C2'!$348:$350,'C2'!$353:$356,'C2'!$359:$361,'C2'!$364:$370,'C2'!$373:$376,'C2'!$381:$391,'C2'!$393:$401,'C2'!$405:$410,'C2'!$412:$415,'C2'!$418:$427,'C2'!$429:$431,'C2'!$435:$443,'C2'!$448:$450,'C2'!$452:$454,'C2'!$456:$458,'C2'!$462:$465,'C2'!$468:$470,'C2'!$472:$477,'C2'!$480:$489,'C2'!$492:$499,'C2'!$501:$502,'C2'!$504:$506,'C2'!$508:$510</definedName>
    <definedName name="Z_B36FC692_2F6E_4237_BCE6_2461DCB70D69_.wvu.Rows" localSheetId="15" hidden="1">J!$8:$10,J!$12:$24,J!$27:$28,J!$30:$31,J!$33:$34,J!$36:$37,J!$44:$45,J!$48:$49,J!$51:$52,J!$54:$55,J!$57:$58,J!$60:$61,J!$63:$64,J!$66:$67,J!$69:$70,J!$72:$73,J!$75:$76,J!$78:$79,J!$82:$83,J!$85:$86,J!$90:$92,J!$95:$101,J!$103:$105,J!$107:$110,J!$114:$116,J!$118:$123,J!$125:$127,J!$130:$131</definedName>
  </definedNames>
  <calcPr calcId="145621" concurrentCalc="0"/>
  <customWorkbookViews>
    <customWorkbookView name="Trang - Personal View" guid="{76C0996E-7634-4D84-AC5B-0CA1A4399A17}" mergeInterval="0" personalView="1" maximized="1" windowWidth="1362" windowHeight="582" tabRatio="860" activeSheetId="8"/>
    <customWorkbookView name="SAEAPTP001 Svc Acct East Timor - Personal View" guid="{B36FC692-2F6E-4237-BCE6-2461DCB70D69}" mergeInterval="0" personalView="1" maximized="1" windowWidth="1276" windowHeight="759" tabRatio="860" activeSheetId="8"/>
    <customWorkbookView name="Yuhki Tajima - Personal View" guid="{4452754D-46E7-C949-942B-318E37676E62}" mergeInterval="0" personalView="1" yWindow="86" windowWidth="1280" windowHeight="646" tabRatio="745" activeSheetId="6"/>
    <customWorkbookView name="Gharibzada - Personal View" guid="{484F9B4D-5418-41DE-B2FB-6C5776DCE244}" mergeInterval="0" personalView="1" maximized="1" xWindow="1" yWindow="1" windowWidth="1366" windowHeight="498" tabRatio="745" activeSheetId="12" showComments="commIndAndComment"/>
    <customWorkbookView name="Katy Cornwell - Personal View" guid="{19E93B34-BE74-42BD-947E-B22C6D35E86E}" mergeInterval="0" personalView="1" maximized="1" windowWidth="1360" windowHeight="630" tabRatio="745" activeSheetId="12"/>
    <customWorkbookView name="Workplace - Personal View" guid="{8F326820-A2F4-4B57-8385-3E3CF4F3B319}" mergeInterval="0" personalView="1" maximized="1" windowWidth="1264" windowHeight="354" tabRatio="860" activeSheetId="8"/>
    <customWorkbookView name="Edio Jose Maria Guterres - Personal View" guid="{9615763B-08BA-4DB8-B511-5DC1F30FCB6F}" mergeInterval="0" personalView="1" maximized="1" windowWidth="1916" windowHeight="855" tabRatio="860" activeSheetId="13"/>
    <customWorkbookView name="Hamidullah Gharibzada - Personal View" guid="{9DAFA5EE-CACD-4775-87EE-70A38BAA7EDD}" mergeInterval="0" personalView="1" maximized="1" windowWidth="1276" windowHeight="739" tabRatio="860" activeSheetId="7"/>
  </customWorkbookViews>
  <extLst>
    <ext xmlns:mx="http://schemas.microsoft.com/office/mac/excel/2008/main" uri="{7523E5D3-25F3-A5E0-1632-64F254C22452}">
      <mx:ArchID Flags="2"/>
    </ext>
  </extLst>
</workbook>
</file>

<file path=xl/calcChain.xml><?xml version="1.0" encoding="utf-8"?>
<calcChain xmlns="http://schemas.openxmlformats.org/spreadsheetml/2006/main">
  <c r="M57" i="22" l="1"/>
  <c r="M299" i="23"/>
  <c r="K299" i="23"/>
  <c r="F299" i="23"/>
  <c r="E299" i="23"/>
  <c r="C299" i="23"/>
  <c r="M298" i="23"/>
  <c r="K298" i="23"/>
  <c r="F298" i="23"/>
  <c r="E298" i="23"/>
  <c r="C298" i="23"/>
  <c r="N297" i="23"/>
  <c r="M297" i="23"/>
  <c r="K297" i="23"/>
  <c r="F297" i="23"/>
  <c r="E297" i="23"/>
  <c r="C297" i="23"/>
  <c r="M296" i="23"/>
  <c r="K296" i="23"/>
  <c r="F296" i="23"/>
  <c r="E296" i="23"/>
  <c r="C296" i="23"/>
  <c r="N291" i="23"/>
  <c r="N290" i="23"/>
  <c r="M290" i="23"/>
  <c r="K290" i="23"/>
  <c r="F290" i="23"/>
  <c r="E290" i="23"/>
  <c r="C290" i="23"/>
  <c r="N289" i="23"/>
  <c r="M289" i="23"/>
  <c r="K289" i="23"/>
  <c r="F289" i="23"/>
  <c r="E289" i="23"/>
  <c r="C289" i="23"/>
  <c r="N288" i="23"/>
  <c r="M288" i="23"/>
  <c r="K288" i="23"/>
  <c r="F288" i="23"/>
  <c r="E288" i="23"/>
  <c r="C288" i="23"/>
  <c r="N287" i="23"/>
  <c r="M287" i="23"/>
  <c r="K287" i="23"/>
  <c r="F287" i="23"/>
  <c r="E287" i="23"/>
  <c r="C287" i="23"/>
  <c r="N285" i="23"/>
  <c r="N284" i="23"/>
  <c r="M284" i="23"/>
  <c r="K284" i="23"/>
  <c r="F284" i="23"/>
  <c r="E284" i="23"/>
  <c r="C284" i="23"/>
  <c r="N283" i="23"/>
  <c r="M283" i="23"/>
  <c r="K283" i="23"/>
  <c r="F283" i="23"/>
  <c r="E283" i="23"/>
  <c r="C283" i="23"/>
  <c r="N282" i="23"/>
  <c r="M282" i="23"/>
  <c r="K282" i="23"/>
  <c r="F282" i="23"/>
  <c r="E282" i="23"/>
  <c r="C282" i="23"/>
  <c r="N281" i="23"/>
  <c r="M281" i="23"/>
  <c r="K281" i="23"/>
  <c r="F281" i="23"/>
  <c r="E281" i="23"/>
  <c r="C281" i="23"/>
  <c r="N279" i="23"/>
  <c r="N278" i="23"/>
  <c r="F278" i="23"/>
  <c r="E278" i="23"/>
  <c r="C278" i="23"/>
  <c r="N277" i="23"/>
  <c r="F277" i="23"/>
  <c r="E277" i="23"/>
  <c r="C277" i="23"/>
  <c r="N276" i="23"/>
  <c r="F276" i="23"/>
  <c r="E276" i="23"/>
  <c r="C276" i="23"/>
  <c r="N275" i="23"/>
  <c r="F275" i="23"/>
  <c r="E275" i="23"/>
  <c r="C275" i="23"/>
  <c r="N274" i="23"/>
  <c r="N273" i="23"/>
  <c r="N272" i="23"/>
  <c r="N271" i="23"/>
  <c r="N270" i="23"/>
  <c r="N269" i="23"/>
  <c r="N268" i="23"/>
  <c r="N267" i="23"/>
  <c r="N266" i="23"/>
  <c r="N265" i="23"/>
  <c r="N264" i="23"/>
  <c r="N263" i="23"/>
  <c r="N262" i="23"/>
  <c r="N257" i="23"/>
  <c r="N256" i="23"/>
  <c r="M256" i="23"/>
  <c r="K256" i="23"/>
  <c r="F256" i="23"/>
  <c r="E256" i="23"/>
  <c r="C256" i="23"/>
  <c r="N255" i="23"/>
  <c r="M255" i="23"/>
  <c r="K255" i="23"/>
  <c r="F255" i="23"/>
  <c r="E255" i="23"/>
  <c r="C255" i="23"/>
  <c r="N254" i="23"/>
  <c r="M254" i="23"/>
  <c r="K254" i="23"/>
  <c r="F254" i="23"/>
  <c r="E254" i="23"/>
  <c r="C254" i="23"/>
  <c r="N253" i="23"/>
  <c r="M253" i="23"/>
  <c r="K253" i="23"/>
  <c r="F253" i="23"/>
  <c r="E253" i="23"/>
  <c r="C253" i="23"/>
  <c r="N248" i="23"/>
  <c r="N244" i="23"/>
  <c r="N240" i="23"/>
  <c r="N239" i="23"/>
  <c r="N238" i="23"/>
  <c r="M238" i="23"/>
  <c r="K238" i="23"/>
  <c r="F238" i="23"/>
  <c r="E238" i="23"/>
  <c r="C238" i="23"/>
  <c r="N237" i="23"/>
  <c r="M237" i="23"/>
  <c r="K237" i="23"/>
  <c r="F237" i="23"/>
  <c r="E237" i="23"/>
  <c r="C237" i="23"/>
  <c r="N236" i="23"/>
  <c r="M236" i="23"/>
  <c r="K236" i="23"/>
  <c r="F236" i="23"/>
  <c r="E236" i="23"/>
  <c r="C236" i="23"/>
  <c r="N235" i="23"/>
  <c r="M235" i="23"/>
  <c r="K235" i="23"/>
  <c r="F235" i="23"/>
  <c r="E235" i="23"/>
  <c r="C235" i="23"/>
  <c r="N234" i="23"/>
  <c r="M234" i="23"/>
  <c r="K234" i="23"/>
  <c r="F234" i="23"/>
  <c r="E234" i="23"/>
  <c r="C234" i="23"/>
  <c r="N233" i="23"/>
  <c r="M233" i="23"/>
  <c r="K233" i="23"/>
  <c r="F233" i="23"/>
  <c r="E233" i="23"/>
  <c r="C233" i="23"/>
  <c r="N232" i="23"/>
  <c r="M232" i="23"/>
  <c r="K232" i="23"/>
  <c r="F232" i="23"/>
  <c r="E232" i="23"/>
  <c r="C232" i="23"/>
  <c r="N231" i="23"/>
  <c r="M231" i="23"/>
  <c r="K231" i="23"/>
  <c r="F231" i="23"/>
  <c r="E231" i="23"/>
  <c r="C231" i="23"/>
  <c r="N230" i="23"/>
  <c r="M230" i="23"/>
  <c r="K230" i="23"/>
  <c r="F230" i="23"/>
  <c r="E230" i="23"/>
  <c r="C230" i="23"/>
  <c r="N229" i="23"/>
  <c r="M229" i="23"/>
  <c r="K229" i="23"/>
  <c r="F229" i="23"/>
  <c r="E229" i="23"/>
  <c r="C229" i="23"/>
  <c r="N228" i="23"/>
  <c r="M228" i="23"/>
  <c r="K228" i="23"/>
  <c r="F228" i="23"/>
  <c r="E228" i="23"/>
  <c r="C228" i="23"/>
  <c r="N227" i="23"/>
  <c r="M227" i="23"/>
  <c r="K227" i="23"/>
  <c r="F227" i="23"/>
  <c r="E227" i="23"/>
  <c r="C227" i="23"/>
  <c r="N226" i="23"/>
  <c r="M226" i="23"/>
  <c r="K226" i="23"/>
  <c r="F226" i="23"/>
  <c r="E226" i="23"/>
  <c r="C226" i="23"/>
  <c r="M224" i="23"/>
  <c r="K224" i="23"/>
  <c r="F224" i="23"/>
  <c r="E224" i="23"/>
  <c r="C224" i="23"/>
  <c r="M223" i="23"/>
  <c r="K223" i="23"/>
  <c r="F223" i="23"/>
  <c r="E223" i="23"/>
  <c r="C223" i="23"/>
  <c r="M222" i="23"/>
  <c r="K222" i="23"/>
  <c r="F222" i="23"/>
  <c r="E222" i="23"/>
  <c r="C222" i="23"/>
  <c r="N221" i="23"/>
  <c r="M221" i="23"/>
  <c r="K221" i="23"/>
  <c r="F221" i="23"/>
  <c r="E221" i="23"/>
  <c r="C221" i="23"/>
  <c r="N220" i="23"/>
  <c r="M220" i="23"/>
  <c r="K220" i="23"/>
  <c r="F220" i="23"/>
  <c r="E220" i="23"/>
  <c r="C220" i="23"/>
  <c r="N219" i="23"/>
  <c r="M219" i="23"/>
  <c r="K219" i="23"/>
  <c r="F219" i="23"/>
  <c r="E219" i="23"/>
  <c r="C219" i="23"/>
  <c r="N213" i="23"/>
  <c r="N212" i="23"/>
  <c r="N211" i="23"/>
  <c r="M211" i="23"/>
  <c r="K211" i="23"/>
  <c r="F211" i="23"/>
  <c r="E211" i="23"/>
  <c r="C211" i="23"/>
  <c r="N210" i="23"/>
  <c r="M210" i="23"/>
  <c r="K210" i="23"/>
  <c r="F210" i="23"/>
  <c r="E210" i="23"/>
  <c r="C210" i="23"/>
  <c r="N209" i="23"/>
  <c r="M209" i="23"/>
  <c r="K209" i="23"/>
  <c r="F209" i="23"/>
  <c r="E209" i="23"/>
  <c r="C209" i="23"/>
  <c r="N208" i="23"/>
  <c r="M208" i="23"/>
  <c r="K208" i="23"/>
  <c r="F208" i="23"/>
  <c r="E208" i="23"/>
  <c r="C208" i="23"/>
  <c r="M203" i="23"/>
  <c r="F203" i="23"/>
  <c r="E203" i="23"/>
  <c r="C203" i="23"/>
  <c r="M202" i="23"/>
  <c r="F202" i="23"/>
  <c r="E202" i="23"/>
  <c r="C202" i="23"/>
  <c r="N201" i="23"/>
  <c r="M201" i="23"/>
  <c r="F201" i="23"/>
  <c r="E201" i="23"/>
  <c r="C201" i="23"/>
  <c r="M200" i="23"/>
  <c r="F200" i="23"/>
  <c r="E200" i="23"/>
  <c r="C200" i="23"/>
  <c r="N198" i="23"/>
  <c r="N197" i="23"/>
  <c r="M197" i="23"/>
  <c r="K197" i="23"/>
  <c r="F197" i="23"/>
  <c r="E197" i="23"/>
  <c r="C197" i="23"/>
  <c r="N196" i="23"/>
  <c r="M196" i="23"/>
  <c r="K196" i="23"/>
  <c r="F196" i="23"/>
  <c r="E196" i="23"/>
  <c r="C196" i="23"/>
  <c r="N195" i="23"/>
  <c r="M195" i="23"/>
  <c r="K195" i="23"/>
  <c r="F195" i="23"/>
  <c r="E195" i="23"/>
  <c r="C195" i="23"/>
  <c r="N194" i="23"/>
  <c r="M194" i="23"/>
  <c r="K194" i="23"/>
  <c r="F194" i="23"/>
  <c r="E194" i="23"/>
  <c r="C194" i="23"/>
  <c r="N193" i="23"/>
  <c r="N192" i="23"/>
  <c r="N191" i="23"/>
  <c r="N190" i="23"/>
  <c r="N189" i="23"/>
  <c r="N188" i="23"/>
  <c r="N187" i="23"/>
  <c r="N186" i="23"/>
  <c r="N185" i="23"/>
  <c r="N184" i="23"/>
  <c r="N183" i="23"/>
  <c r="N182" i="23"/>
  <c r="N181" i="23"/>
  <c r="N179" i="23"/>
  <c r="N178" i="23"/>
  <c r="M178" i="23"/>
  <c r="K178" i="23"/>
  <c r="F178" i="23"/>
  <c r="E178" i="23"/>
  <c r="C178" i="23"/>
  <c r="N177" i="23"/>
  <c r="M177" i="23"/>
  <c r="K177" i="23"/>
  <c r="F177" i="23"/>
  <c r="E177" i="23"/>
  <c r="C177" i="23"/>
  <c r="N176" i="23"/>
  <c r="M176" i="23"/>
  <c r="K176" i="23"/>
  <c r="F176" i="23"/>
  <c r="E176" i="23"/>
  <c r="C176" i="23"/>
  <c r="N175" i="23"/>
  <c r="M175" i="23"/>
  <c r="K175" i="23"/>
  <c r="F175" i="23"/>
  <c r="E175" i="23"/>
  <c r="C175" i="23"/>
  <c r="N170" i="23"/>
  <c r="M168" i="23"/>
  <c r="K168" i="23"/>
  <c r="F168" i="23"/>
  <c r="E168" i="23"/>
  <c r="C168" i="23"/>
  <c r="N167" i="23"/>
  <c r="M167" i="23"/>
  <c r="K167" i="23"/>
  <c r="F167" i="23"/>
  <c r="E167" i="23"/>
  <c r="C167" i="23"/>
  <c r="N166" i="23"/>
  <c r="M166" i="23"/>
  <c r="K166" i="23"/>
  <c r="F166" i="23"/>
  <c r="E166" i="23"/>
  <c r="C166" i="23"/>
  <c r="N157" i="23"/>
  <c r="N156" i="23"/>
  <c r="M156" i="23"/>
  <c r="K156" i="23"/>
  <c r="F156" i="23"/>
  <c r="E156" i="23"/>
  <c r="C156" i="23"/>
  <c r="N155" i="23"/>
  <c r="M155" i="23"/>
  <c r="K155" i="23"/>
  <c r="F155" i="23"/>
  <c r="E155" i="23"/>
  <c r="C155" i="23"/>
  <c r="N154" i="23"/>
  <c r="M154" i="23"/>
  <c r="K154" i="23"/>
  <c r="F154" i="23"/>
  <c r="E154" i="23"/>
  <c r="C154" i="23"/>
  <c r="N153" i="23"/>
  <c r="K153" i="23"/>
  <c r="F153" i="23"/>
  <c r="E153" i="23"/>
  <c r="C153" i="23"/>
  <c r="N152" i="23"/>
  <c r="K152" i="23"/>
  <c r="F152" i="23"/>
  <c r="E152" i="23"/>
  <c r="C152" i="23"/>
  <c r="N151" i="23"/>
  <c r="K151" i="23"/>
  <c r="F151" i="23"/>
  <c r="E151" i="23"/>
  <c r="C151" i="23"/>
  <c r="N148" i="23"/>
  <c r="F148" i="23"/>
  <c r="E148" i="23"/>
  <c r="C148" i="23"/>
  <c r="F147" i="23"/>
  <c r="E147" i="23"/>
  <c r="C147" i="23"/>
  <c r="F146" i="23"/>
  <c r="E146" i="23"/>
  <c r="C146" i="23"/>
  <c r="N145" i="23"/>
  <c r="F145" i="23"/>
  <c r="E145" i="23"/>
  <c r="C145" i="23"/>
  <c r="N144" i="23"/>
  <c r="F144" i="23"/>
  <c r="E144" i="23"/>
  <c r="C144" i="23"/>
  <c r="N143" i="23"/>
  <c r="F143" i="23"/>
  <c r="E143" i="23"/>
  <c r="C143" i="23"/>
  <c r="F142" i="23"/>
  <c r="E142" i="23"/>
  <c r="C142" i="23"/>
  <c r="N141" i="23"/>
  <c r="F141" i="23"/>
  <c r="E141" i="23"/>
  <c r="C141" i="23"/>
  <c r="N140" i="23"/>
  <c r="F140" i="23"/>
  <c r="E140" i="23"/>
  <c r="C140" i="23"/>
  <c r="N139" i="23"/>
  <c r="F139" i="23"/>
  <c r="E139" i="23"/>
  <c r="C139" i="23"/>
  <c r="N138" i="23"/>
  <c r="F138" i="23"/>
  <c r="E138" i="23"/>
  <c r="C138" i="23"/>
  <c r="F137" i="23"/>
  <c r="E137" i="23"/>
  <c r="C137" i="23"/>
  <c r="N136" i="23"/>
  <c r="F136" i="23"/>
  <c r="E136" i="23"/>
  <c r="C136" i="23"/>
  <c r="M134" i="23"/>
  <c r="K134" i="23"/>
  <c r="F134" i="23"/>
  <c r="E134" i="23"/>
  <c r="C134" i="23"/>
  <c r="M133" i="23"/>
  <c r="K133" i="23"/>
  <c r="F133" i="23"/>
  <c r="E133" i="23"/>
  <c r="C133" i="23"/>
  <c r="N132" i="23"/>
  <c r="M132" i="23"/>
  <c r="K132" i="23"/>
  <c r="F132" i="23"/>
  <c r="E132" i="23"/>
  <c r="C132" i="23"/>
  <c r="N131" i="23"/>
  <c r="M131" i="23"/>
  <c r="K131" i="23"/>
  <c r="F131" i="23"/>
  <c r="E131" i="23"/>
  <c r="C131" i="23"/>
  <c r="F127" i="23"/>
  <c r="E127" i="23"/>
  <c r="C127" i="23"/>
  <c r="F126" i="23"/>
  <c r="E126" i="23"/>
  <c r="C126" i="23"/>
  <c r="N125" i="23"/>
  <c r="F125" i="23"/>
  <c r="E125" i="23"/>
  <c r="C125" i="23"/>
  <c r="F124" i="23"/>
  <c r="E124" i="23"/>
  <c r="C124" i="23"/>
  <c r="N120" i="23"/>
  <c r="N119" i="23"/>
  <c r="M119" i="23"/>
  <c r="K119" i="23"/>
  <c r="F119" i="23"/>
  <c r="E119" i="23"/>
  <c r="C119" i="23"/>
  <c r="N118" i="23"/>
  <c r="M118" i="23"/>
  <c r="K118" i="23"/>
  <c r="F118" i="23"/>
  <c r="E118" i="23"/>
  <c r="C118" i="23"/>
  <c r="N117" i="23"/>
  <c r="M117" i="23"/>
  <c r="K117" i="23"/>
  <c r="F117" i="23"/>
  <c r="E117" i="23"/>
  <c r="C117" i="23"/>
  <c r="N116" i="23"/>
  <c r="M116" i="23"/>
  <c r="K116" i="23"/>
  <c r="F116" i="23"/>
  <c r="E116" i="23"/>
  <c r="C116" i="23"/>
  <c r="N114" i="23"/>
  <c r="N113" i="23"/>
  <c r="M113" i="23"/>
  <c r="K113" i="23"/>
  <c r="F113" i="23"/>
  <c r="E113" i="23"/>
  <c r="C113" i="23"/>
  <c r="N112" i="23"/>
  <c r="M112" i="23"/>
  <c r="K112" i="23"/>
  <c r="F112" i="23"/>
  <c r="E112" i="23"/>
  <c r="C112" i="23"/>
  <c r="N111" i="23"/>
  <c r="M111" i="23"/>
  <c r="K111" i="23"/>
  <c r="F111" i="23"/>
  <c r="E111" i="23"/>
  <c r="C111" i="23"/>
  <c r="N110" i="23"/>
  <c r="M110" i="23"/>
  <c r="K110" i="23"/>
  <c r="F110" i="23"/>
  <c r="E110" i="23"/>
  <c r="C110" i="23"/>
  <c r="N108" i="23"/>
  <c r="N107" i="23"/>
  <c r="M107" i="23"/>
  <c r="F107" i="23"/>
  <c r="E107" i="23"/>
  <c r="C107" i="23"/>
  <c r="N106" i="23"/>
  <c r="M106" i="23"/>
  <c r="F106" i="23"/>
  <c r="E106" i="23"/>
  <c r="C106" i="23"/>
  <c r="N105" i="23"/>
  <c r="M105" i="23"/>
  <c r="F105" i="23"/>
  <c r="E105" i="23"/>
  <c r="C105" i="23"/>
  <c r="N104" i="23"/>
  <c r="M104" i="23"/>
  <c r="F104" i="23"/>
  <c r="E104" i="23"/>
  <c r="C104" i="23"/>
  <c r="N103" i="23"/>
  <c r="N102" i="23"/>
  <c r="N101" i="23"/>
  <c r="N100" i="23"/>
  <c r="N99" i="23"/>
  <c r="N98" i="23"/>
  <c r="N97" i="23"/>
  <c r="N96" i="23"/>
  <c r="N95" i="23"/>
  <c r="N94" i="23"/>
  <c r="N93" i="23"/>
  <c r="N92" i="23"/>
  <c r="N91" i="23"/>
  <c r="N89" i="23"/>
  <c r="N88" i="23"/>
  <c r="F88" i="23"/>
  <c r="E88" i="23"/>
  <c r="C88" i="23"/>
  <c r="N87" i="23"/>
  <c r="F87" i="23"/>
  <c r="E87" i="23"/>
  <c r="C87" i="23"/>
  <c r="N86" i="23"/>
  <c r="F86" i="23"/>
  <c r="E86" i="23"/>
  <c r="C86" i="23"/>
  <c r="N85" i="23"/>
  <c r="F85" i="23"/>
  <c r="E85" i="23"/>
  <c r="C85" i="23"/>
  <c r="N80" i="23"/>
  <c r="N76" i="23"/>
  <c r="N72" i="23"/>
  <c r="N71" i="23"/>
  <c r="N70" i="23"/>
  <c r="F70" i="23"/>
  <c r="E70" i="23"/>
  <c r="C70" i="23"/>
  <c r="N69" i="23"/>
  <c r="F69" i="23"/>
  <c r="E69" i="23"/>
  <c r="C69" i="23"/>
  <c r="N68" i="23"/>
  <c r="F68" i="23"/>
  <c r="E68" i="23"/>
  <c r="C68" i="23"/>
  <c r="N67" i="23"/>
  <c r="F67" i="23"/>
  <c r="E67" i="23"/>
  <c r="C67" i="23"/>
  <c r="N66" i="23"/>
  <c r="F66" i="23"/>
  <c r="E66" i="23"/>
  <c r="C66" i="23"/>
  <c r="N65" i="23"/>
  <c r="F65" i="23"/>
  <c r="E65" i="23"/>
  <c r="C65" i="23"/>
  <c r="N64" i="23"/>
  <c r="F64" i="23"/>
  <c r="E64" i="23"/>
  <c r="C64" i="23"/>
  <c r="N63" i="23"/>
  <c r="F63" i="23"/>
  <c r="E63" i="23"/>
  <c r="C63" i="23"/>
  <c r="N62" i="23"/>
  <c r="F62" i="23"/>
  <c r="E62" i="23"/>
  <c r="C62" i="23"/>
  <c r="N61" i="23"/>
  <c r="F61" i="23"/>
  <c r="E61" i="23"/>
  <c r="C61" i="23"/>
  <c r="N60" i="23"/>
  <c r="F60" i="23"/>
  <c r="E60" i="23"/>
  <c r="C60" i="23"/>
  <c r="N59" i="23"/>
  <c r="F59" i="23"/>
  <c r="E59" i="23"/>
  <c r="C59" i="23"/>
  <c r="N58" i="23"/>
  <c r="F58" i="23"/>
  <c r="E58" i="23"/>
  <c r="C58" i="23"/>
  <c r="M56" i="23"/>
  <c r="K56" i="23"/>
  <c r="F56" i="23"/>
  <c r="E56" i="23"/>
  <c r="C56" i="23"/>
  <c r="M55" i="23"/>
  <c r="K55" i="23"/>
  <c r="F55" i="23"/>
  <c r="E55" i="23"/>
  <c r="C55" i="23"/>
  <c r="M54" i="23"/>
  <c r="K54" i="23"/>
  <c r="F54" i="23"/>
  <c r="E54" i="23"/>
  <c r="C54" i="23"/>
  <c r="N53" i="23"/>
  <c r="M53" i="23"/>
  <c r="K53" i="23"/>
  <c r="F53" i="23"/>
  <c r="E53" i="23"/>
  <c r="C53" i="23"/>
  <c r="N52" i="23"/>
  <c r="M52" i="23"/>
  <c r="K52" i="23"/>
  <c r="F52" i="23"/>
  <c r="E52" i="23"/>
  <c r="C52" i="23"/>
  <c r="N51" i="23"/>
  <c r="M51" i="23"/>
  <c r="K51" i="23"/>
  <c r="F51" i="23"/>
  <c r="E51" i="23"/>
  <c r="C51" i="23"/>
  <c r="N48" i="23"/>
  <c r="N47" i="23"/>
  <c r="N46" i="23"/>
  <c r="M46" i="23"/>
  <c r="K46" i="23"/>
  <c r="F46" i="23"/>
  <c r="E46" i="23"/>
  <c r="C46" i="23"/>
  <c r="N45" i="23"/>
  <c r="M45" i="23"/>
  <c r="K45" i="23"/>
  <c r="F45" i="23"/>
  <c r="E45" i="23"/>
  <c r="C45" i="23"/>
  <c r="N44" i="23"/>
  <c r="M44" i="23"/>
  <c r="K44" i="23"/>
  <c r="F44" i="23"/>
  <c r="E44" i="23"/>
  <c r="C44" i="23"/>
  <c r="N43" i="23"/>
  <c r="M43" i="23"/>
  <c r="K43" i="23"/>
  <c r="F43" i="23"/>
  <c r="E43" i="23"/>
  <c r="C43" i="23"/>
  <c r="N40" i="23"/>
  <c r="N39" i="23"/>
  <c r="M39" i="23"/>
  <c r="K39" i="23"/>
  <c r="F39" i="23"/>
  <c r="E39" i="23"/>
  <c r="C39" i="23"/>
  <c r="N38" i="23"/>
  <c r="M38" i="23"/>
  <c r="K38" i="23"/>
  <c r="F38" i="23"/>
  <c r="E38" i="23"/>
  <c r="C38" i="23"/>
  <c r="N37" i="23"/>
  <c r="M37" i="23"/>
  <c r="K37" i="23"/>
  <c r="F37" i="23"/>
  <c r="E37" i="23"/>
  <c r="C37" i="23"/>
  <c r="N36" i="23"/>
  <c r="K36" i="23"/>
  <c r="F36" i="23"/>
  <c r="E36" i="23"/>
  <c r="C36" i="23"/>
  <c r="N35" i="23"/>
  <c r="K35" i="23"/>
  <c r="F35" i="23"/>
  <c r="E35" i="23"/>
  <c r="C35" i="23"/>
  <c r="N34" i="23"/>
  <c r="K34" i="23"/>
  <c r="F34" i="23"/>
  <c r="E34" i="23"/>
  <c r="C34" i="23"/>
  <c r="N31" i="23"/>
  <c r="F31" i="23"/>
  <c r="E31" i="23"/>
  <c r="C31" i="23"/>
  <c r="F30" i="23"/>
  <c r="E30" i="23"/>
  <c r="C30" i="23"/>
  <c r="F29" i="23"/>
  <c r="E29" i="23"/>
  <c r="C29" i="23"/>
  <c r="N28" i="23"/>
  <c r="F28" i="23"/>
  <c r="E28" i="23"/>
  <c r="C28" i="23"/>
  <c r="N27" i="23"/>
  <c r="F27" i="23"/>
  <c r="E27" i="23"/>
  <c r="C27" i="23"/>
  <c r="N26" i="23"/>
  <c r="F26" i="23"/>
  <c r="E26" i="23"/>
  <c r="C26" i="23"/>
  <c r="F25" i="23"/>
  <c r="E25" i="23"/>
  <c r="C25" i="23"/>
  <c r="N24" i="23"/>
  <c r="F24" i="23"/>
  <c r="E24" i="23"/>
  <c r="C24" i="23"/>
  <c r="N23" i="23"/>
  <c r="F23" i="23"/>
  <c r="E23" i="23"/>
  <c r="C23" i="23"/>
  <c r="N22" i="23"/>
  <c r="F22" i="23"/>
  <c r="E22" i="23"/>
  <c r="C22" i="23"/>
  <c r="N21" i="23"/>
  <c r="F21" i="23"/>
  <c r="E21" i="23"/>
  <c r="C21" i="23"/>
  <c r="F20" i="23"/>
  <c r="E20" i="23"/>
  <c r="C20" i="23"/>
  <c r="N19" i="23"/>
  <c r="F19" i="23"/>
  <c r="E19" i="23"/>
  <c r="C19" i="23"/>
  <c r="F17" i="23"/>
  <c r="E17" i="23"/>
  <c r="C17" i="23"/>
  <c r="F16" i="23"/>
  <c r="E16" i="23"/>
  <c r="C16" i="23"/>
  <c r="N15" i="23"/>
  <c r="F15" i="23"/>
  <c r="E15" i="23"/>
  <c r="C15" i="23"/>
  <c r="N14" i="23"/>
  <c r="F14" i="23"/>
  <c r="E14" i="23"/>
  <c r="C14" i="23"/>
  <c r="N10" i="23"/>
  <c r="N9" i="23"/>
  <c r="N8" i="23"/>
  <c r="O92" i="18"/>
  <c r="O91" i="18"/>
  <c r="O88" i="18"/>
  <c r="O87" i="18"/>
  <c r="O86" i="18"/>
  <c r="O85" i="18"/>
  <c r="O84" i="18"/>
  <c r="O82" i="18"/>
  <c r="O81" i="18"/>
  <c r="O80" i="18"/>
  <c r="O78" i="18"/>
  <c r="O77" i="18"/>
  <c r="O76" i="18"/>
  <c r="O73" i="18"/>
  <c r="O72" i="18"/>
  <c r="O71" i="18"/>
  <c r="O69" i="18"/>
  <c r="O68" i="18"/>
  <c r="O67" i="18"/>
  <c r="O65" i="18"/>
  <c r="O64" i="18"/>
  <c r="O63" i="18"/>
  <c r="O61" i="18"/>
  <c r="O60" i="18"/>
  <c r="O59" i="18"/>
  <c r="O58" i="18"/>
  <c r="O57" i="18"/>
  <c r="O56" i="18"/>
  <c r="O55" i="18"/>
  <c r="O54" i="18"/>
  <c r="O53" i="18"/>
  <c r="O52" i="18"/>
  <c r="O50" i="18"/>
  <c r="O49" i="18"/>
  <c r="O48" i="18"/>
  <c r="O46" i="18"/>
  <c r="O45" i="18"/>
  <c r="O44" i="18"/>
  <c r="O43" i="18"/>
  <c r="O40" i="18"/>
  <c r="O39" i="18"/>
  <c r="O38" i="18"/>
  <c r="O37" i="18"/>
  <c r="O36" i="18"/>
  <c r="O34" i="18"/>
  <c r="O33" i="18"/>
  <c r="O32" i="18"/>
  <c r="O31" i="18"/>
  <c r="O29" i="18"/>
  <c r="O28" i="18"/>
  <c r="O27" i="18"/>
  <c r="O26" i="18"/>
  <c r="O25" i="18"/>
  <c r="O23" i="18"/>
  <c r="O22" i="18"/>
  <c r="O21" i="18"/>
  <c r="O20" i="18"/>
  <c r="O19" i="18"/>
  <c r="O17" i="18"/>
  <c r="O16" i="18"/>
  <c r="O15" i="18"/>
  <c r="O14" i="18"/>
  <c r="O13" i="18"/>
  <c r="O11" i="18"/>
  <c r="O10" i="18"/>
  <c r="O9" i="18"/>
  <c r="O8" i="18"/>
  <c r="O7" i="18"/>
  <c r="M8" i="22"/>
  <c r="M272" i="22"/>
  <c r="M271" i="22"/>
  <c r="M270" i="22"/>
  <c r="M269" i="22"/>
  <c r="M267" i="22"/>
  <c r="M266" i="22"/>
  <c r="M265" i="22"/>
  <c r="M264" i="22"/>
  <c r="M263" i="22"/>
  <c r="M262" i="22"/>
  <c r="M261" i="22"/>
  <c r="M260" i="22"/>
  <c r="M259" i="22"/>
  <c r="M258" i="22"/>
  <c r="M257" i="22"/>
  <c r="M255" i="22"/>
  <c r="M254" i="22"/>
  <c r="M253" i="22"/>
  <c r="M252" i="22"/>
  <c r="M250" i="22"/>
  <c r="M249" i="22"/>
  <c r="M246" i="22"/>
  <c r="M245" i="22"/>
  <c r="M244" i="22"/>
  <c r="M243" i="22"/>
  <c r="M242" i="22"/>
  <c r="M241" i="22"/>
  <c r="M239" i="22"/>
  <c r="M238" i="22"/>
  <c r="M237" i="22"/>
  <c r="M236" i="22"/>
  <c r="M235" i="22"/>
  <c r="M234" i="22"/>
  <c r="M233" i="22"/>
  <c r="M232" i="22"/>
  <c r="M231" i="22"/>
  <c r="M230" i="22"/>
  <c r="M229" i="22"/>
  <c r="M227" i="22"/>
  <c r="M226" i="22"/>
  <c r="M225" i="22"/>
  <c r="M224" i="22"/>
  <c r="M223" i="22"/>
  <c r="M222" i="22"/>
  <c r="M221" i="22"/>
  <c r="M220" i="22"/>
  <c r="M219" i="22"/>
  <c r="M218" i="22"/>
  <c r="M217" i="22"/>
  <c r="M216" i="22"/>
  <c r="M214" i="22"/>
  <c r="M213" i="22"/>
  <c r="M212" i="22"/>
  <c r="M209" i="22"/>
  <c r="M208" i="22"/>
  <c r="M207" i="22"/>
  <c r="M206" i="22"/>
  <c r="M205" i="22"/>
  <c r="M204" i="22"/>
  <c r="M202" i="22"/>
  <c r="M200" i="22"/>
  <c r="M199" i="22"/>
  <c r="M197" i="22"/>
  <c r="M196" i="22"/>
  <c r="M195" i="22"/>
  <c r="M188" i="22"/>
  <c r="M185" i="22"/>
  <c r="M181" i="22"/>
  <c r="M180" i="22"/>
  <c r="M179" i="22"/>
  <c r="M169" i="22"/>
  <c r="M166" i="22"/>
  <c r="M165" i="22"/>
  <c r="M164" i="22"/>
  <c r="M162" i="22"/>
  <c r="M161" i="22"/>
  <c r="M160" i="22"/>
  <c r="M158" i="22"/>
  <c r="M157" i="22"/>
  <c r="M156" i="22"/>
  <c r="M149" i="22"/>
  <c r="M145" i="22"/>
  <c r="M144" i="22"/>
  <c r="M143" i="22"/>
  <c r="M140" i="22"/>
  <c r="M139" i="22"/>
  <c r="M138" i="22"/>
  <c r="M122" i="22"/>
  <c r="M118" i="22"/>
  <c r="M116" i="22"/>
  <c r="M115" i="22"/>
  <c r="M114" i="22"/>
  <c r="M113" i="22"/>
  <c r="M112" i="22"/>
  <c r="M111" i="22"/>
  <c r="M110" i="22"/>
  <c r="M109" i="22"/>
  <c r="M107" i="22"/>
  <c r="M106" i="22"/>
  <c r="M105" i="22"/>
  <c r="M104" i="22"/>
  <c r="M100" i="22"/>
  <c r="M99" i="22"/>
  <c r="M98" i="22"/>
  <c r="M97" i="22"/>
  <c r="M96" i="22"/>
  <c r="M95" i="22"/>
  <c r="M94" i="22"/>
  <c r="M93" i="22"/>
  <c r="M91" i="22"/>
  <c r="M90" i="22"/>
  <c r="M89" i="22"/>
  <c r="M87" i="22"/>
  <c r="M86" i="22"/>
  <c r="M85" i="22"/>
  <c r="M83" i="22"/>
  <c r="M82" i="22"/>
  <c r="M81" i="22"/>
  <c r="M80" i="22"/>
  <c r="M79" i="22"/>
  <c r="M78" i="22"/>
  <c r="M77" i="22"/>
  <c r="M76" i="22"/>
  <c r="M75" i="22"/>
  <c r="M74" i="22"/>
  <c r="M73" i="22"/>
  <c r="M72" i="22"/>
  <c r="M71" i="22"/>
  <c r="M70" i="22"/>
  <c r="M69" i="22"/>
  <c r="M67" i="22"/>
  <c r="M66" i="22"/>
  <c r="M65" i="22"/>
  <c r="M64" i="22"/>
  <c r="M63" i="22"/>
  <c r="M62" i="22"/>
  <c r="M61" i="22"/>
  <c r="M60" i="22"/>
  <c r="M59" i="22"/>
  <c r="M58" i="22"/>
  <c r="M55" i="22"/>
  <c r="M54" i="22"/>
  <c r="M53" i="22"/>
  <c r="M52" i="22"/>
  <c r="M51" i="22"/>
  <c r="M50" i="22"/>
  <c r="M49" i="22"/>
  <c r="M48" i="22"/>
  <c r="M47" i="22"/>
  <c r="M46" i="22"/>
  <c r="M44" i="22"/>
  <c r="M43" i="22"/>
  <c r="M42" i="22"/>
  <c r="M41" i="22"/>
  <c r="M40" i="22"/>
  <c r="M35" i="22"/>
  <c r="M34" i="22"/>
  <c r="M33" i="22"/>
  <c r="M32" i="22"/>
  <c r="M31" i="22"/>
  <c r="M29" i="22"/>
  <c r="M28" i="22"/>
  <c r="M27" i="22"/>
  <c r="M26" i="22"/>
  <c r="M25" i="22"/>
  <c r="M24" i="22"/>
  <c r="M23" i="22"/>
  <c r="M22" i="22"/>
  <c r="M21" i="22"/>
  <c r="M20" i="22"/>
  <c r="M19" i="22"/>
  <c r="M18" i="22"/>
  <c r="M17" i="22"/>
  <c r="M16" i="22"/>
  <c r="M15" i="22"/>
  <c r="M14" i="22"/>
  <c r="M13" i="22"/>
  <c r="M9" i="22"/>
  <c r="M7" i="22"/>
  <c r="M6" i="22"/>
  <c r="N211" i="21"/>
  <c r="N207" i="21"/>
  <c r="N203" i="21"/>
  <c r="N199" i="21"/>
  <c r="N195" i="21"/>
  <c r="N194" i="21"/>
  <c r="N192" i="21"/>
  <c r="N190" i="21"/>
  <c r="N189" i="21"/>
  <c r="N188" i="21"/>
  <c r="N187" i="21"/>
  <c r="N186" i="21"/>
  <c r="N185" i="21"/>
  <c r="N184" i="21"/>
  <c r="N183" i="21"/>
  <c r="N182" i="21"/>
  <c r="N181" i="21"/>
  <c r="N180" i="21"/>
  <c r="N179" i="21"/>
  <c r="N178" i="21"/>
  <c r="N177" i="21"/>
  <c r="N176" i="21"/>
  <c r="N175" i="21"/>
  <c r="N174" i="21"/>
  <c r="N172" i="21"/>
  <c r="N171" i="21"/>
  <c r="N170" i="21"/>
  <c r="N165" i="21"/>
  <c r="N161" i="21"/>
  <c r="N157" i="21"/>
  <c r="N156" i="21"/>
  <c r="N155" i="21"/>
  <c r="N154" i="21"/>
  <c r="N149" i="21"/>
  <c r="N145" i="21"/>
  <c r="N141" i="21"/>
  <c r="N137" i="21"/>
  <c r="N136" i="21"/>
  <c r="N134" i="21"/>
  <c r="N133" i="21"/>
  <c r="N132" i="21"/>
  <c r="N131" i="21"/>
  <c r="N130" i="21"/>
  <c r="N129" i="21"/>
  <c r="N128" i="21"/>
  <c r="N127" i="21"/>
  <c r="N126" i="21"/>
  <c r="N124" i="21"/>
  <c r="N123" i="21"/>
  <c r="N122" i="21"/>
  <c r="N121" i="21"/>
  <c r="N119" i="21"/>
  <c r="N118" i="21"/>
  <c r="N117" i="21"/>
  <c r="N116" i="21"/>
  <c r="N115" i="21"/>
  <c r="N114" i="21"/>
  <c r="N113" i="21"/>
  <c r="N112" i="21"/>
  <c r="N111" i="21"/>
  <c r="N109" i="21"/>
  <c r="N108" i="21"/>
  <c r="N107" i="21"/>
  <c r="N106" i="21"/>
  <c r="N103" i="21"/>
  <c r="N102" i="21"/>
  <c r="N101" i="21"/>
  <c r="N100" i="21"/>
  <c r="N99" i="21"/>
  <c r="N97" i="21"/>
  <c r="N96" i="21"/>
  <c r="N95" i="21"/>
  <c r="N94" i="21"/>
  <c r="N93" i="21"/>
  <c r="N92" i="21"/>
  <c r="N91" i="21"/>
  <c r="N90" i="21"/>
  <c r="N89" i="21"/>
  <c r="N88" i="21"/>
  <c r="N87" i="21"/>
  <c r="N86" i="21"/>
  <c r="N85" i="21"/>
  <c r="N84" i="21"/>
  <c r="N82" i="21"/>
  <c r="N81" i="21"/>
  <c r="N80" i="21"/>
  <c r="N79" i="21"/>
  <c r="N78" i="21"/>
  <c r="N77" i="21"/>
  <c r="N76" i="21"/>
  <c r="N74" i="21"/>
  <c r="N73" i="21"/>
  <c r="N72" i="21"/>
  <c r="N71" i="21"/>
  <c r="N70" i="21"/>
  <c r="N69" i="21"/>
  <c r="N68" i="21"/>
  <c r="N67" i="21"/>
  <c r="N66" i="21"/>
  <c r="N65" i="21"/>
  <c r="N64" i="21"/>
  <c r="N63" i="21"/>
  <c r="N62" i="21"/>
  <c r="N60" i="21"/>
  <c r="N59" i="21"/>
  <c r="N58" i="21"/>
  <c r="N57" i="21"/>
  <c r="N56" i="21"/>
  <c r="N54" i="21"/>
  <c r="N53" i="21"/>
  <c r="N52" i="21"/>
  <c r="N51" i="21"/>
  <c r="N50" i="21"/>
  <c r="N49" i="21"/>
  <c r="N48" i="21"/>
  <c r="N47" i="21"/>
  <c r="N46" i="21"/>
  <c r="N45" i="21"/>
  <c r="N44" i="21"/>
  <c r="N43" i="21"/>
  <c r="N42" i="21"/>
  <c r="N40" i="21"/>
  <c r="N39" i="21"/>
  <c r="N38" i="21"/>
  <c r="N37" i="21"/>
  <c r="N35" i="21"/>
  <c r="N34" i="21"/>
  <c r="N33" i="21"/>
  <c r="N32" i="21"/>
  <c r="N31" i="21"/>
  <c r="N30" i="21"/>
  <c r="N28" i="21"/>
  <c r="N27" i="21"/>
  <c r="N26" i="21"/>
  <c r="N25" i="21"/>
  <c r="N24" i="21"/>
  <c r="N23" i="21"/>
  <c r="N22" i="21"/>
  <c r="N21" i="21"/>
  <c r="N20" i="21"/>
  <c r="N19" i="21"/>
  <c r="N18" i="21"/>
  <c r="N17" i="21"/>
  <c r="N16" i="21"/>
  <c r="N15" i="21"/>
  <c r="N13" i="21"/>
  <c r="N12" i="21"/>
  <c r="N11" i="21"/>
  <c r="N10" i="21"/>
  <c r="N9" i="21"/>
  <c r="N8" i="21"/>
  <c r="N7" i="21"/>
  <c r="N6" i="21"/>
  <c r="N5" i="21"/>
  <c r="N4" i="21"/>
  <c r="C5" i="16"/>
  <c r="D5" i="16"/>
  <c r="E5" i="16"/>
  <c r="F5" i="16"/>
  <c r="G5" i="16"/>
  <c r="H5" i="16"/>
  <c r="I5" i="16"/>
  <c r="K5" i="16"/>
  <c r="B3" i="14"/>
  <c r="C3" i="14"/>
  <c r="A4" i="14"/>
  <c r="B4" i="14"/>
  <c r="C4" i="14"/>
  <c r="A5" i="14"/>
  <c r="B5" i="14"/>
  <c r="C5" i="14"/>
  <c r="A6" i="14"/>
  <c r="B6" i="14"/>
  <c r="C6" i="14"/>
  <c r="A7" i="14"/>
  <c r="B7" i="14"/>
  <c r="C7" i="14"/>
  <c r="A8" i="14"/>
  <c r="B8" i="14"/>
  <c r="C8" i="14"/>
  <c r="A9" i="14"/>
  <c r="B9" i="14"/>
  <c r="C9" i="14"/>
  <c r="A10" i="14"/>
  <c r="B10" i="14"/>
  <c r="C10" i="14"/>
  <c r="A11" i="14"/>
  <c r="B11" i="14"/>
  <c r="C11" i="14"/>
  <c r="A12" i="14"/>
  <c r="B12" i="14"/>
  <c r="C12" i="14"/>
  <c r="A13" i="14"/>
  <c r="B13" i="14"/>
  <c r="C13" i="14"/>
  <c r="A14" i="14"/>
  <c r="B14" i="14"/>
  <c r="C14" i="14"/>
  <c r="A15" i="14"/>
  <c r="B15" i="14"/>
  <c r="C15" i="14"/>
  <c r="A16" i="14"/>
  <c r="B16" i="14"/>
  <c r="C16" i="14"/>
  <c r="A17" i="14"/>
  <c r="B17" i="14"/>
  <c r="C17" i="14"/>
  <c r="A18" i="14"/>
  <c r="B18" i="14"/>
  <c r="C18" i="14"/>
  <c r="O4" i="13"/>
  <c r="O6" i="13"/>
  <c r="O8" i="13"/>
  <c r="O9" i="13"/>
  <c r="O10" i="13"/>
  <c r="O12" i="13"/>
  <c r="O13" i="13"/>
  <c r="O14" i="13"/>
  <c r="O15" i="13"/>
  <c r="O16" i="13"/>
  <c r="O17" i="13"/>
  <c r="O18" i="13"/>
  <c r="O19" i="13"/>
  <c r="O20" i="13"/>
  <c r="O21" i="13"/>
  <c r="O22" i="13"/>
  <c r="O23" i="13"/>
  <c r="D24" i="13"/>
  <c r="F24" i="13"/>
  <c r="G24" i="13"/>
  <c r="L24" i="13"/>
  <c r="N24" i="13"/>
  <c r="O24" i="13"/>
  <c r="D27" i="13"/>
  <c r="F27" i="13"/>
  <c r="G27" i="13"/>
  <c r="L27" i="13"/>
  <c r="N27" i="13"/>
  <c r="O27" i="13"/>
  <c r="D28" i="13"/>
  <c r="F28" i="13"/>
  <c r="G28" i="13"/>
  <c r="L28" i="13"/>
  <c r="N28" i="13"/>
  <c r="O28" i="13"/>
  <c r="D30" i="13"/>
  <c r="F30" i="13"/>
  <c r="G30" i="13"/>
  <c r="L30" i="13"/>
  <c r="N30" i="13"/>
  <c r="O30" i="13"/>
  <c r="D31" i="13"/>
  <c r="F31" i="13"/>
  <c r="G31" i="13"/>
  <c r="L31" i="13"/>
  <c r="N31" i="13"/>
  <c r="O31" i="13"/>
  <c r="D33" i="13"/>
  <c r="F33" i="13"/>
  <c r="G33" i="13"/>
  <c r="L33" i="13"/>
  <c r="N33" i="13"/>
  <c r="O33" i="13"/>
  <c r="D34" i="13"/>
  <c r="F34" i="13"/>
  <c r="G34" i="13"/>
  <c r="L34" i="13"/>
  <c r="N34" i="13"/>
  <c r="O34" i="13"/>
  <c r="D36" i="13"/>
  <c r="F36" i="13"/>
  <c r="G36" i="13"/>
  <c r="L36" i="13"/>
  <c r="N36" i="13"/>
  <c r="D37" i="13"/>
  <c r="F37" i="13"/>
  <c r="G37" i="13"/>
  <c r="L37" i="13"/>
  <c r="N37" i="13"/>
  <c r="D40" i="13"/>
  <c r="F40" i="13"/>
  <c r="G40" i="13"/>
  <c r="L40" i="13"/>
  <c r="N40" i="13"/>
  <c r="O40" i="13"/>
  <c r="D41" i="13"/>
  <c r="F41" i="13"/>
  <c r="G41" i="13"/>
  <c r="L41" i="13"/>
  <c r="N41" i="13"/>
  <c r="O41" i="13"/>
  <c r="D44" i="13"/>
  <c r="F44" i="13"/>
  <c r="G44" i="13"/>
  <c r="L44" i="13"/>
  <c r="N44" i="13"/>
  <c r="O44" i="13"/>
  <c r="D45" i="13"/>
  <c r="F45" i="13"/>
  <c r="G45" i="13"/>
  <c r="L45" i="13"/>
  <c r="N45" i="13"/>
  <c r="O45" i="13"/>
  <c r="D48" i="13"/>
  <c r="F48" i="13"/>
  <c r="G48" i="13"/>
  <c r="L48" i="13"/>
  <c r="N48" i="13"/>
  <c r="O48" i="13"/>
  <c r="D49" i="13"/>
  <c r="F49" i="13"/>
  <c r="G49" i="13"/>
  <c r="L49" i="13"/>
  <c r="N49" i="13"/>
  <c r="O49" i="13"/>
  <c r="D51" i="13"/>
  <c r="F51" i="13"/>
  <c r="G51" i="13"/>
  <c r="L51" i="13"/>
  <c r="N51" i="13"/>
  <c r="O51" i="13"/>
  <c r="D52" i="13"/>
  <c r="F52" i="13"/>
  <c r="G52" i="13"/>
  <c r="L52" i="13"/>
  <c r="N52" i="13"/>
  <c r="O52" i="13"/>
  <c r="D54" i="13"/>
  <c r="F54" i="13"/>
  <c r="G54" i="13"/>
  <c r="L54" i="13"/>
  <c r="N54" i="13"/>
  <c r="O54" i="13"/>
  <c r="D55" i="13"/>
  <c r="F55" i="13"/>
  <c r="G55" i="13"/>
  <c r="L55" i="13"/>
  <c r="N55" i="13"/>
  <c r="O55" i="13"/>
  <c r="D57" i="13"/>
  <c r="F57" i="13"/>
  <c r="G57" i="13"/>
  <c r="L57" i="13"/>
  <c r="N57" i="13"/>
  <c r="O57" i="13"/>
  <c r="D58" i="13"/>
  <c r="F58" i="13"/>
  <c r="G58" i="13"/>
  <c r="L58" i="13"/>
  <c r="N58" i="13"/>
  <c r="O58" i="13"/>
  <c r="D60" i="13"/>
  <c r="F60" i="13"/>
  <c r="G60" i="13"/>
  <c r="L60" i="13"/>
  <c r="N60" i="13"/>
  <c r="O60" i="13"/>
  <c r="D61" i="13"/>
  <c r="F61" i="13"/>
  <c r="G61" i="13"/>
  <c r="L61" i="13"/>
  <c r="N61" i="13"/>
  <c r="O61" i="13"/>
  <c r="D63" i="13"/>
  <c r="F63" i="13"/>
  <c r="G63" i="13"/>
  <c r="L63" i="13"/>
  <c r="N63" i="13"/>
  <c r="O63" i="13"/>
  <c r="D64" i="13"/>
  <c r="F64" i="13"/>
  <c r="G64" i="13"/>
  <c r="L64" i="13"/>
  <c r="N64" i="13"/>
  <c r="O64" i="13"/>
  <c r="D66" i="13"/>
  <c r="F66" i="13"/>
  <c r="G66" i="13"/>
  <c r="L66" i="13"/>
  <c r="N66" i="13"/>
  <c r="O66" i="13"/>
  <c r="D67" i="13"/>
  <c r="F67" i="13"/>
  <c r="G67" i="13"/>
  <c r="L67" i="13"/>
  <c r="N67" i="13"/>
  <c r="O67" i="13"/>
  <c r="D69" i="13"/>
  <c r="F69" i="13"/>
  <c r="G69" i="13"/>
  <c r="L69" i="13"/>
  <c r="N69" i="13"/>
  <c r="O69" i="13"/>
  <c r="D70" i="13"/>
  <c r="F70" i="13"/>
  <c r="G70" i="13"/>
  <c r="L70" i="13"/>
  <c r="N70" i="13"/>
  <c r="O70" i="13"/>
  <c r="D72" i="13"/>
  <c r="F72" i="13"/>
  <c r="G72" i="13"/>
  <c r="L72" i="13"/>
  <c r="N72" i="13"/>
  <c r="O72" i="13"/>
  <c r="D73" i="13"/>
  <c r="F73" i="13"/>
  <c r="G73" i="13"/>
  <c r="L73" i="13"/>
  <c r="N73" i="13"/>
  <c r="O73" i="13"/>
  <c r="D75" i="13"/>
  <c r="F75" i="13"/>
  <c r="G75" i="13"/>
  <c r="L75" i="13"/>
  <c r="N75" i="13"/>
  <c r="O75" i="13"/>
  <c r="D76" i="13"/>
  <c r="F76" i="13"/>
  <c r="G76" i="13"/>
  <c r="L76" i="13"/>
  <c r="N76" i="13"/>
  <c r="O76" i="13"/>
  <c r="D78" i="13"/>
  <c r="F78" i="13"/>
  <c r="G78" i="13"/>
  <c r="L78" i="13"/>
  <c r="N78" i="13"/>
  <c r="O78" i="13"/>
  <c r="D79" i="13"/>
  <c r="F79" i="13"/>
  <c r="G79" i="13"/>
  <c r="L79" i="13"/>
  <c r="N79" i="13"/>
  <c r="O79" i="13"/>
  <c r="O80" i="13"/>
  <c r="D82" i="13"/>
  <c r="F82" i="13"/>
  <c r="G82" i="13"/>
  <c r="L82" i="13"/>
  <c r="N82" i="13"/>
  <c r="O82" i="13"/>
  <c r="D83" i="13"/>
  <c r="F83" i="13"/>
  <c r="G83" i="13"/>
  <c r="L83" i="13"/>
  <c r="N83" i="13"/>
  <c r="O83" i="13"/>
  <c r="D85" i="13"/>
  <c r="F85" i="13"/>
  <c r="G85" i="13"/>
  <c r="L85" i="13"/>
  <c r="N85" i="13"/>
  <c r="D86" i="13"/>
  <c r="F86" i="13"/>
  <c r="G86" i="13"/>
  <c r="L86" i="13"/>
  <c r="N86" i="13"/>
  <c r="D89" i="13"/>
  <c r="E89" i="13"/>
  <c r="F89" i="13"/>
  <c r="G89" i="13"/>
  <c r="H89" i="13"/>
  <c r="I89" i="13"/>
  <c r="K89" i="13"/>
  <c r="M89" i="13"/>
  <c r="D90" i="13"/>
  <c r="F90" i="13"/>
  <c r="G90" i="13"/>
  <c r="L90" i="13"/>
  <c r="N90" i="13"/>
  <c r="D91" i="13"/>
  <c r="F91" i="13"/>
  <c r="G91" i="13"/>
  <c r="L91" i="13"/>
  <c r="N91" i="13"/>
  <c r="O91" i="13"/>
  <c r="D92" i="13"/>
  <c r="F92" i="13"/>
  <c r="G92" i="13"/>
  <c r="L92" i="13"/>
  <c r="N92" i="13"/>
  <c r="D93" i="13"/>
  <c r="E93" i="13"/>
  <c r="F93" i="13"/>
  <c r="G93" i="13"/>
  <c r="H93" i="13"/>
  <c r="I93" i="13"/>
  <c r="K93" i="13"/>
  <c r="M93" i="13"/>
  <c r="D95" i="13"/>
  <c r="F95" i="13"/>
  <c r="G95" i="13"/>
  <c r="L95" i="13"/>
  <c r="N95" i="13"/>
  <c r="D96" i="13"/>
  <c r="F96" i="13"/>
  <c r="G96" i="13"/>
  <c r="L96" i="13"/>
  <c r="N96" i="13"/>
  <c r="D97" i="13"/>
  <c r="F97" i="13"/>
  <c r="G97" i="13"/>
  <c r="L97" i="13"/>
  <c r="N97" i="13"/>
  <c r="D98" i="13"/>
  <c r="F98" i="13"/>
  <c r="G98" i="13"/>
  <c r="L98" i="13"/>
  <c r="N98" i="13"/>
  <c r="O98" i="13"/>
  <c r="D99" i="13"/>
  <c r="F99" i="13"/>
  <c r="G99" i="13"/>
  <c r="L99" i="13"/>
  <c r="N99" i="13"/>
  <c r="O99" i="13"/>
  <c r="D100" i="13"/>
  <c r="F100" i="13"/>
  <c r="G100" i="13"/>
  <c r="L100" i="13"/>
  <c r="N100" i="13"/>
  <c r="D101" i="13"/>
  <c r="F101" i="13"/>
  <c r="G101" i="13"/>
  <c r="L101" i="13"/>
  <c r="N101" i="13"/>
  <c r="D103" i="13"/>
  <c r="F103" i="13"/>
  <c r="G103" i="13"/>
  <c r="L103" i="13"/>
  <c r="N103" i="13"/>
  <c r="D104" i="13"/>
  <c r="F104" i="13"/>
  <c r="G104" i="13"/>
  <c r="L104" i="13"/>
  <c r="N104" i="13"/>
  <c r="D105" i="13"/>
  <c r="F105" i="13"/>
  <c r="G105" i="13"/>
  <c r="L105" i="13"/>
  <c r="N105" i="13"/>
  <c r="D106" i="13"/>
  <c r="E106" i="13"/>
  <c r="F106" i="13"/>
  <c r="G106" i="13"/>
  <c r="H106" i="13"/>
  <c r="I106" i="13"/>
  <c r="K106" i="13"/>
  <c r="M106" i="13"/>
  <c r="D107" i="13"/>
  <c r="F107" i="13"/>
  <c r="G107" i="13"/>
  <c r="L107" i="13"/>
  <c r="N107" i="13"/>
  <c r="D108" i="13"/>
  <c r="F108" i="13"/>
  <c r="G108" i="13"/>
  <c r="L108" i="13"/>
  <c r="N108" i="13"/>
  <c r="D109" i="13"/>
  <c r="F109" i="13"/>
  <c r="G109" i="13"/>
  <c r="L109" i="13"/>
  <c r="N109" i="13"/>
  <c r="D110" i="13"/>
  <c r="F110" i="13"/>
  <c r="G110" i="13"/>
  <c r="L110" i="13"/>
  <c r="N110" i="13"/>
  <c r="O110" i="13"/>
  <c r="D111" i="13"/>
  <c r="E111" i="13"/>
  <c r="F111" i="13"/>
  <c r="G111" i="13"/>
  <c r="H111" i="13"/>
  <c r="I111" i="13"/>
  <c r="K111" i="13"/>
  <c r="M111" i="13"/>
  <c r="D114" i="13"/>
  <c r="F114" i="13"/>
  <c r="G114" i="13"/>
  <c r="L114" i="13"/>
  <c r="N114" i="13"/>
  <c r="O114" i="13"/>
  <c r="D115" i="13"/>
  <c r="F115" i="13"/>
  <c r="G115" i="13"/>
  <c r="L115" i="13"/>
  <c r="N115" i="13"/>
  <c r="O115" i="13"/>
  <c r="D116" i="13"/>
  <c r="F116" i="13"/>
  <c r="G116" i="13"/>
  <c r="L116" i="13"/>
  <c r="N116" i="13"/>
  <c r="O116" i="13"/>
  <c r="O118" i="13"/>
  <c r="O119" i="13"/>
  <c r="O120" i="13"/>
  <c r="O121" i="13"/>
  <c r="O122" i="13"/>
  <c r="O123" i="13"/>
  <c r="D125" i="13"/>
  <c r="F125" i="13"/>
  <c r="G125" i="13"/>
  <c r="L125" i="13"/>
  <c r="N125" i="13"/>
  <c r="O125" i="13"/>
  <c r="O126" i="13"/>
  <c r="O127" i="13"/>
  <c r="O128" i="13"/>
  <c r="D130" i="13"/>
  <c r="F130" i="13"/>
  <c r="G130" i="13"/>
  <c r="L130" i="13"/>
  <c r="N130" i="13"/>
  <c r="D131" i="13"/>
  <c r="F131" i="13"/>
  <c r="G131" i="13"/>
  <c r="L131" i="13"/>
  <c r="N131" i="13"/>
  <c r="O131" i="13"/>
  <c r="C6" i="8"/>
  <c r="E6" i="8"/>
  <c r="F6" i="8"/>
  <c r="M6" i="8"/>
  <c r="N6" i="8"/>
  <c r="C7" i="8"/>
  <c r="E7" i="8"/>
  <c r="F7" i="8"/>
  <c r="M7" i="8"/>
  <c r="N7" i="8"/>
  <c r="C8" i="8"/>
  <c r="E8" i="8"/>
  <c r="F8" i="8"/>
  <c r="M8" i="8"/>
  <c r="N8" i="8"/>
  <c r="C9" i="8"/>
  <c r="E9" i="8"/>
  <c r="F9" i="8"/>
  <c r="M9" i="8"/>
  <c r="N9" i="8"/>
  <c r="C10" i="8"/>
  <c r="E10" i="8"/>
  <c r="F10" i="8"/>
  <c r="M10" i="8"/>
  <c r="N10" i="8"/>
  <c r="C11" i="8"/>
  <c r="E11" i="8"/>
  <c r="F11" i="8"/>
  <c r="M11" i="8"/>
  <c r="N11" i="8"/>
  <c r="C12" i="8"/>
  <c r="E12" i="8"/>
  <c r="F12" i="8"/>
  <c r="M12" i="8"/>
  <c r="N12" i="8"/>
  <c r="C13" i="8"/>
  <c r="E13" i="8"/>
  <c r="F13" i="8"/>
  <c r="M13" i="8"/>
  <c r="N13" i="8"/>
  <c r="C14" i="8"/>
  <c r="E14" i="8"/>
  <c r="F14" i="8"/>
  <c r="M14" i="8"/>
  <c r="N14" i="8"/>
  <c r="C15" i="8"/>
  <c r="E15" i="8"/>
  <c r="F15" i="8"/>
  <c r="M15" i="8"/>
  <c r="N15" i="8"/>
  <c r="C16" i="8"/>
  <c r="E16" i="8"/>
  <c r="F16" i="8"/>
  <c r="M16" i="8"/>
  <c r="N16" i="8"/>
  <c r="C17" i="8"/>
  <c r="E17" i="8"/>
  <c r="F17" i="8"/>
  <c r="M17" i="8"/>
  <c r="N17" i="8"/>
  <c r="C18" i="8"/>
  <c r="E18" i="8"/>
  <c r="F18" i="8"/>
  <c r="M18" i="8"/>
  <c r="N18" i="8"/>
  <c r="C19" i="8"/>
  <c r="E19" i="8"/>
  <c r="F19" i="8"/>
  <c r="M19" i="8"/>
  <c r="N19" i="8"/>
  <c r="N20" i="8"/>
  <c r="C22" i="8"/>
  <c r="E22" i="8"/>
  <c r="F22" i="8"/>
  <c r="K22" i="8"/>
  <c r="M22" i="8"/>
  <c r="N22" i="8"/>
  <c r="C23" i="8"/>
  <c r="E23" i="8"/>
  <c r="F23" i="8"/>
  <c r="K23" i="8"/>
  <c r="M23" i="8"/>
  <c r="N23" i="8"/>
  <c r="C24" i="8"/>
  <c r="E24" i="8"/>
  <c r="F24" i="8"/>
  <c r="K24" i="8"/>
  <c r="M24" i="8"/>
  <c r="N24" i="8"/>
  <c r="N34" i="8"/>
  <c r="N35" i="8"/>
  <c r="C36" i="8"/>
  <c r="E36" i="8"/>
  <c r="F36" i="8"/>
  <c r="K36" i="8"/>
  <c r="M36" i="8"/>
  <c r="N36" i="8"/>
  <c r="N37" i="8"/>
  <c r="N39" i="8"/>
  <c r="N40" i="8"/>
  <c r="N41" i="8"/>
  <c r="C42" i="8"/>
  <c r="E42" i="8"/>
  <c r="F42" i="8"/>
  <c r="K42" i="8"/>
  <c r="M42" i="8"/>
  <c r="N42" i="8"/>
  <c r="N43" i="8"/>
  <c r="C45" i="8"/>
  <c r="E45" i="8"/>
  <c r="F45" i="8"/>
  <c r="K45" i="8"/>
  <c r="M45" i="8"/>
  <c r="N45" i="8"/>
  <c r="C46" i="8"/>
  <c r="E46" i="8"/>
  <c r="F46" i="8"/>
  <c r="K46" i="8"/>
  <c r="M46" i="8"/>
  <c r="N46" i="8"/>
  <c r="C47" i="8"/>
  <c r="E47" i="8"/>
  <c r="F47" i="8"/>
  <c r="K47" i="8"/>
  <c r="M47" i="8"/>
  <c r="N47" i="8"/>
  <c r="N57" i="8"/>
  <c r="N59" i="8"/>
  <c r="N60" i="8"/>
  <c r="N61" i="8"/>
  <c r="C62" i="8"/>
  <c r="E62" i="8"/>
  <c r="F62" i="8"/>
  <c r="K62" i="8"/>
  <c r="M62" i="8"/>
  <c r="N62" i="8"/>
  <c r="N63" i="8"/>
  <c r="N64" i="8"/>
  <c r="N79" i="8"/>
  <c r="N80" i="8"/>
  <c r="N81" i="8"/>
  <c r="N82" i="8"/>
  <c r="N83" i="8"/>
  <c r="N84" i="8"/>
  <c r="N85" i="8"/>
  <c r="C86" i="8"/>
  <c r="E86" i="8"/>
  <c r="F86" i="8"/>
  <c r="K86" i="8"/>
  <c r="M86" i="8"/>
  <c r="N86" i="8"/>
  <c r="C87" i="8"/>
  <c r="E87" i="8"/>
  <c r="F87" i="8"/>
  <c r="K87" i="8"/>
  <c r="M87" i="8"/>
  <c r="N87" i="8"/>
  <c r="N88" i="8"/>
  <c r="C98" i="8"/>
  <c r="E98" i="8"/>
  <c r="F98" i="8"/>
  <c r="K98" i="8"/>
  <c r="M98" i="8"/>
  <c r="N98" i="8"/>
  <c r="C99" i="8"/>
  <c r="E99" i="8"/>
  <c r="F99" i="8"/>
  <c r="K99" i="8"/>
  <c r="M99" i="8"/>
  <c r="N99" i="8"/>
  <c r="C100" i="8"/>
  <c r="E100" i="8"/>
  <c r="F100" i="8"/>
  <c r="K100" i="8"/>
  <c r="M100" i="8"/>
  <c r="N100" i="8"/>
  <c r="C101" i="8"/>
  <c r="E101" i="8"/>
  <c r="F101" i="8"/>
  <c r="K101" i="8"/>
  <c r="M101" i="8"/>
  <c r="N101" i="8"/>
  <c r="C115" i="8"/>
  <c r="E115" i="8"/>
  <c r="F115" i="8"/>
  <c r="K115" i="8"/>
  <c r="M115" i="8"/>
  <c r="N115" i="8"/>
  <c r="C116" i="8"/>
  <c r="E116" i="8"/>
  <c r="F116" i="8"/>
  <c r="K116" i="8"/>
  <c r="M116" i="8"/>
  <c r="N116" i="8"/>
  <c r="C117" i="8"/>
  <c r="E117" i="8"/>
  <c r="F117" i="8"/>
  <c r="K117" i="8"/>
  <c r="M117" i="8"/>
  <c r="N117" i="8"/>
  <c r="N118" i="8"/>
  <c r="N119" i="8"/>
  <c r="N121" i="8"/>
  <c r="N122" i="8"/>
  <c r="N123" i="8"/>
  <c r="N124" i="8"/>
  <c r="N125" i="8"/>
  <c r="N126" i="8"/>
  <c r="N127" i="8"/>
  <c r="N128" i="8"/>
  <c r="N129" i="8"/>
  <c r="N130" i="8"/>
  <c r="N135" i="8"/>
  <c r="N138" i="8"/>
  <c r="N139" i="8"/>
  <c r="N140" i="8"/>
  <c r="C148" i="8"/>
  <c r="E148" i="8"/>
  <c r="F148" i="8"/>
  <c r="M148" i="8"/>
  <c r="N148" i="8"/>
  <c r="C149" i="8"/>
  <c r="E149" i="8"/>
  <c r="F149" i="8"/>
  <c r="M149" i="8"/>
  <c r="N149" i="8"/>
  <c r="C150" i="8"/>
  <c r="E150" i="8"/>
  <c r="F150" i="8"/>
  <c r="M150" i="8"/>
  <c r="N150" i="8"/>
  <c r="C151" i="8"/>
  <c r="E151" i="8"/>
  <c r="F151" i="8"/>
  <c r="M151" i="8"/>
  <c r="N151" i="8"/>
  <c r="C152" i="8"/>
  <c r="E152" i="8"/>
  <c r="F152" i="8"/>
  <c r="M152" i="8"/>
  <c r="N152" i="8"/>
  <c r="C153" i="8"/>
  <c r="E153" i="8"/>
  <c r="F153" i="8"/>
  <c r="M153" i="8"/>
  <c r="N153" i="8"/>
  <c r="C154" i="8"/>
  <c r="E154" i="8"/>
  <c r="F154" i="8"/>
  <c r="M154" i="8"/>
  <c r="N154" i="8"/>
  <c r="C155" i="8"/>
  <c r="E155" i="8"/>
  <c r="F155" i="8"/>
  <c r="M155" i="8"/>
  <c r="N155" i="8"/>
  <c r="C156" i="8"/>
  <c r="E156" i="8"/>
  <c r="F156" i="8"/>
  <c r="M156" i="8"/>
  <c r="N156" i="8"/>
  <c r="C157" i="8"/>
  <c r="E157" i="8"/>
  <c r="F157" i="8"/>
  <c r="M157" i="8"/>
  <c r="N157" i="8"/>
  <c r="C158" i="8"/>
  <c r="E158" i="8"/>
  <c r="F158" i="8"/>
  <c r="M158" i="8"/>
  <c r="N158" i="8"/>
  <c r="C159" i="8"/>
  <c r="E159" i="8"/>
  <c r="F159" i="8"/>
  <c r="M159" i="8"/>
  <c r="N159" i="8"/>
  <c r="C160" i="8"/>
  <c r="E160" i="8"/>
  <c r="F160" i="8"/>
  <c r="M160" i="8"/>
  <c r="N160" i="8"/>
  <c r="C161" i="8"/>
  <c r="E161" i="8"/>
  <c r="F161" i="8"/>
  <c r="M161" i="8"/>
  <c r="N161" i="8"/>
  <c r="N162" i="8"/>
  <c r="N164" i="8"/>
  <c r="N165" i="8"/>
  <c r="P165" i="8"/>
  <c r="N170" i="8"/>
  <c r="N171" i="8"/>
  <c r="N172" i="8"/>
  <c r="N173" i="8"/>
  <c r="C174" i="8"/>
  <c r="E174" i="8"/>
  <c r="F174" i="8"/>
  <c r="K174" i="8"/>
  <c r="M174" i="8"/>
  <c r="N174" i="8"/>
  <c r="C175" i="8"/>
  <c r="E175" i="8"/>
  <c r="F175" i="8"/>
  <c r="K175" i="8"/>
  <c r="M175" i="8"/>
  <c r="N175" i="8"/>
  <c r="C176" i="8"/>
  <c r="E176" i="8"/>
  <c r="F176" i="8"/>
  <c r="K176" i="8"/>
  <c r="M176" i="8"/>
  <c r="N176" i="8"/>
  <c r="N177" i="8"/>
  <c r="C180" i="8"/>
  <c r="E180" i="8"/>
  <c r="F180" i="8"/>
  <c r="K180" i="8"/>
  <c r="M180" i="8"/>
  <c r="N180" i="8"/>
  <c r="C181" i="8"/>
  <c r="E181" i="8"/>
  <c r="F181" i="8"/>
  <c r="K181" i="8"/>
  <c r="M181" i="8"/>
  <c r="N181" i="8"/>
  <c r="C182" i="8"/>
  <c r="E182" i="8"/>
  <c r="F182" i="8"/>
  <c r="K182" i="8"/>
  <c r="M182" i="8"/>
  <c r="N182" i="8"/>
  <c r="C183" i="8"/>
  <c r="E183" i="8"/>
  <c r="F183" i="8"/>
  <c r="K183" i="8"/>
  <c r="M183" i="8"/>
  <c r="N183" i="8"/>
  <c r="C184" i="8"/>
  <c r="E184" i="8"/>
  <c r="F184" i="8"/>
  <c r="K184" i="8"/>
  <c r="M184" i="8"/>
  <c r="N184" i="8"/>
  <c r="C185" i="8"/>
  <c r="E185" i="8"/>
  <c r="F185" i="8"/>
  <c r="K185" i="8"/>
  <c r="M185" i="8"/>
  <c r="N185" i="8"/>
  <c r="C186" i="8"/>
  <c r="E186" i="8"/>
  <c r="F186" i="8"/>
  <c r="K186" i="8"/>
  <c r="M186" i="8"/>
  <c r="N186" i="8"/>
  <c r="C187" i="8"/>
  <c r="E187" i="8"/>
  <c r="F187" i="8"/>
  <c r="K187" i="8"/>
  <c r="M187" i="8"/>
  <c r="N187" i="8"/>
  <c r="C188" i="8"/>
  <c r="E188" i="8"/>
  <c r="F188" i="8"/>
  <c r="K188" i="8"/>
  <c r="M188" i="8"/>
  <c r="N188" i="8"/>
  <c r="C189" i="8"/>
  <c r="E189" i="8"/>
  <c r="F189" i="8"/>
  <c r="K189" i="8"/>
  <c r="M189" i="8"/>
  <c r="N189" i="8"/>
  <c r="C190" i="8"/>
  <c r="E190" i="8"/>
  <c r="F190" i="8"/>
  <c r="K190" i="8"/>
  <c r="M190" i="8"/>
  <c r="N190" i="8"/>
  <c r="C191" i="8"/>
  <c r="E191" i="8"/>
  <c r="F191" i="8"/>
  <c r="K191" i="8"/>
  <c r="M191" i="8"/>
  <c r="N191" i="8"/>
  <c r="C192" i="8"/>
  <c r="E192" i="8"/>
  <c r="F192" i="8"/>
  <c r="K192" i="8"/>
  <c r="M192" i="8"/>
  <c r="N192" i="8"/>
  <c r="N201" i="8"/>
  <c r="N202" i="8"/>
  <c r="C203" i="8"/>
  <c r="E203" i="8"/>
  <c r="F203" i="8"/>
  <c r="K203" i="8"/>
  <c r="M203" i="8"/>
  <c r="N203" i="8"/>
  <c r="N204" i="8"/>
  <c r="N206" i="8"/>
  <c r="N207" i="8"/>
  <c r="N208" i="8"/>
  <c r="C209" i="8"/>
  <c r="E209" i="8"/>
  <c r="F209" i="8"/>
  <c r="K209" i="8"/>
  <c r="M209" i="8"/>
  <c r="N209" i="8"/>
  <c r="N210" i="8"/>
  <c r="C212" i="8"/>
  <c r="E212" i="8"/>
  <c r="F212" i="8"/>
  <c r="K212" i="8"/>
  <c r="M212" i="8"/>
  <c r="N212" i="8"/>
  <c r="C213" i="8"/>
  <c r="E213" i="8"/>
  <c r="F213" i="8"/>
  <c r="K213" i="8"/>
  <c r="M213" i="8"/>
  <c r="N213" i="8"/>
  <c r="C214" i="8"/>
  <c r="E214" i="8"/>
  <c r="F214" i="8"/>
  <c r="K214" i="8"/>
  <c r="M214" i="8"/>
  <c r="N214" i="8"/>
  <c r="N224" i="8"/>
  <c r="N226" i="8"/>
  <c r="N227" i="8"/>
  <c r="N228" i="8"/>
  <c r="C229" i="8"/>
  <c r="E229" i="8"/>
  <c r="F229" i="8"/>
  <c r="K229" i="8"/>
  <c r="M229" i="8"/>
  <c r="N229" i="8"/>
  <c r="N230" i="8"/>
  <c r="N231" i="8"/>
  <c r="N246" i="8"/>
  <c r="N247" i="8"/>
  <c r="N248" i="8"/>
  <c r="N249" i="8"/>
  <c r="N250" i="8"/>
  <c r="N251" i="8"/>
  <c r="N252" i="8"/>
  <c r="C253" i="8"/>
  <c r="E253" i="8"/>
  <c r="F253" i="8"/>
  <c r="K253" i="8"/>
  <c r="M253" i="8"/>
  <c r="N253" i="8"/>
  <c r="C254" i="8"/>
  <c r="E254" i="8"/>
  <c r="F254" i="8"/>
  <c r="K254" i="8"/>
  <c r="M254" i="8"/>
  <c r="N254" i="8"/>
  <c r="N255" i="8"/>
  <c r="C265" i="8"/>
  <c r="E265" i="8"/>
  <c r="F265" i="8"/>
  <c r="K265" i="8"/>
  <c r="M265" i="8"/>
  <c r="N265" i="8"/>
  <c r="C266" i="8"/>
  <c r="E266" i="8"/>
  <c r="F266" i="8"/>
  <c r="K266" i="8"/>
  <c r="M266" i="8"/>
  <c r="N266" i="8"/>
  <c r="C267" i="8"/>
  <c r="E267" i="8"/>
  <c r="F267" i="8"/>
  <c r="K267" i="8"/>
  <c r="M267" i="8"/>
  <c r="N267" i="8"/>
  <c r="C268" i="8"/>
  <c r="E268" i="8"/>
  <c r="F268" i="8"/>
  <c r="K268" i="8"/>
  <c r="M268" i="8"/>
  <c r="N268" i="8"/>
  <c r="C282" i="8"/>
  <c r="E282" i="8"/>
  <c r="F282" i="8"/>
  <c r="K282" i="8"/>
  <c r="M282" i="8"/>
  <c r="N282" i="8"/>
  <c r="C283" i="8"/>
  <c r="E283" i="8"/>
  <c r="F283" i="8"/>
  <c r="K283" i="8"/>
  <c r="M283" i="8"/>
  <c r="N283" i="8"/>
  <c r="C284" i="8"/>
  <c r="E284" i="8"/>
  <c r="F284" i="8"/>
  <c r="K284" i="8"/>
  <c r="M284" i="8"/>
  <c r="N284" i="8"/>
  <c r="N285" i="8"/>
  <c r="N286" i="8"/>
  <c r="N288" i="8"/>
  <c r="N289" i="8"/>
  <c r="N290" i="8"/>
  <c r="N291" i="8"/>
  <c r="N292" i="8"/>
  <c r="N293" i="8"/>
  <c r="N294" i="8"/>
  <c r="N295" i="8"/>
  <c r="N296" i="8"/>
  <c r="N297" i="8"/>
  <c r="C301" i="8"/>
  <c r="E301" i="8"/>
  <c r="F301" i="8"/>
  <c r="K301" i="8"/>
  <c r="M301" i="8"/>
  <c r="N301" i="8"/>
  <c r="C302" i="8"/>
  <c r="E302" i="8"/>
  <c r="F302" i="8"/>
  <c r="K302" i="8"/>
  <c r="M302" i="8"/>
  <c r="N302" i="8"/>
  <c r="C303" i="8"/>
  <c r="E303" i="8"/>
  <c r="F303" i="8"/>
  <c r="K303" i="8"/>
  <c r="M303" i="8"/>
  <c r="N303" i="8"/>
  <c r="N305" i="8"/>
  <c r="N306" i="8"/>
  <c r="N307" i="8"/>
  <c r="N309" i="8"/>
  <c r="N310" i="8"/>
  <c r="N311" i="8"/>
  <c r="N317" i="8"/>
  <c r="N318" i="8"/>
  <c r="N319" i="8"/>
  <c r="N320" i="8"/>
  <c r="C321" i="8"/>
  <c r="E321" i="8"/>
  <c r="F321" i="8"/>
  <c r="K321" i="8"/>
  <c r="M321" i="8"/>
  <c r="N321" i="8"/>
  <c r="C322" i="8"/>
  <c r="E322" i="8"/>
  <c r="F322" i="8"/>
  <c r="K322" i="8"/>
  <c r="M322" i="8"/>
  <c r="N322" i="8"/>
  <c r="C323" i="8"/>
  <c r="E323" i="8"/>
  <c r="F323" i="8"/>
  <c r="K323" i="8"/>
  <c r="M323" i="8"/>
  <c r="N323" i="8"/>
  <c r="N324" i="8"/>
  <c r="C327" i="8"/>
  <c r="E327" i="8"/>
  <c r="F327" i="8"/>
  <c r="K327" i="8"/>
  <c r="M327" i="8"/>
  <c r="N327" i="8"/>
  <c r="C328" i="8"/>
  <c r="E328" i="8"/>
  <c r="F328" i="8"/>
  <c r="K328" i="8"/>
  <c r="M328" i="8"/>
  <c r="N328" i="8"/>
  <c r="C329" i="8"/>
  <c r="E329" i="8"/>
  <c r="F329" i="8"/>
  <c r="K329" i="8"/>
  <c r="M329" i="8"/>
  <c r="N329" i="8"/>
  <c r="C330" i="8"/>
  <c r="E330" i="8"/>
  <c r="F330" i="8"/>
  <c r="K330" i="8"/>
  <c r="M330" i="8"/>
  <c r="N330" i="8"/>
  <c r="C331" i="8"/>
  <c r="E331" i="8"/>
  <c r="F331" i="8"/>
  <c r="K331" i="8"/>
  <c r="M331" i="8"/>
  <c r="N331" i="8"/>
  <c r="C332" i="8"/>
  <c r="E332" i="8"/>
  <c r="F332" i="8"/>
  <c r="K332" i="8"/>
  <c r="M332" i="8"/>
  <c r="N332" i="8"/>
  <c r="C333" i="8"/>
  <c r="E333" i="8"/>
  <c r="F333" i="8"/>
  <c r="K333" i="8"/>
  <c r="M333" i="8"/>
  <c r="N333" i="8"/>
  <c r="C334" i="8"/>
  <c r="E334" i="8"/>
  <c r="F334" i="8"/>
  <c r="K334" i="8"/>
  <c r="M334" i="8"/>
  <c r="N334" i="8"/>
  <c r="C335" i="8"/>
  <c r="E335" i="8"/>
  <c r="F335" i="8"/>
  <c r="K335" i="8"/>
  <c r="M335" i="8"/>
  <c r="N335" i="8"/>
  <c r="C336" i="8"/>
  <c r="E336" i="8"/>
  <c r="F336" i="8"/>
  <c r="K336" i="8"/>
  <c r="M336" i="8"/>
  <c r="N336" i="8"/>
  <c r="C337" i="8"/>
  <c r="E337" i="8"/>
  <c r="F337" i="8"/>
  <c r="K337" i="8"/>
  <c r="M337" i="8"/>
  <c r="N337" i="8"/>
  <c r="C338" i="8"/>
  <c r="E338" i="8"/>
  <c r="F338" i="8"/>
  <c r="K338" i="8"/>
  <c r="M338" i="8"/>
  <c r="N338" i="8"/>
  <c r="C339" i="8"/>
  <c r="E339" i="8"/>
  <c r="F339" i="8"/>
  <c r="K339" i="8"/>
  <c r="M339" i="8"/>
  <c r="N339" i="8"/>
  <c r="N348" i="8"/>
  <c r="N349" i="8"/>
  <c r="C350" i="8"/>
  <c r="E350" i="8"/>
  <c r="F350" i="8"/>
  <c r="K350" i="8"/>
  <c r="M350" i="8"/>
  <c r="N350" i="8"/>
  <c r="N351" i="8"/>
  <c r="N353" i="8"/>
  <c r="N354" i="8"/>
  <c r="N355" i="8"/>
  <c r="C356" i="8"/>
  <c r="E356" i="8"/>
  <c r="F356" i="8"/>
  <c r="K356" i="8"/>
  <c r="M356" i="8"/>
  <c r="N356" i="8"/>
  <c r="N357" i="8"/>
  <c r="C359" i="8"/>
  <c r="E359" i="8"/>
  <c r="F359" i="8"/>
  <c r="K359" i="8"/>
  <c r="M359" i="8"/>
  <c r="N359" i="8"/>
  <c r="C360" i="8"/>
  <c r="E360" i="8"/>
  <c r="F360" i="8"/>
  <c r="K360" i="8"/>
  <c r="M360" i="8"/>
  <c r="N360" i="8"/>
  <c r="C361" i="8"/>
  <c r="E361" i="8"/>
  <c r="F361" i="8"/>
  <c r="K361" i="8"/>
  <c r="M361" i="8"/>
  <c r="N361" i="8"/>
  <c r="N371" i="8"/>
  <c r="N373" i="8"/>
  <c r="N374" i="8"/>
  <c r="N375" i="8"/>
  <c r="C376" i="8"/>
  <c r="E376" i="8"/>
  <c r="F376" i="8"/>
  <c r="K376" i="8"/>
  <c r="M376" i="8"/>
  <c r="N376" i="8"/>
  <c r="N377" i="8"/>
  <c r="N378" i="8"/>
  <c r="N393" i="8"/>
  <c r="N394" i="8"/>
  <c r="N395" i="8"/>
  <c r="N396" i="8"/>
  <c r="N397" i="8"/>
  <c r="N398" i="8"/>
  <c r="N399" i="8"/>
  <c r="C400" i="8"/>
  <c r="E400" i="8"/>
  <c r="F400" i="8"/>
  <c r="K400" i="8"/>
  <c r="M400" i="8"/>
  <c r="N400" i="8"/>
  <c r="C401" i="8"/>
  <c r="E401" i="8"/>
  <c r="F401" i="8"/>
  <c r="K401" i="8"/>
  <c r="M401" i="8"/>
  <c r="N401" i="8"/>
  <c r="N402" i="8"/>
  <c r="C412" i="8"/>
  <c r="E412" i="8"/>
  <c r="F412" i="8"/>
  <c r="K412" i="8"/>
  <c r="M412" i="8"/>
  <c r="N412" i="8"/>
  <c r="C413" i="8"/>
  <c r="E413" i="8"/>
  <c r="F413" i="8"/>
  <c r="K413" i="8"/>
  <c r="M413" i="8"/>
  <c r="N413" i="8"/>
  <c r="C414" i="8"/>
  <c r="E414" i="8"/>
  <c r="F414" i="8"/>
  <c r="K414" i="8"/>
  <c r="M414" i="8"/>
  <c r="N414" i="8"/>
  <c r="C415" i="8"/>
  <c r="E415" i="8"/>
  <c r="F415" i="8"/>
  <c r="K415" i="8"/>
  <c r="M415" i="8"/>
  <c r="N415" i="8"/>
  <c r="C429" i="8"/>
  <c r="E429" i="8"/>
  <c r="F429" i="8"/>
  <c r="K429" i="8"/>
  <c r="M429" i="8"/>
  <c r="N429" i="8"/>
  <c r="C430" i="8"/>
  <c r="E430" i="8"/>
  <c r="F430" i="8"/>
  <c r="K430" i="8"/>
  <c r="M430" i="8"/>
  <c r="N430" i="8"/>
  <c r="C431" i="8"/>
  <c r="E431" i="8"/>
  <c r="F431" i="8"/>
  <c r="K431" i="8"/>
  <c r="M431" i="8"/>
  <c r="N431" i="8"/>
  <c r="N432" i="8"/>
  <c r="N433" i="8"/>
  <c r="N435" i="8"/>
  <c r="N436" i="8"/>
  <c r="N437" i="8"/>
  <c r="N438" i="8"/>
  <c r="N439" i="8"/>
  <c r="N440" i="8"/>
  <c r="N441" i="8"/>
  <c r="N442" i="8"/>
  <c r="N443" i="8"/>
  <c r="N444" i="8"/>
  <c r="N449" i="8"/>
  <c r="N452" i="8"/>
  <c r="N453" i="8"/>
  <c r="N454" i="8"/>
  <c r="N462" i="8"/>
  <c r="N465" i="8"/>
  <c r="C468" i="8"/>
  <c r="E468" i="8"/>
  <c r="F468" i="8"/>
  <c r="K468" i="8"/>
  <c r="M468" i="8"/>
  <c r="N468" i="8"/>
  <c r="C469" i="8"/>
  <c r="E469" i="8"/>
  <c r="F469" i="8"/>
  <c r="K469" i="8"/>
  <c r="M469" i="8"/>
  <c r="N469" i="8"/>
  <c r="N470" i="8"/>
  <c r="C472" i="8"/>
  <c r="E472" i="8"/>
  <c r="F472" i="8"/>
  <c r="K472" i="8"/>
  <c r="M472" i="8"/>
  <c r="N480" i="8"/>
  <c r="N481" i="8"/>
  <c r="N482" i="8"/>
  <c r="N483" i="8"/>
  <c r="C489" i="8"/>
  <c r="E489" i="8"/>
  <c r="F489" i="8"/>
  <c r="K489" i="8"/>
  <c r="M489" i="8"/>
  <c r="N489" i="8"/>
  <c r="N492" i="8"/>
  <c r="N493" i="8"/>
  <c r="N494" i="8"/>
  <c r="N495" i="8"/>
  <c r="N496" i="8"/>
  <c r="N497" i="8"/>
  <c r="N498" i="8"/>
  <c r="C499" i="8"/>
  <c r="E499" i="8"/>
  <c r="F499" i="8"/>
  <c r="K499" i="8"/>
  <c r="M499" i="8"/>
  <c r="N499" i="8"/>
  <c r="C501" i="8"/>
  <c r="E501" i="8"/>
  <c r="F501" i="8"/>
  <c r="K501" i="8"/>
  <c r="M501" i="8"/>
  <c r="N501" i="8"/>
  <c r="C502" i="8"/>
  <c r="E502" i="8"/>
  <c r="F502" i="8"/>
  <c r="K502" i="8"/>
  <c r="M502" i="8"/>
  <c r="N502" i="8"/>
  <c r="C504" i="8"/>
  <c r="E504" i="8"/>
  <c r="F504" i="8"/>
  <c r="K504" i="8"/>
  <c r="M504" i="8"/>
  <c r="N504" i="8"/>
  <c r="C505" i="8"/>
  <c r="E505" i="8"/>
  <c r="F505" i="8"/>
  <c r="K505" i="8"/>
  <c r="M505" i="8"/>
  <c r="N505" i="8"/>
  <c r="C506" i="8"/>
  <c r="E506" i="8"/>
  <c r="F506" i="8"/>
  <c r="K506" i="8"/>
  <c r="M506" i="8"/>
  <c r="N506" i="8"/>
  <c r="C508" i="8"/>
  <c r="E508" i="8"/>
  <c r="F508" i="8"/>
  <c r="K508" i="8"/>
  <c r="M508" i="8"/>
  <c r="N508" i="8"/>
  <c r="C509" i="8"/>
  <c r="E509" i="8"/>
  <c r="F509" i="8"/>
  <c r="K509" i="8"/>
  <c r="M509" i="8"/>
  <c r="N509" i="8"/>
  <c r="C510" i="8"/>
  <c r="E510" i="8"/>
  <c r="F510" i="8"/>
  <c r="K510" i="8"/>
  <c r="M510" i="8"/>
  <c r="N510" i="8"/>
  <c r="N511" i="8"/>
  <c r="C1" i="2"/>
  <c r="E1" i="2"/>
  <c r="J1" i="2"/>
  <c r="J4" i="2"/>
  <c r="C6" i="2"/>
  <c r="D6" i="2"/>
  <c r="E6" i="2"/>
  <c r="F6" i="2"/>
  <c r="J6" i="2"/>
  <c r="C7" i="2"/>
  <c r="C8" i="2"/>
  <c r="D8" i="2"/>
  <c r="E8" i="2"/>
  <c r="F8" i="2"/>
  <c r="J8" i="2"/>
  <c r="C9" i="2"/>
  <c r="D9" i="2"/>
  <c r="C10" i="2"/>
  <c r="D10" i="2"/>
  <c r="E10" i="2"/>
  <c r="F10" i="2"/>
  <c r="J10" i="2"/>
  <c r="C11" i="2"/>
  <c r="D11" i="2"/>
  <c r="C12" i="2"/>
  <c r="D12" i="2"/>
  <c r="E12" i="2"/>
  <c r="F12" i="2"/>
  <c r="J12" i="2"/>
  <c r="C13" i="2"/>
  <c r="D13" i="2"/>
  <c r="C14" i="2"/>
  <c r="D14" i="2"/>
  <c r="E14" i="2"/>
  <c r="F14" i="2"/>
  <c r="J14" i="2"/>
  <c r="C15" i="2"/>
  <c r="D15" i="2"/>
  <c r="C16" i="2"/>
  <c r="D16" i="2"/>
  <c r="E16" i="2"/>
  <c r="F16" i="2"/>
  <c r="J16" i="2"/>
  <c r="C17" i="2"/>
  <c r="D17" i="2"/>
  <c r="C18" i="2"/>
  <c r="D18" i="2"/>
  <c r="E18" i="2"/>
  <c r="F18" i="2"/>
  <c r="J18" i="2"/>
  <c r="C19" i="2"/>
  <c r="D19" i="2"/>
  <c r="C20" i="2"/>
  <c r="D20" i="2"/>
  <c r="E20" i="2"/>
  <c r="F20" i="2"/>
  <c r="J20" i="2"/>
  <c r="C21" i="2"/>
  <c r="D21" i="2"/>
  <c r="C22" i="2"/>
  <c r="D22" i="2"/>
  <c r="E22" i="2"/>
  <c r="F22" i="2"/>
  <c r="J22" i="2"/>
  <c r="C23" i="2"/>
  <c r="D23" i="2"/>
  <c r="C24" i="2"/>
  <c r="D24" i="2"/>
  <c r="E24" i="2"/>
  <c r="F24" i="2"/>
  <c r="J24" i="2"/>
  <c r="C25" i="2"/>
  <c r="D25" i="2"/>
  <c r="C26" i="2"/>
  <c r="D26" i="2"/>
  <c r="E26" i="2"/>
  <c r="F26" i="2"/>
  <c r="J26" i="2"/>
  <c r="C27" i="2"/>
  <c r="D27" i="2"/>
  <c r="C28" i="2"/>
  <c r="D28" i="2"/>
  <c r="E28" i="2"/>
  <c r="F28" i="2"/>
  <c r="J28" i="2"/>
  <c r="C29" i="2"/>
  <c r="D29" i="2"/>
  <c r="C30" i="2"/>
  <c r="D30" i="2"/>
  <c r="E30" i="2"/>
  <c r="F30" i="2"/>
  <c r="J30" i="2"/>
  <c r="C31" i="2"/>
  <c r="D31" i="2"/>
  <c r="C32" i="2"/>
  <c r="D32" i="2"/>
  <c r="E32" i="2"/>
  <c r="F32" i="2"/>
  <c r="J32" i="2"/>
  <c r="C33" i="2"/>
  <c r="D33" i="2"/>
  <c r="C34" i="2"/>
  <c r="D34" i="2"/>
  <c r="E34" i="2"/>
  <c r="F34" i="2"/>
  <c r="J34" i="2"/>
  <c r="C35" i="2"/>
  <c r="D35" i="2"/>
  <c r="C36" i="2"/>
  <c r="D36" i="2"/>
  <c r="E36" i="2"/>
  <c r="F36" i="2"/>
  <c r="J36" i="2"/>
  <c r="C37" i="2"/>
  <c r="D37" i="2"/>
  <c r="C38" i="2"/>
  <c r="D38" i="2"/>
  <c r="E38" i="2"/>
  <c r="F38" i="2"/>
  <c r="J38" i="2"/>
  <c r="C39" i="2"/>
  <c r="D39" i="2"/>
  <c r="C40" i="2"/>
  <c r="D40" i="2"/>
  <c r="E40" i="2"/>
  <c r="F40" i="2"/>
  <c r="J40" i="2"/>
  <c r="C41" i="2"/>
  <c r="D41" i="2"/>
  <c r="C42" i="2"/>
  <c r="D42" i="2"/>
  <c r="E42" i="2"/>
  <c r="F42" i="2"/>
  <c r="J42" i="2"/>
  <c r="C43" i="2"/>
  <c r="D43" i="2"/>
  <c r="C44" i="2"/>
  <c r="D44" i="2"/>
  <c r="E44" i="2"/>
  <c r="F44" i="2"/>
  <c r="J44" i="2"/>
  <c r="C45" i="2"/>
  <c r="D45" i="2"/>
  <c r="C46" i="2"/>
  <c r="D46" i="2"/>
  <c r="E46" i="2"/>
  <c r="F46" i="2"/>
  <c r="J46" i="2"/>
  <c r="C47" i="2"/>
  <c r="D47" i="2"/>
  <c r="C48" i="2"/>
  <c r="D48" i="2"/>
  <c r="E48" i="2"/>
  <c r="F48" i="2"/>
  <c r="J48" i="2"/>
  <c r="C49" i="2"/>
  <c r="D49" i="2"/>
  <c r="B1" i="1"/>
  <c r="C1" i="1"/>
  <c r="D1" i="1"/>
  <c r="G1" i="1"/>
  <c r="H1" i="1"/>
  <c r="C6" i="1"/>
  <c r="O6" i="1"/>
  <c r="C7" i="1"/>
  <c r="O7" i="1"/>
  <c r="C8" i="1"/>
  <c r="E8" i="1"/>
  <c r="F8" i="1"/>
  <c r="O8" i="1"/>
  <c r="C9" i="1"/>
  <c r="E9" i="1"/>
  <c r="F9" i="1"/>
  <c r="O9" i="1"/>
  <c r="C10" i="1"/>
  <c r="E10" i="1"/>
  <c r="F10" i="1"/>
  <c r="O10" i="1"/>
  <c r="C11" i="1"/>
  <c r="E11" i="1"/>
  <c r="F11" i="1"/>
  <c r="O11" i="1"/>
  <c r="C12" i="1"/>
  <c r="E12" i="1"/>
  <c r="F12" i="1"/>
  <c r="O12" i="1"/>
  <c r="C13" i="1"/>
  <c r="E13" i="1"/>
  <c r="F13" i="1"/>
  <c r="O13" i="1"/>
  <c r="C14" i="1"/>
  <c r="E14" i="1"/>
  <c r="F14" i="1"/>
  <c r="O14" i="1"/>
  <c r="C15" i="1"/>
  <c r="E15" i="1"/>
  <c r="F15" i="1"/>
  <c r="O15" i="1"/>
  <c r="C16" i="1"/>
  <c r="E16" i="1"/>
  <c r="F16" i="1"/>
  <c r="O16" i="1"/>
  <c r="C17" i="1"/>
  <c r="E17" i="1"/>
  <c r="F17" i="1"/>
  <c r="O17" i="1"/>
  <c r="C18" i="1"/>
  <c r="E18" i="1"/>
  <c r="F18" i="1"/>
  <c r="O18" i="1"/>
  <c r="C19" i="1"/>
  <c r="E19" i="1"/>
  <c r="F19" i="1"/>
  <c r="O19" i="1"/>
  <c r="C20" i="1"/>
  <c r="E20" i="1"/>
  <c r="F20" i="1"/>
  <c r="O20" i="1"/>
  <c r="C21" i="1"/>
  <c r="E21" i="1"/>
  <c r="F21" i="1"/>
  <c r="O21" i="1"/>
  <c r="C22" i="1"/>
  <c r="E22" i="1"/>
  <c r="F22" i="1"/>
  <c r="O22" i="1"/>
  <c r="C23" i="1"/>
  <c r="E23" i="1"/>
  <c r="F23" i="1"/>
  <c r="O23" i="1"/>
  <c r="C24" i="1"/>
  <c r="E24" i="1"/>
  <c r="F24" i="1"/>
  <c r="O24" i="1"/>
  <c r="C25" i="1"/>
  <c r="E25" i="1"/>
  <c r="F25" i="1"/>
  <c r="O25" i="1"/>
  <c r="C26" i="1"/>
  <c r="E26" i="1"/>
  <c r="F26" i="1"/>
  <c r="O26" i="1"/>
  <c r="C27" i="1"/>
  <c r="E27" i="1"/>
  <c r="F27" i="1"/>
  <c r="O27" i="1"/>
  <c r="C28" i="1"/>
  <c r="E28" i="1"/>
  <c r="F28" i="1"/>
  <c r="O28" i="1"/>
  <c r="C29" i="1"/>
  <c r="E29" i="1"/>
  <c r="F29" i="1"/>
  <c r="O29" i="1"/>
  <c r="C30" i="1"/>
  <c r="E30" i="1"/>
  <c r="F30" i="1"/>
  <c r="O30" i="1"/>
  <c r="C31" i="1"/>
  <c r="E31" i="1"/>
  <c r="F31" i="1"/>
  <c r="O31" i="1"/>
  <c r="C32" i="1"/>
  <c r="E32" i="1"/>
  <c r="F32" i="1"/>
  <c r="O32" i="1"/>
  <c r="C33" i="1"/>
  <c r="E33" i="1"/>
  <c r="F33" i="1"/>
  <c r="C34" i="1"/>
  <c r="E34" i="1"/>
  <c r="F34" i="1"/>
  <c r="C35" i="1"/>
  <c r="E35" i="1"/>
  <c r="F35" i="1"/>
  <c r="C36" i="1"/>
  <c r="E36" i="1"/>
  <c r="F36" i="1"/>
  <c r="C37" i="1"/>
  <c r="E37" i="1"/>
  <c r="F37" i="1"/>
  <c r="C38" i="1"/>
  <c r="E38" i="1"/>
  <c r="F38" i="1"/>
  <c r="C39" i="1"/>
  <c r="E39" i="1"/>
  <c r="F39" i="1"/>
  <c r="C40" i="1"/>
  <c r="E40" i="1"/>
  <c r="F40" i="1"/>
  <c r="C41" i="1"/>
  <c r="E41" i="1"/>
  <c r="F41" i="1"/>
  <c r="C42" i="1"/>
  <c r="E42" i="1"/>
  <c r="F42" i="1"/>
  <c r="C43" i="1"/>
  <c r="E43" i="1"/>
  <c r="F43" i="1"/>
  <c r="C44" i="1"/>
  <c r="E44" i="1"/>
  <c r="F44" i="1"/>
  <c r="C45" i="1"/>
  <c r="E45" i="1"/>
  <c r="F45" i="1"/>
  <c r="C46" i="1"/>
  <c r="E46" i="1"/>
  <c r="F46" i="1"/>
  <c r="C47" i="1"/>
  <c r="E47" i="1"/>
  <c r="F47" i="1"/>
  <c r="C48" i="1"/>
  <c r="E48" i="1"/>
  <c r="F48" i="1"/>
  <c r="C49" i="1"/>
  <c r="E49" i="1"/>
  <c r="F49" i="1"/>
</calcChain>
</file>

<file path=xl/sharedStrings.xml><?xml version="1.0" encoding="utf-8"?>
<sst xmlns="http://schemas.openxmlformats.org/spreadsheetml/2006/main" count="10826" uniqueCount="3014">
  <si>
    <t>X</t>
  </si>
  <si>
    <t>Category option</t>
  </si>
  <si>
    <t>Response</t>
  </si>
  <si>
    <t>No</t>
  </si>
  <si>
    <t>Yes</t>
  </si>
  <si>
    <t>Unconditional</t>
  </si>
  <si>
    <t>Code</t>
  </si>
  <si>
    <t>Category - choose one</t>
  </si>
  <si>
    <t>Read question</t>
  </si>
  <si>
    <t>Question</t>
  </si>
  <si>
    <t>Numeric response</t>
  </si>
  <si>
    <t>Read question with visual cues</t>
  </si>
  <si>
    <t>Seluk, spesifika liu tan</t>
  </si>
  <si>
    <t>Other, specify</t>
  </si>
  <si>
    <t>Text</t>
  </si>
  <si>
    <t>Text response</t>
  </si>
  <si>
    <t>Televizaun</t>
  </si>
  <si>
    <t>Television</t>
  </si>
  <si>
    <t>Radio</t>
  </si>
  <si>
    <t>Too young</t>
  </si>
  <si>
    <t>Sim</t>
  </si>
  <si>
    <t>Lae</t>
  </si>
  <si>
    <t>Did you vote in the last national election?</t>
  </si>
  <si>
    <t>La hatene</t>
  </si>
  <si>
    <t>Don't know</t>
  </si>
  <si>
    <t>Laiha</t>
  </si>
  <si>
    <t>Date: year + month</t>
  </si>
  <si>
    <t>School too far</t>
  </si>
  <si>
    <t>Lakohi fo resposta</t>
  </si>
  <si>
    <t>Refused to answer</t>
  </si>
  <si>
    <t>Category - choose all</t>
  </si>
  <si>
    <t>Konselhu Suku deit</t>
  </si>
  <si>
    <t>Don't feel able to voice concerns</t>
  </si>
  <si>
    <t>It will be my turn next time</t>
  </si>
  <si>
    <t>Bele muda, maibe la iha biban atu halo nune'e</t>
  </si>
  <si>
    <t>Would have, but no opportunity to do so</t>
  </si>
  <si>
    <t>La presiza, xefe sei la muda sira nia desizaun</t>
  </si>
  <si>
    <t>Problema ne'e ki'ik demais</t>
  </si>
  <si>
    <t>Issue too small</t>
  </si>
  <si>
    <t>Tan sa lae?</t>
  </si>
  <si>
    <t>Why not?</t>
  </si>
  <si>
    <t>Drenajen</t>
  </si>
  <si>
    <t>Health</t>
  </si>
  <si>
    <t>Education</t>
  </si>
  <si>
    <t>Just Suku Council</t>
  </si>
  <si>
    <t>Don't Know</t>
  </si>
  <si>
    <t>Table - row: household member; columns: number</t>
  </si>
  <si>
    <t>Individu privadu</t>
  </si>
  <si>
    <t>Private individual</t>
  </si>
  <si>
    <t>Kompanhia privadu</t>
  </si>
  <si>
    <t>Private company</t>
  </si>
  <si>
    <t>NGO</t>
  </si>
  <si>
    <t>Development agency or Aid Program (USAID, AusAID, etc.)</t>
  </si>
  <si>
    <t>Kooperativa</t>
  </si>
  <si>
    <t>Cooperative</t>
  </si>
  <si>
    <t>Governu ka ministériu sira governu nian</t>
  </si>
  <si>
    <t>Government or government ministries</t>
  </si>
  <si>
    <t xml:space="preserve">Have you heard of the government's Programa Nasional Desenvolvimentu Suku (PNDS)?
</t>
  </si>
  <si>
    <t>XA8.24</t>
  </si>
  <si>
    <t xml:space="preserve">Ita rona ona konaba governu nia Programa Estradas ba Dezenvolvimentu? </t>
  </si>
  <si>
    <t xml:space="preserve">Have you heard of the government's Roads for Development Program?
</t>
  </si>
  <si>
    <t>XA8.25</t>
  </si>
  <si>
    <t>Ita rona ona governu nia Projeitu dezenvolvimentu Juventude?</t>
  </si>
  <si>
    <t>Have you heard of the government's Youth Development Project (YDP)?</t>
  </si>
  <si>
    <t>XA8.23</t>
  </si>
  <si>
    <t>Have you heard of the government's Local Development Program (LDP)?</t>
  </si>
  <si>
    <t>XA8.22</t>
  </si>
  <si>
    <t>Ita vizita ona xefe suku nia uma ka sede suku iha semana 4 liu ba?</t>
  </si>
  <si>
    <t>Have you visited the home of the Xefe Suku or the suku office in the last 4 weeks?</t>
  </si>
  <si>
    <t>P1.41</t>
  </si>
  <si>
    <t>Ita vizita ona xefi aldeia nia uma ka sede aldeia iha semana 4 liu ba?</t>
  </si>
  <si>
    <t>Have you visited the home of the Xefe Aldeia or the aldeia office in the last 4 weeks?</t>
  </si>
  <si>
    <t>P1.40</t>
  </si>
  <si>
    <t>Ita hola parte husi grupu seluk ka koperativa seluk?</t>
  </si>
  <si>
    <t>Are you part of any other groups or cooperatives?</t>
  </si>
  <si>
    <t>P1.19</t>
  </si>
  <si>
    <t>Are you part of a water committee?</t>
  </si>
  <si>
    <t>P1.18</t>
  </si>
  <si>
    <t>Ita hola parte husi grupu traditional, kultural ka adat nian?</t>
  </si>
  <si>
    <t>Are you part of a traditional, cultural or adat group?</t>
  </si>
  <si>
    <t>P1.17</t>
  </si>
  <si>
    <t>Ita hola parte husi grupu saude nian?</t>
  </si>
  <si>
    <t>Are you part of a health group?</t>
  </si>
  <si>
    <t>P1.16</t>
  </si>
  <si>
    <t>Ita hola parte husi grupu ka koperativa ida nebe hamutuk sosa ka haloot ai-han ka produtu agrikola?</t>
  </si>
  <si>
    <t>Are you part of a group or cooperative that joins together to buy or store food or produce?</t>
  </si>
  <si>
    <t>P1.15</t>
  </si>
  <si>
    <t>Ita hola parte husi grupu joven nian?</t>
  </si>
  <si>
    <t>Are you part of a youth group?</t>
  </si>
  <si>
    <t>P1.14</t>
  </si>
  <si>
    <t>Ita nudar parte husi grupu rai osan ka grupu kréditu ka arisan ida?</t>
  </si>
  <si>
    <t>Are you part of a savings group, a credit group or arisan?</t>
  </si>
  <si>
    <t>P1.13</t>
  </si>
  <si>
    <t>P1.12</t>
  </si>
  <si>
    <t>Ita hola parte husi grupu ka assosiasaun feto nian?</t>
  </si>
  <si>
    <t>Are you part of a women's group or association?</t>
  </si>
  <si>
    <t>P1.11</t>
  </si>
  <si>
    <t>P1.10</t>
  </si>
  <si>
    <t>XXX</t>
  </si>
  <si>
    <t>P1.7</t>
  </si>
  <si>
    <t>Iha loron 7 liu ba, dala hira maka ita hare televizaun?</t>
  </si>
  <si>
    <t>In the last 7 days, how many times have you watched television?</t>
  </si>
  <si>
    <t>P1.3</t>
  </si>
  <si>
    <t>Iha loron 7 liu ba, dala hira maka ita rona radio?</t>
  </si>
  <si>
    <t>In the last 7 days, how many times have you listened to radio?</t>
  </si>
  <si>
    <t>P1.2</t>
  </si>
  <si>
    <t>Since when have you lived in this aldeia?</t>
  </si>
  <si>
    <t>Police</t>
  </si>
  <si>
    <t>Xefe Suku</t>
  </si>
  <si>
    <t>Xefe Aldeia</t>
  </si>
  <si>
    <t>XX.xx</t>
  </si>
  <si>
    <t>XXXXX</t>
  </si>
  <si>
    <t>Tinan</t>
  </si>
  <si>
    <t>Government transfers or subsidies e.g. pension/war veteran payments</t>
  </si>
  <si>
    <t>Igreja no organizasaun religiozo</t>
  </si>
  <si>
    <t>Church or religious body</t>
  </si>
  <si>
    <t>Familia husi uma kain ida ne'e</t>
  </si>
  <si>
    <t>Relatives outside the household</t>
  </si>
  <si>
    <t>Asu</t>
  </si>
  <si>
    <t>Dog</t>
  </si>
  <si>
    <t>Bibi malae</t>
  </si>
  <si>
    <t>Fahi</t>
  </si>
  <si>
    <t>Pig</t>
  </si>
  <si>
    <t>Manu</t>
  </si>
  <si>
    <t>Chicken</t>
  </si>
  <si>
    <t>Rice</t>
  </si>
  <si>
    <t>Batar</t>
  </si>
  <si>
    <t>Aifarina</t>
  </si>
  <si>
    <t>Cassava</t>
  </si>
  <si>
    <t>Los</t>
  </si>
  <si>
    <t>Correct</t>
  </si>
  <si>
    <t>Fulan</t>
  </si>
  <si>
    <t>Semana</t>
  </si>
  <si>
    <t>Loron</t>
  </si>
  <si>
    <t>Overseas</t>
  </si>
  <si>
    <t>Various locations</t>
  </si>
  <si>
    <t>Iha suku seluk</t>
  </si>
  <si>
    <t>In another suku</t>
  </si>
  <si>
    <t>Iha aldeia ida ne'e</t>
  </si>
  <si>
    <t>In this aldeia</t>
  </si>
  <si>
    <t>ONG</t>
  </si>
  <si>
    <t>Igreja</t>
  </si>
  <si>
    <t>Church</t>
  </si>
  <si>
    <t>Estrada</t>
  </si>
  <si>
    <t>Road</t>
  </si>
  <si>
    <t>Merkadu fatin</t>
  </si>
  <si>
    <t>Market space</t>
  </si>
  <si>
    <t>Sentru saúde</t>
  </si>
  <si>
    <t>Health centre</t>
  </si>
  <si>
    <t>Eskola</t>
  </si>
  <si>
    <t>School</t>
  </si>
  <si>
    <t>H14.4</t>
  </si>
  <si>
    <t>Polísia</t>
  </si>
  <si>
    <t>Trabalhador limpeza</t>
  </si>
  <si>
    <t>Cleaner</t>
  </si>
  <si>
    <t>Guarda seguransa</t>
  </si>
  <si>
    <t>Security guard</t>
  </si>
  <si>
    <t>Transfere goevrnu ka subsisi. Ezemplu pensaun/ pensaun veteranu funu</t>
  </si>
  <si>
    <t>Studante</t>
  </si>
  <si>
    <t>Pensiun</t>
  </si>
  <si>
    <t>Laiha servisu no la buka servisu</t>
  </si>
  <si>
    <t>Laiha servisu, maibe buka servisu</t>
  </si>
  <si>
    <t>Servisu iha uma kain/dona de kaza</t>
  </si>
  <si>
    <t>Servisu ba an rasik/ fa'an sasan: loke kios, faan sasan iha dalan ibun ka merkadu, lori taxi ka mikrolet</t>
  </si>
  <si>
    <t>Servisu iha toos/agrikultura</t>
  </si>
  <si>
    <t>Empregadu ba empregador/servisu proyek</t>
  </si>
  <si>
    <t>XXXX</t>
  </si>
  <si>
    <t>XX</t>
  </si>
  <si>
    <t>Nunka</t>
  </si>
  <si>
    <t>Ferry</t>
  </si>
  <si>
    <t>Public Ferry</t>
  </si>
  <si>
    <t>Boat</t>
  </si>
  <si>
    <t>Kuda</t>
  </si>
  <si>
    <t>Taxi</t>
  </si>
  <si>
    <t>Biskleta</t>
  </si>
  <si>
    <t>Bicycle</t>
  </si>
  <si>
    <t>Lao</t>
  </si>
  <si>
    <t>Walk</t>
  </si>
  <si>
    <t>Table - Yes/No; Duration: minutes + hours</t>
  </si>
  <si>
    <t>Time: minutes + hours</t>
  </si>
  <si>
    <t>Hanesan deit</t>
  </si>
  <si>
    <t>Stayed the same</t>
  </si>
  <si>
    <t>At liu tan</t>
  </si>
  <si>
    <t>Deteriorated</t>
  </si>
  <si>
    <t>Diak liu tan</t>
  </si>
  <si>
    <t>Improved</t>
  </si>
  <si>
    <t>Iha ema balun iha ita nian uma-kain laran nebe mak iha kontaria banku?</t>
  </si>
  <si>
    <t>Does any member of this household have a bank account?</t>
  </si>
  <si>
    <t>Iha rai liur</t>
  </si>
  <si>
    <t>In another aldeia within this suku</t>
  </si>
  <si>
    <t>Iha aldeia seluk, maibe iha suku ida ne'e</t>
  </si>
  <si>
    <t>Nurse</t>
  </si>
  <si>
    <t>Parteira</t>
  </si>
  <si>
    <t>Midwife</t>
  </si>
  <si>
    <t>Months</t>
  </si>
  <si>
    <t>Weeks</t>
  </si>
  <si>
    <t>Days</t>
  </si>
  <si>
    <t>Oras</t>
  </si>
  <si>
    <t>Hours</t>
  </si>
  <si>
    <t>No - refused</t>
  </si>
  <si>
    <t>H9.45</t>
  </si>
  <si>
    <t>H9.44</t>
  </si>
  <si>
    <t>H9.43</t>
  </si>
  <si>
    <t>H9.40</t>
  </si>
  <si>
    <t>H9.34</t>
  </si>
  <si>
    <t>Aldeia office</t>
  </si>
  <si>
    <t>H9.33</t>
  </si>
  <si>
    <t>H9.32</t>
  </si>
  <si>
    <t>H9.31</t>
  </si>
  <si>
    <t>H9.30</t>
  </si>
  <si>
    <t>La interese</t>
  </si>
  <si>
    <t>How many teachers are there at {name}'s school?</t>
  </si>
  <si>
    <t>H9.9</t>
  </si>
  <si>
    <t>Iha estudante hira iha (naran) nian turma iha eskola ne'e?</t>
  </si>
  <si>
    <t>How many students are in {name}'s class at school?</t>
  </si>
  <si>
    <t>H9.8</t>
  </si>
  <si>
    <t>H9.7</t>
  </si>
  <si>
    <t>H9.6</t>
  </si>
  <si>
    <t>H9.5</t>
  </si>
  <si>
    <t>Where is the school located - in this aldeia, in another aldeia in this suku, or in another suku?</t>
  </si>
  <si>
    <t>H9.4</t>
  </si>
  <si>
    <t>Private school</t>
  </si>
  <si>
    <t>State school</t>
  </si>
  <si>
    <t>Eskola komunidade</t>
  </si>
  <si>
    <t>Community school</t>
  </si>
  <si>
    <t>A little unhappy</t>
  </si>
  <si>
    <t>Not unhappy</t>
  </si>
  <si>
    <t>How unhappy are {name}'s parents that {name} is not enrolled in school?</t>
  </si>
  <si>
    <t>H9.3a</t>
  </si>
  <si>
    <t>Ramata ona eskola sekundaria</t>
  </si>
  <si>
    <t>Completed senior high school</t>
  </si>
  <si>
    <t>Eskola la funsiona</t>
  </si>
  <si>
    <t>Eskola dok liu</t>
  </si>
  <si>
    <t>Ajuda iha uma laran, natar ou bisnis</t>
  </si>
  <si>
    <t>Helps in the family home, farm or business</t>
  </si>
  <si>
    <t>La interese atu remata eskola sekundario</t>
  </si>
  <si>
    <t>No interest in completing to senior high school</t>
  </si>
  <si>
    <t>Why is {name} not enrolled in school?</t>
  </si>
  <si>
    <t>H9.3</t>
  </si>
  <si>
    <t>Is {name} currently enrolled in school?</t>
  </si>
  <si>
    <t>H9.1</t>
  </si>
  <si>
    <t>Manu rade</t>
  </si>
  <si>
    <t>Duck</t>
  </si>
  <si>
    <t>Fighting rooster</t>
  </si>
  <si>
    <t>Sheep</t>
  </si>
  <si>
    <t>Bibi</t>
  </si>
  <si>
    <t>Goat</t>
  </si>
  <si>
    <t>Karau</t>
  </si>
  <si>
    <t>Trator</t>
  </si>
  <si>
    <t>Tractor</t>
  </si>
  <si>
    <t>Trator-liman</t>
  </si>
  <si>
    <t>Hand Tractor</t>
  </si>
  <si>
    <t>Mákina dulas kafé kulit</t>
  </si>
  <si>
    <t>Coffee pulper</t>
  </si>
  <si>
    <t>Mákina dulas hare</t>
  </si>
  <si>
    <t>Rice hulling machine</t>
  </si>
  <si>
    <t>Xarua</t>
  </si>
  <si>
    <t>Plough for buffalo</t>
  </si>
  <si>
    <t>Machete</t>
  </si>
  <si>
    <t>Enxada</t>
  </si>
  <si>
    <t>Hoe</t>
  </si>
  <si>
    <t>Baliun</t>
  </si>
  <si>
    <t>Axe</t>
  </si>
  <si>
    <t>Makina fase roupa</t>
  </si>
  <si>
    <t>Washing Machine</t>
  </si>
  <si>
    <t>Satellite dish</t>
  </si>
  <si>
    <t>Truck</t>
  </si>
  <si>
    <t>Angguna uza motor</t>
  </si>
  <si>
    <t>Motorbike-powered angguna</t>
  </si>
  <si>
    <t>Kareta ho trasaun</t>
  </si>
  <si>
    <t>4WD</t>
  </si>
  <si>
    <t>Taksi</t>
  </si>
  <si>
    <t>Fugaun gas</t>
  </si>
  <si>
    <t>Jerador</t>
  </si>
  <si>
    <t>Generator</t>
  </si>
  <si>
    <t>Bero</t>
  </si>
  <si>
    <t>Bisikleta</t>
  </si>
  <si>
    <t>Relojiu liman</t>
  </si>
  <si>
    <t>Watch</t>
  </si>
  <si>
    <t>Telemovel</t>
  </si>
  <si>
    <t>Mobile Phone</t>
  </si>
  <si>
    <t>Lilin</t>
  </si>
  <si>
    <t>Candles</t>
  </si>
  <si>
    <r>
      <t>A</t>
    </r>
    <r>
      <rPr>
        <sz val="11"/>
        <color indexed="56"/>
        <rFont val="Calibri"/>
        <family val="2"/>
      </rPr>
      <t xml:space="preserve">i </t>
    </r>
  </si>
  <si>
    <t>Wood</t>
  </si>
  <si>
    <r>
      <t>K</t>
    </r>
    <r>
      <rPr>
        <sz val="11"/>
        <color indexed="56"/>
        <rFont val="Calibri"/>
        <family val="2"/>
      </rPr>
      <t>ami</t>
    </r>
  </si>
  <si>
    <t>Candlenut</t>
  </si>
  <si>
    <t>Solar panel system</t>
  </si>
  <si>
    <t>How many other households also use this toilet?</t>
  </si>
  <si>
    <t>H4.5</t>
  </si>
  <si>
    <t>H4.4</t>
  </si>
  <si>
    <t>H4.3a</t>
  </si>
  <si>
    <t>Valeta</t>
  </si>
  <si>
    <t>Ditch</t>
  </si>
  <si>
    <t>Drain</t>
  </si>
  <si>
    <t>Pit</t>
  </si>
  <si>
    <t>Septic tank</t>
  </si>
  <si>
    <t>Sewer system</t>
  </si>
  <si>
    <t>Is this toilet piped to the sewer system, a septic tank or a pit?</t>
  </si>
  <si>
    <t>H4.2</t>
  </si>
  <si>
    <t>Tasi</t>
  </si>
  <si>
    <t>Ocean</t>
  </si>
  <si>
    <t>Mota</t>
  </si>
  <si>
    <t>River</t>
  </si>
  <si>
    <t>Balde</t>
  </si>
  <si>
    <t>Hanging Latrine</t>
  </si>
  <si>
    <t>Composting Toilet</t>
  </si>
  <si>
    <t>Latrina rai-kuak</t>
  </si>
  <si>
    <t>Pit Latrine</t>
  </si>
  <si>
    <t>What kind of toilet facility do members of your household usually use?</t>
  </si>
  <si>
    <t>H4.1</t>
  </si>
  <si>
    <r>
      <t xml:space="preserve">H4. </t>
    </r>
    <r>
      <rPr>
        <b/>
        <sz val="11"/>
        <rFont val="Calibri"/>
        <family val="2"/>
      </rPr>
      <t>Fasilidade sintina</t>
    </r>
  </si>
  <si>
    <t>H4. Toilet Facility</t>
  </si>
  <si>
    <t>Problema entre ema</t>
  </si>
  <si>
    <t>H3.17</t>
  </si>
  <si>
    <t>H3.13</t>
  </si>
  <si>
    <t>H3.11</t>
  </si>
  <si>
    <t>H3.10</t>
  </si>
  <si>
    <t>H3.9</t>
  </si>
  <si>
    <t>Anyone - a public source that anybody in the aldeia can use</t>
  </si>
  <si>
    <t>Familia ida ne deit</t>
  </si>
  <si>
    <t>Just this family</t>
  </si>
  <si>
    <t>H3.6</t>
  </si>
  <si>
    <t>H3.5</t>
  </si>
  <si>
    <t>H3.2</t>
  </si>
  <si>
    <t>Be moris</t>
  </si>
  <si>
    <t>Spring</t>
  </si>
  <si>
    <t xml:space="preserve">Ke'e be </t>
  </si>
  <si>
    <t>Borehole</t>
  </si>
  <si>
    <t>Be posu</t>
  </si>
  <si>
    <t>Well</t>
  </si>
  <si>
    <t xml:space="preserve">Pipa iha uma ninin (iha fatin) </t>
  </si>
  <si>
    <t xml:space="preserve">Piped Into Dwelling </t>
  </si>
  <si>
    <t xml:space="preserve">Bottled </t>
  </si>
  <si>
    <t>H3.1</t>
  </si>
  <si>
    <t>Lakoi</t>
  </si>
  <si>
    <t>Refused</t>
  </si>
  <si>
    <t>Le'e mensagem ho los</t>
  </si>
  <si>
    <t>Read the message correctly</t>
  </si>
  <si>
    <t>Koko atu le'e mai le'e la los</t>
  </si>
  <si>
    <t>Tried to read, but could not do so correctly</t>
  </si>
  <si>
    <t>Tried to read, but could not</t>
  </si>
  <si>
    <t>Labele halo buat ida tamba nia labele le'e</t>
  </si>
  <si>
    <t>XA2.8</t>
  </si>
  <si>
    <t>Pojisaun seluk</t>
  </si>
  <si>
    <t>Other position</t>
  </si>
  <si>
    <t>Ema foun</t>
  </si>
  <si>
    <t>Newcomer</t>
  </si>
  <si>
    <t>Hein odamatan</t>
  </si>
  <si>
    <t>Gate keeper</t>
  </si>
  <si>
    <t>Feto</t>
  </si>
  <si>
    <t>Female</t>
  </si>
  <si>
    <t>Male</t>
  </si>
  <si>
    <t>End interview</t>
  </si>
  <si>
    <t>Youth</t>
  </si>
  <si>
    <t>Elderly</t>
  </si>
  <si>
    <t xml:space="preserve">Yes - University </t>
  </si>
  <si>
    <t>Sim - Institutu</t>
  </si>
  <si>
    <t>Yes - Institute</t>
  </si>
  <si>
    <t>Sim - Akademia</t>
  </si>
  <si>
    <t>Yes - Academy</t>
  </si>
  <si>
    <t>Eskola Sekundario</t>
  </si>
  <si>
    <t>Ema kos nian familia</t>
  </si>
  <si>
    <t>Tenant's Relative</t>
  </si>
  <si>
    <t>Ema kos</t>
  </si>
  <si>
    <t>Tenant</t>
  </si>
  <si>
    <t>Pembantu nian familia</t>
  </si>
  <si>
    <t>Servant's Relative</t>
  </si>
  <si>
    <t>Pembantu (ema nebe serbisu ajuda iha uma)</t>
  </si>
  <si>
    <t>Familia seluk</t>
  </si>
  <si>
    <t>Other Relative</t>
  </si>
  <si>
    <t>Cousin</t>
  </si>
  <si>
    <t>Banin feto</t>
  </si>
  <si>
    <t>Mother-in-Law</t>
  </si>
  <si>
    <t>Banin mane</t>
  </si>
  <si>
    <t>Father-in-Law</t>
  </si>
  <si>
    <t>Avo feto</t>
  </si>
  <si>
    <t>Grandmother</t>
  </si>
  <si>
    <t>Avo mane</t>
  </si>
  <si>
    <t>Grandfather</t>
  </si>
  <si>
    <t>Feto foun</t>
  </si>
  <si>
    <t>Daughter-in-Law</t>
  </si>
  <si>
    <t>Mane foun</t>
  </si>
  <si>
    <t>Son-in-Law</t>
  </si>
  <si>
    <t>Nan</t>
  </si>
  <si>
    <t>Brother</t>
  </si>
  <si>
    <t>Feton</t>
  </si>
  <si>
    <t>Sister</t>
  </si>
  <si>
    <t>Inan</t>
  </si>
  <si>
    <t>Mother</t>
  </si>
  <si>
    <t>Aman</t>
  </si>
  <si>
    <t>Father</t>
  </si>
  <si>
    <t>Subrinho</t>
  </si>
  <si>
    <t>Nephew</t>
  </si>
  <si>
    <t>Subrinha</t>
  </si>
  <si>
    <t>Niece</t>
  </si>
  <si>
    <t>Be-oan mane</t>
  </si>
  <si>
    <t>Grandson</t>
  </si>
  <si>
    <t>Be-oan feto</t>
  </si>
  <si>
    <t>Granddaughter</t>
  </si>
  <si>
    <t>Oan hakiak</t>
  </si>
  <si>
    <t>Oan feto</t>
  </si>
  <si>
    <t>Daughter</t>
  </si>
  <si>
    <t>Oan mane</t>
  </si>
  <si>
    <t xml:space="preserve">Son </t>
  </si>
  <si>
    <t>Husband of Head</t>
  </si>
  <si>
    <t>Wife of Head</t>
  </si>
  <si>
    <t>Xefi uma-kain</t>
  </si>
  <si>
    <t>Head</t>
  </si>
  <si>
    <t>Mane</t>
  </si>
  <si>
    <t>Iha bainaka ka interupsaun husi ema seluk ida</t>
  </si>
  <si>
    <t>Visitor or interruption by another person</t>
  </si>
  <si>
    <t>Respondent needs to attend to another matter</t>
  </si>
  <si>
    <t>Respondente hirus</t>
  </si>
  <si>
    <t>Respondent upset</t>
  </si>
  <si>
    <t>Respondente lakohi kontinua</t>
  </si>
  <si>
    <t>Respondent refused to continue</t>
  </si>
  <si>
    <t>Why does the interview need to be terminated?</t>
  </si>
  <si>
    <t>H0.0</t>
  </si>
  <si>
    <t>La iha fatin privadu atu halo entrevista</t>
  </si>
  <si>
    <t>No private place to conduct interview</t>
  </si>
  <si>
    <t>Klima</t>
  </si>
  <si>
    <t>Weather</t>
  </si>
  <si>
    <t>Tan sa mak presiza halo pauza ba entrevista ne'e?</t>
  </si>
  <si>
    <t>Why does the interview need to be paused?</t>
  </si>
  <si>
    <t>Pause interview</t>
  </si>
  <si>
    <t>Pause/End Interview options always available:</t>
  </si>
  <si>
    <t>Karpet</t>
  </si>
  <si>
    <t>Carpet</t>
  </si>
  <si>
    <r>
      <t>Telha</t>
    </r>
    <r>
      <rPr>
        <sz val="11"/>
        <color indexed="56"/>
        <rFont val="Calibri"/>
        <family val="2"/>
      </rPr>
      <t/>
    </r>
  </si>
  <si>
    <t>Tiles</t>
  </si>
  <si>
    <r>
      <t>Fatuk bot</t>
    </r>
    <r>
      <rPr>
        <sz val="11"/>
        <color indexed="56"/>
        <rFont val="Calibri"/>
        <family val="2"/>
      </rPr>
      <t>/</t>
    </r>
    <r>
      <rPr>
        <sz val="11"/>
        <color indexed="56"/>
        <rFont val="Calibri"/>
        <family val="2"/>
      </rPr>
      <t>britas</t>
    </r>
  </si>
  <si>
    <t>Rock/Stones</t>
  </si>
  <si>
    <r>
      <t>Alkatraun</t>
    </r>
    <r>
      <rPr>
        <sz val="11"/>
        <color indexed="56"/>
        <rFont val="Calibri"/>
        <family val="2"/>
      </rPr>
      <t>/</t>
    </r>
    <r>
      <rPr>
        <sz val="11"/>
        <color indexed="56"/>
        <rFont val="Calibri"/>
        <family val="2"/>
      </rPr>
      <t>Simente</t>
    </r>
    <r>
      <rPr>
        <sz val="11"/>
        <color indexed="56"/>
        <rFont val="Calibri"/>
        <family val="2"/>
      </rPr>
      <t/>
    </r>
  </si>
  <si>
    <t>Asphalt/Cement</t>
  </si>
  <si>
    <r>
      <t>Sintetiku</t>
    </r>
    <r>
      <rPr>
        <sz val="11"/>
        <color indexed="56"/>
        <rFont val="Calibri"/>
        <family val="2"/>
      </rPr>
      <t/>
    </r>
  </si>
  <si>
    <t>Vinyl</t>
  </si>
  <si>
    <r>
      <t>Ai</t>
    </r>
    <r>
      <rPr>
        <sz val="11"/>
        <color indexed="56"/>
        <rFont val="Calibri"/>
        <family val="2"/>
      </rPr>
      <t/>
    </r>
  </si>
  <si>
    <t>Biti</t>
  </si>
  <si>
    <t>Matting</t>
  </si>
  <si>
    <t>Taka ho plastik</t>
  </si>
  <si>
    <t>Plastic Sheeting</t>
  </si>
  <si>
    <r>
      <t>Tali</t>
    </r>
    <r>
      <rPr>
        <sz val="11"/>
        <color indexed="56"/>
        <rFont val="Calibri"/>
        <family val="2"/>
      </rPr>
      <t/>
    </r>
  </si>
  <si>
    <t>Palm</t>
  </si>
  <si>
    <r>
      <t>Bambu</t>
    </r>
    <r>
      <rPr>
        <sz val="11"/>
        <color indexed="56"/>
        <rFont val="Calibri"/>
        <family val="2"/>
      </rPr>
      <t/>
    </r>
  </si>
  <si>
    <t>Bamboo</t>
  </si>
  <si>
    <t>Estrume / tahu / tahu belit nebee hanehan metin</t>
  </si>
  <si>
    <t>Compacted dung/mud/clay</t>
  </si>
  <si>
    <t>Rai henek</t>
  </si>
  <si>
    <t>Sand</t>
  </si>
  <si>
    <t>Rai nebee la hanehan metin</t>
  </si>
  <si>
    <t>Uncompacted earth</t>
  </si>
  <si>
    <t>Unable to determine</t>
  </si>
  <si>
    <t>Enumerator completes</t>
  </si>
  <si>
    <t>Chronology</t>
  </si>
  <si>
    <t>Translation</t>
  </si>
  <si>
    <t>Display Text</t>
  </si>
  <si>
    <t>Conditional Question</t>
  </si>
  <si>
    <t>Upper Bound</t>
  </si>
  <si>
    <t>Lower Bound</t>
  </si>
  <si>
    <t>Data Format</t>
  </si>
  <si>
    <t>Response Display Format</t>
  </si>
  <si>
    <t>Question Completion Method</t>
  </si>
  <si>
    <t>Question or Response</t>
  </si>
  <si>
    <t>KM</t>
  </si>
  <si>
    <t>YT Notes</t>
  </si>
  <si>
    <t>AB Notes</t>
  </si>
  <si>
    <t>Trang Notes</t>
  </si>
  <si>
    <t>KC Notes</t>
  </si>
  <si>
    <t>Unique ID</t>
  </si>
  <si>
    <t>QR Order ID</t>
  </si>
  <si>
    <t>Response Order ID</t>
  </si>
  <si>
    <t>Qn Order ID</t>
  </si>
  <si>
    <t>Parabola</t>
  </si>
  <si>
    <t>Be botir (AQUA)</t>
  </si>
  <si>
    <t>Ita hola parte husi komisaun ou grupu be'e nian?</t>
  </si>
  <si>
    <t>Read the message, but was very slow</t>
  </si>
  <si>
    <t>No.</t>
  </si>
  <si>
    <t>Naran</t>
  </si>
  <si>
    <t>Idade</t>
  </si>
  <si>
    <t>Hatene</t>
  </si>
  <si>
    <t>Est.</t>
  </si>
  <si>
    <t>Pre-Eskolar</t>
  </si>
  <si>
    <t>Primária</t>
  </si>
  <si>
    <t>Pre-Sekundária</t>
  </si>
  <si>
    <t>Sekundario</t>
  </si>
  <si>
    <t>Akademia</t>
  </si>
  <si>
    <t>Institutu</t>
  </si>
  <si>
    <t>Universidade</t>
  </si>
  <si>
    <t>Seluk, spesifika</t>
  </si>
  <si>
    <t>1   2   3</t>
  </si>
  <si>
    <t>4   5   6</t>
  </si>
  <si>
    <t>tinan</t>
  </si>
  <si>
    <t>Male Questionnaire</t>
  </si>
  <si>
    <t>Female Questionnaire</t>
  </si>
  <si>
    <t>Attitudes towards Gender Roles</t>
  </si>
  <si>
    <t>Trust</t>
  </si>
  <si>
    <t>Preferences for Local Development Projects</t>
  </si>
  <si>
    <t>Subjective Wellbeing</t>
  </si>
  <si>
    <t>Road Access</t>
  </si>
  <si>
    <t>Assets</t>
  </si>
  <si>
    <t>Household Identification</t>
  </si>
  <si>
    <t>Male Enumerator</t>
  </si>
  <si>
    <t>Female Enumerator</t>
  </si>
  <si>
    <t>Lighting and Electricity</t>
  </si>
  <si>
    <t>PART A:</t>
  </si>
  <si>
    <t>PART C:</t>
  </si>
  <si>
    <t>Market Engagement</t>
  </si>
  <si>
    <t>OUTLINE OF HOUSEHOLD QUESTIONNAIRES</t>
  </si>
  <si>
    <t>Literacy</t>
  </si>
  <si>
    <t>Community</t>
  </si>
  <si>
    <t>Electricity (ETDL)</t>
  </si>
  <si>
    <t>PART C: HOUSEHOLD INFORMATION (FEMALE)</t>
  </si>
  <si>
    <t>PAUSE / END / RESCHEDULE</t>
  </si>
  <si>
    <t>Ema balun deit</t>
  </si>
  <si>
    <t>Sintina modernu / ho be'e kompletu</t>
  </si>
  <si>
    <t>Rai kuak</t>
  </si>
  <si>
    <t>Fossa / tanke séptiku</t>
  </si>
  <si>
    <t>La kontenti hirus</t>
  </si>
  <si>
    <t>La kontenti</t>
  </si>
  <si>
    <t>Eskola ne'e iha nebe (iha aldeia ida ne'e, iha aldeia seluk maibe suku hanesan, ou iha suku seluk)?</t>
  </si>
  <si>
    <t>Torneira</t>
  </si>
  <si>
    <t>Pipa ba uma kain</t>
  </si>
  <si>
    <t>Sistema pipa be'e foer</t>
  </si>
  <si>
    <t>Udan been</t>
  </si>
  <si>
    <t>Rainwater</t>
  </si>
  <si>
    <t>Just some people</t>
  </si>
  <si>
    <t>Ema hotu-hotu (be'e matan públiku ida nebee ema hotu-hotu iha aldeia bele uza)</t>
  </si>
  <si>
    <t>Ita rona ona governo nia projeitu bolu program dezenvolvimentu local (PDL)?</t>
  </si>
  <si>
    <t>Ita rona ona governu nia program bolu Programa Nasional Dezenvolvimentu Suku ou PNDS?</t>
  </si>
  <si>
    <t>Sintina organiku (compost)</t>
  </si>
  <si>
    <t>Sintina hatur</t>
  </si>
  <si>
    <t>Don't care</t>
  </si>
  <si>
    <t>Tetun</t>
  </si>
  <si>
    <t>Name</t>
  </si>
  <si>
    <t>Additional explanation - English</t>
  </si>
  <si>
    <t>Before</t>
  </si>
  <si>
    <t>After</t>
  </si>
  <si>
    <t>Indonesian time</t>
  </si>
  <si>
    <t>Portuguese time</t>
  </si>
  <si>
    <t>Intermediary</t>
  </si>
  <si>
    <t>No, card not available</t>
  </si>
  <si>
    <t>No, refused</t>
  </si>
  <si>
    <t>Ita bot pernah ba eskola?</t>
  </si>
  <si>
    <t>Have you ever been enrolled in school?</t>
  </si>
  <si>
    <t>Nivel edukasaun ikus nebe ita bot hasai mak saida?</t>
  </si>
  <si>
    <t>Child Schooling</t>
  </si>
  <si>
    <t>Late afternoon and evening (about 4 hours)</t>
  </si>
  <si>
    <t>In the evening (about 2 hours)</t>
  </si>
  <si>
    <t>For most of the day or night (12 hours)</t>
  </si>
  <si>
    <t>A few times throughout the day and in the evening (about 8 hours)</t>
  </si>
  <si>
    <t>All day (24 hours)</t>
  </si>
  <si>
    <t>No, did not use electricity all day and all night</t>
  </si>
  <si>
    <t>Yes, used electricity all day and all night</t>
  </si>
  <si>
    <t>Years</t>
  </si>
  <si>
    <t>next section</t>
  </si>
  <si>
    <t>Select level</t>
  </si>
  <si>
    <t>None completed</t>
  </si>
  <si>
    <t>Pre-School</t>
  </si>
  <si>
    <t>Primary School</t>
  </si>
  <si>
    <t>Junior High School</t>
  </si>
  <si>
    <t>Senior High School</t>
  </si>
  <si>
    <t>Eskola Primária</t>
  </si>
  <si>
    <t>Eskola Pre-Sekundária</t>
  </si>
  <si>
    <t>What is the highest class you have completed at primary school?</t>
  </si>
  <si>
    <t>La Kompletu</t>
  </si>
  <si>
    <t>Klasse eskola primária ikus nebe ita bot hasai mak saida?</t>
  </si>
  <si>
    <t>Klasse eskola pre-sekundária ikus nebe ita bot hasai mak saida?</t>
  </si>
  <si>
    <t>What is the highest class you have completed at junior high school?</t>
  </si>
  <si>
    <t>What is the highest class you have completed at senior high school?</t>
  </si>
  <si>
    <t>Klasse eskola sekundário ikus nebe ita bot hasai mak saida?</t>
  </si>
  <si>
    <t>English</t>
  </si>
  <si>
    <t>Response ID</t>
  </si>
  <si>
    <t>Yes - Other</t>
  </si>
  <si>
    <t>Sim - Seluk</t>
  </si>
  <si>
    <t>H1.01.a</t>
  </si>
  <si>
    <t>H1.01.b</t>
  </si>
  <si>
    <t>H1.01.c</t>
  </si>
  <si>
    <t>H1.02.a</t>
  </si>
  <si>
    <t>H1.02.b</t>
  </si>
  <si>
    <t>H1.02.c</t>
  </si>
  <si>
    <t>H1.02.d</t>
  </si>
  <si>
    <t>H1.02.e</t>
  </si>
  <si>
    <t>H1.06a</t>
  </si>
  <si>
    <t>H1.06b</t>
  </si>
  <si>
    <t>H1.06c</t>
  </si>
  <si>
    <t>H1.06d</t>
  </si>
  <si>
    <t>H1.06e</t>
  </si>
  <si>
    <t>H1.01.d</t>
  </si>
  <si>
    <t>H1.01.e</t>
  </si>
  <si>
    <t>M3.02.b</t>
  </si>
  <si>
    <t>M3.02.a</t>
  </si>
  <si>
    <t>M3.03.a</t>
  </si>
  <si>
    <t>M3.03.b</t>
  </si>
  <si>
    <t>M3.03.c</t>
  </si>
  <si>
    <t>M3.03.d</t>
  </si>
  <si>
    <t>M3.03.e</t>
  </si>
  <si>
    <t>M3.03.f</t>
  </si>
  <si>
    <t>M3.03.g</t>
  </si>
  <si>
    <t>M3.03.h</t>
  </si>
  <si>
    <t>M3.03.i</t>
  </si>
  <si>
    <t>M3.03.j</t>
  </si>
  <si>
    <t>M3.03.k</t>
  </si>
  <si>
    <t>M3.03.l</t>
  </si>
  <si>
    <t>M3.03.m</t>
  </si>
  <si>
    <t>Seluk (spesifika)</t>
  </si>
  <si>
    <t>Other (specify)</t>
  </si>
  <si>
    <t>Hectares</t>
  </si>
  <si>
    <t>Square metres</t>
  </si>
  <si>
    <t>Metres - measure each length</t>
  </si>
  <si>
    <t>Hektar</t>
  </si>
  <si>
    <t>Enter length 1 of land area in metres</t>
  </si>
  <si>
    <t>Enter length 2 of land area in metres</t>
  </si>
  <si>
    <t>Enter area of land in square metres</t>
  </si>
  <si>
    <t>Enter area of land in hectares</t>
  </si>
  <si>
    <t>West Timor</t>
  </si>
  <si>
    <t>Yes - part owned</t>
  </si>
  <si>
    <t>Yes - fully owned</t>
  </si>
  <si>
    <t>Lisan</t>
  </si>
  <si>
    <t>Housing Conditions</t>
  </si>
  <si>
    <t xml:space="preserve">Access and Use of Public Facilities: </t>
  </si>
  <si>
    <t>Bank Account</t>
  </si>
  <si>
    <t>Under 15</t>
  </si>
  <si>
    <t>Do you agree to participate in this interview?</t>
  </si>
  <si>
    <t>Ita bot aseita atu partisipa iha intrevista ida ne?</t>
  </si>
  <si>
    <t>HB1.01</t>
  </si>
  <si>
    <t>HB2.10</t>
  </si>
  <si>
    <t>HB2.24</t>
  </si>
  <si>
    <t>HB2.51</t>
  </si>
  <si>
    <t>HB2.52</t>
  </si>
  <si>
    <t>H2.11.a</t>
  </si>
  <si>
    <t>H2.11.b</t>
  </si>
  <si>
    <t>H2.12.a</t>
  </si>
  <si>
    <t>H2.12.b</t>
  </si>
  <si>
    <t>H2.12.c</t>
  </si>
  <si>
    <t>H2.12.d</t>
  </si>
  <si>
    <t>H2.12.e</t>
  </si>
  <si>
    <t>H2.12.f</t>
  </si>
  <si>
    <t>H2.12.g</t>
  </si>
  <si>
    <t>H2.12.h</t>
  </si>
  <si>
    <t>H2.12.i</t>
  </si>
  <si>
    <t>H2.12.j</t>
  </si>
  <si>
    <t>H2.12.k</t>
  </si>
  <si>
    <t>H2.12.l</t>
  </si>
  <si>
    <t>H2.12.m</t>
  </si>
  <si>
    <t>H2.12.n</t>
  </si>
  <si>
    <t>H2.12.o</t>
  </si>
  <si>
    <t>H2.12.p</t>
  </si>
  <si>
    <t>H2.12.q</t>
  </si>
  <si>
    <t>H2.12.r</t>
  </si>
  <si>
    <t>H2.12.s</t>
  </si>
  <si>
    <t>H2.12.t</t>
  </si>
  <si>
    <t>H2.12.u</t>
  </si>
  <si>
    <t>H2.12.v</t>
  </si>
  <si>
    <t>H2.12.w</t>
  </si>
  <si>
    <t>H2.12.x</t>
  </si>
  <si>
    <t>H2.12.y</t>
  </si>
  <si>
    <t>H2.12.z</t>
  </si>
  <si>
    <t>H2.20.a</t>
  </si>
  <si>
    <t>H2.20.b</t>
  </si>
  <si>
    <t>H2.20.c</t>
  </si>
  <si>
    <t>H2.30.a</t>
  </si>
  <si>
    <t>H2.30.b</t>
  </si>
  <si>
    <t>H2.32.a</t>
  </si>
  <si>
    <t>H2.32.b</t>
  </si>
  <si>
    <t>H2.32.c</t>
  </si>
  <si>
    <t>H2.32.d</t>
  </si>
  <si>
    <t>Not born yet</t>
  </si>
  <si>
    <t>Do you know how old {name} was when the Indonesians came in 1975?</t>
  </si>
  <si>
    <t>Yes - day, month and year</t>
  </si>
  <si>
    <t>Yes - month and year only</t>
  </si>
  <si>
    <t>Yes - year only</t>
  </si>
  <si>
    <t>How old was {name} when the Indonesians came in 1975?</t>
  </si>
  <si>
    <t>Over 50</t>
  </si>
  <si>
    <t>Do you know how old {name} was at the 1999 referendum?</t>
  </si>
  <si>
    <t>How old was {name} at the 1999 referendum?</t>
  </si>
  <si>
    <t>Was {name} born before or after the Santa Cruz massacre in 1991?</t>
  </si>
  <si>
    <t>15-29</t>
  </si>
  <si>
    <t>30-49</t>
  </si>
  <si>
    <t>HB2.63</t>
  </si>
  <si>
    <t>HB2.64</t>
  </si>
  <si>
    <t>HB2.65</t>
  </si>
  <si>
    <t>Sim - loron, fulan no tinan</t>
  </si>
  <si>
    <t>Sim - fulan no tinan deit</t>
  </si>
  <si>
    <t>Sim - tinan deit</t>
  </si>
  <si>
    <t>Lae, lakoi</t>
  </si>
  <si>
    <t>Lae, laiha kartu</t>
  </si>
  <si>
    <t>Ita hatene nia {naran} tinan iha momentu Indonezia tama ba 1975?</t>
  </si>
  <si>
    <t>Seidauk moris</t>
  </si>
  <si>
    <t>Antes</t>
  </si>
  <si>
    <t>Depois</t>
  </si>
  <si>
    <t>Iha momentu Indonezia tama ba 1975, nia {naran} tinan hira?</t>
  </si>
  <si>
    <t>Tempu Indonezia</t>
  </si>
  <si>
    <t>Tempu Portuges</t>
  </si>
  <si>
    <t>Ita hatene nia {naran} tinan iha momentu referendum ba 1999?</t>
  </si>
  <si>
    <t>Iha momentu referendum ba 1999, nia {naran} tinan hira?</t>
  </si>
  <si>
    <t>{Naran} moris antes ka depois masakre Santa Cruize (1991)?</t>
  </si>
  <si>
    <t>H2.31.a</t>
  </si>
  <si>
    <t>H2.31.b</t>
  </si>
  <si>
    <t>H2.51.a</t>
  </si>
  <si>
    <t>H2.53.a</t>
  </si>
  <si>
    <t>H2.53.b</t>
  </si>
  <si>
    <t>H2.53.c</t>
  </si>
  <si>
    <t>H2.60.a</t>
  </si>
  <si>
    <t>H2.60.b</t>
  </si>
  <si>
    <t>INTERVISTADOR KONFIRMA: Nia {naran} tinan {tinan}. Hatudu loos ka lae?</t>
  </si>
  <si>
    <t>ENUMERATOR CHECK: {Name} is {age}. Does this seem accurate?</t>
  </si>
  <si>
    <t>HC1.03</t>
  </si>
  <si>
    <t>HC1.04</t>
  </si>
  <si>
    <t>HC1.05</t>
  </si>
  <si>
    <t>HC2.01.a</t>
  </si>
  <si>
    <t>HC2.01.b</t>
  </si>
  <si>
    <t>HC2.01.c</t>
  </si>
  <si>
    <t>HC2.01.d</t>
  </si>
  <si>
    <t>HC2.01.e</t>
  </si>
  <si>
    <t>HC2.01.f</t>
  </si>
  <si>
    <t>HC2.01.g</t>
  </si>
  <si>
    <t>HC2.01.h</t>
  </si>
  <si>
    <t>HC2.01.i</t>
  </si>
  <si>
    <t>Eletrisidade (ETDL)</t>
  </si>
  <si>
    <t>-</t>
  </si>
  <si>
    <t>H2.13.a</t>
  </si>
  <si>
    <t>H2.13.b</t>
  </si>
  <si>
    <t>H2.13.c</t>
  </si>
  <si>
    <t>H2.13.d</t>
  </si>
  <si>
    <t>H2.13.e</t>
  </si>
  <si>
    <t>Loron tomak (oras 24)</t>
  </si>
  <si>
    <t>Iha kalan (maizoumenus oras 2)</t>
  </si>
  <si>
    <t>Lokraik no kalan (maizoumenus oras 4)</t>
  </si>
  <si>
    <t>Sim, uza eletrisidade loron tomak no kalan tomak</t>
  </si>
  <si>
    <t>Lae, la uza eletrisidade loron tomak no kalan tomak</t>
  </si>
  <si>
    <t>H2.14.a</t>
  </si>
  <si>
    <t>H2.14.b</t>
  </si>
  <si>
    <t>HC2.16x</t>
  </si>
  <si>
    <t>Respondent Literacy</t>
  </si>
  <si>
    <t>Timor Loromonu</t>
  </si>
  <si>
    <t>M4.01.a</t>
  </si>
  <si>
    <t>M4.01.b</t>
  </si>
  <si>
    <t>M4.01.c</t>
  </si>
  <si>
    <t>MC4.02</t>
  </si>
  <si>
    <t>MC4.03</t>
  </si>
  <si>
    <t>MC4.04</t>
  </si>
  <si>
    <t>MC4.05</t>
  </si>
  <si>
    <t>H4.22.a</t>
  </si>
  <si>
    <t>H4.22.b</t>
  </si>
  <si>
    <t>H4.22.c</t>
  </si>
  <si>
    <t>H4.22.d</t>
  </si>
  <si>
    <t>H4.22.e</t>
  </si>
  <si>
    <t>Kareta, truk ka angguna?</t>
  </si>
  <si>
    <t>Boat with motor</t>
  </si>
  <si>
    <t>Dug-out canoe</t>
  </si>
  <si>
    <t>Bero ai kanotak</t>
  </si>
  <si>
    <t>Bero hean-bero fibreglass</t>
  </si>
  <si>
    <t>Bero ho motor</t>
  </si>
  <si>
    <t>M7.01.a</t>
  </si>
  <si>
    <t>M7.01.b</t>
  </si>
  <si>
    <t>M7.01.c</t>
  </si>
  <si>
    <t>M7.01.d</t>
  </si>
  <si>
    <t>M7.01.e</t>
  </si>
  <si>
    <t>M7.01.f</t>
  </si>
  <si>
    <t>M7.01.g</t>
  </si>
  <si>
    <t>M7.10.a</t>
  </si>
  <si>
    <t>M7.10.b</t>
  </si>
  <si>
    <t>M7.10.c</t>
  </si>
  <si>
    <t>M7.11.a</t>
  </si>
  <si>
    <t>M7.11.b</t>
  </si>
  <si>
    <t>M7.11.c</t>
  </si>
  <si>
    <t>M7.11.d</t>
  </si>
  <si>
    <t>M7.11.e</t>
  </si>
  <si>
    <t>M7.11.f</t>
  </si>
  <si>
    <t>M7.12.a</t>
  </si>
  <si>
    <t>M7.12.b</t>
  </si>
  <si>
    <t>M7.12.c</t>
  </si>
  <si>
    <t>M7.20.a</t>
  </si>
  <si>
    <t>M7.20.b</t>
  </si>
  <si>
    <t>M7.21.a</t>
  </si>
  <si>
    <t>M7.21.b</t>
  </si>
  <si>
    <t>Manu futu</t>
  </si>
  <si>
    <t>Metru kuadradu (1m x 1m)</t>
  </si>
  <si>
    <t>M7.21.c</t>
  </si>
  <si>
    <t>M7.30.a</t>
  </si>
  <si>
    <t>M7.30.b</t>
  </si>
  <si>
    <t>M7.30.c</t>
  </si>
  <si>
    <t>M7.30.d</t>
  </si>
  <si>
    <t>M7.30.e</t>
  </si>
  <si>
    <t>M7.30.f</t>
  </si>
  <si>
    <t>M7.30.g</t>
  </si>
  <si>
    <t>M7.30.h</t>
  </si>
  <si>
    <t>M7.30.i</t>
  </si>
  <si>
    <t>M7.40.a</t>
  </si>
  <si>
    <t>M7.40.b</t>
  </si>
  <si>
    <t>M7.40.c</t>
  </si>
  <si>
    <t>M7.40.d</t>
  </si>
  <si>
    <t>M7.40.e</t>
  </si>
  <si>
    <t>M7.40.f</t>
  </si>
  <si>
    <t>M7.40.g</t>
  </si>
  <si>
    <t>M7.40.h</t>
  </si>
  <si>
    <t>M7.40.i</t>
  </si>
  <si>
    <t>M7.40.j</t>
  </si>
  <si>
    <t>?</t>
  </si>
  <si>
    <t>MC9.01</t>
  </si>
  <si>
    <t>M8.02a</t>
  </si>
  <si>
    <t>M8.02b</t>
  </si>
  <si>
    <t>M8.02c</t>
  </si>
  <si>
    <t>M8.02d</t>
  </si>
  <si>
    <t>M8.02e</t>
  </si>
  <si>
    <t>Hakerek rai nia naruk 1 iha metru</t>
  </si>
  <si>
    <t>Hakerek rai nia luan iha hektar</t>
  </si>
  <si>
    <t>Hakerek rai nia luan iha metru kuadradu</t>
  </si>
  <si>
    <t>Metru - sukat kada naruk ida</t>
  </si>
  <si>
    <t>HB2.34</t>
  </si>
  <si>
    <t>Knows</t>
  </si>
  <si>
    <t>Suku office</t>
  </si>
  <si>
    <t>Xefe Aldeia's house</t>
  </si>
  <si>
    <t>Cede Aldeia</t>
  </si>
  <si>
    <t>Iha rai luan</t>
  </si>
  <si>
    <t>Outside on the grass</t>
  </si>
  <si>
    <t>Cede Suku</t>
  </si>
  <si>
    <t>Xefe Suku's house</t>
  </si>
  <si>
    <t>Xefe Suku nia uma</t>
  </si>
  <si>
    <t>Xefe Aldeia nia uma</t>
  </si>
  <si>
    <t>Public Hall</t>
  </si>
  <si>
    <t>Salaun públiku</t>
  </si>
  <si>
    <t>Escola</t>
  </si>
  <si>
    <t>M11.10.a</t>
  </si>
  <si>
    <t>M11.13.a</t>
  </si>
  <si>
    <t>M11.13.b</t>
  </si>
  <si>
    <t>M11.13.c</t>
  </si>
  <si>
    <t>M11.13.d</t>
  </si>
  <si>
    <t>M11.13.e</t>
  </si>
  <si>
    <t>M11.13.f</t>
  </si>
  <si>
    <t>M11.13.g</t>
  </si>
  <si>
    <t>M11.13.h</t>
  </si>
  <si>
    <t>M11.13.i</t>
  </si>
  <si>
    <t>Selling fish</t>
  </si>
  <si>
    <t>Fa'an ikan</t>
  </si>
  <si>
    <t>Selling game</t>
  </si>
  <si>
    <t>Fa'an kasa</t>
  </si>
  <si>
    <t>Selling chickens or other livestock</t>
  </si>
  <si>
    <t>Fa'an manu ka animal hakiak seluk</t>
  </si>
  <si>
    <t>Household member driving a taxi, mikrolet or truck</t>
  </si>
  <si>
    <t>Earning money by working for self or household in another way</t>
  </si>
  <si>
    <t>Hetan osan husi servisu seluk ba an rasik ka uma kain rasik</t>
  </si>
  <si>
    <t>Hetan osan husi servisu proyek</t>
  </si>
  <si>
    <t>Earning money for project work (day-labourer)</t>
  </si>
  <si>
    <t>Salary or payment for working for an employer</t>
  </si>
  <si>
    <t>Salariu ka kolen husi servisu ba patraun (serbisu ba ema ruma)</t>
  </si>
  <si>
    <t>Selling coffee</t>
  </si>
  <si>
    <t>Fa'an kafe</t>
  </si>
  <si>
    <t>Enfermeiru</t>
  </si>
  <si>
    <t>January 2014</t>
  </si>
  <si>
    <t>February 2014</t>
  </si>
  <si>
    <t>March 2014</t>
  </si>
  <si>
    <t>April 2014</t>
  </si>
  <si>
    <t>May 2014</t>
  </si>
  <si>
    <t>June 2013</t>
  </si>
  <si>
    <t>July 2013</t>
  </si>
  <si>
    <t>August 2013</t>
  </si>
  <si>
    <t>September 2013</t>
  </si>
  <si>
    <t>October 2013</t>
  </si>
  <si>
    <t>November 2013</t>
  </si>
  <si>
    <t>December 2013</t>
  </si>
  <si>
    <t>Janeru 2014</t>
  </si>
  <si>
    <t>Febereru 2014</t>
  </si>
  <si>
    <t>Marsu 2014</t>
  </si>
  <si>
    <t>Abril 2014</t>
  </si>
  <si>
    <t>Maiu 2014</t>
  </si>
  <si>
    <t>Junu 2013</t>
  </si>
  <si>
    <t>Jullu 2013</t>
  </si>
  <si>
    <t>Agustu 2013</t>
  </si>
  <si>
    <t>Setembru 2013</t>
  </si>
  <si>
    <t>Outubru 2013</t>
  </si>
  <si>
    <t>Novembru 2013</t>
  </si>
  <si>
    <t>Dezembru 2013</t>
  </si>
  <si>
    <t>Selling crops (that the household has grown or collected, not bought and re-sold)</t>
  </si>
  <si>
    <t>Fa'an kuda modo (nebe umakain kuda ou koileta laos sosa no fa'an hikas)</t>
  </si>
  <si>
    <t>H8.5</t>
  </si>
  <si>
    <t>H8.6</t>
  </si>
  <si>
    <t>H8.7</t>
  </si>
  <si>
    <t>H9.50</t>
  </si>
  <si>
    <t>H9.51</t>
  </si>
  <si>
    <t>H9.52</t>
  </si>
  <si>
    <t>H9.53</t>
  </si>
  <si>
    <t>H9.54</t>
  </si>
  <si>
    <t>H9.55</t>
  </si>
  <si>
    <t>H9.56</t>
  </si>
  <si>
    <t>Peanuts</t>
  </si>
  <si>
    <t>Bananas</t>
  </si>
  <si>
    <t>Coconuts</t>
  </si>
  <si>
    <t>Other fruit</t>
  </si>
  <si>
    <t>Maize or corn</t>
  </si>
  <si>
    <t>Talas ka kontas</t>
  </si>
  <si>
    <t>Taro (talas / kontas)</t>
  </si>
  <si>
    <t>Beans (kidney beans, soy beans)</t>
  </si>
  <si>
    <t>Other vegetables</t>
  </si>
  <si>
    <t>Image</t>
  </si>
  <si>
    <t>Kgs</t>
  </si>
  <si>
    <t>Sack</t>
  </si>
  <si>
    <t>Cart</t>
  </si>
  <si>
    <t>Don't know - estimate amount with image of cart</t>
  </si>
  <si>
    <t>Coffee</t>
  </si>
  <si>
    <t>MC5.02a</t>
  </si>
  <si>
    <t>MC5.02b</t>
  </si>
  <si>
    <t>MC5.02c</t>
  </si>
  <si>
    <t>MC5.02d</t>
  </si>
  <si>
    <t>MC5.02e</t>
  </si>
  <si>
    <t>Other crops</t>
  </si>
  <si>
    <t>Ai-han seluk</t>
  </si>
  <si>
    <t>Fehuk ka fehuk midar</t>
  </si>
  <si>
    <t>Lakeru</t>
  </si>
  <si>
    <t>Ai-fuan sira seluk</t>
  </si>
  <si>
    <t>Kafe</t>
  </si>
  <si>
    <t>Nuu</t>
  </si>
  <si>
    <t>Hudi</t>
  </si>
  <si>
    <t>Forai</t>
  </si>
  <si>
    <t>Koto (koto mean, fore keli)</t>
  </si>
  <si>
    <t>Modo sira seluk</t>
  </si>
  <si>
    <t>New ID</t>
  </si>
  <si>
    <t>These will (hopefully) be rare events, so enumerators may forget / not know how to handle them. Thus, please add a protocol here with directions here on what the enumerator should do . . . The protocol being that enumerator would tap a button (always available) that provides directions and initiates a dialogue. If a respondent is tired and cannot continue, the enumerator should first suggest a short break (maybe 10-15 mins.). If accepted, the would not pause dialogue need not be entered. If a longer break is required (e.g., the enumerator has another engagement), a time should be set - and recorded - for the enumerator to return (and ideally one that ensures that the schedule is not disrupted).  Termination should be avoided wherever possible and the directions should make this clear.</t>
  </si>
  <si>
    <t>Add time etc. at which the interview will be re-initiated, as well as a record of when the interview was actually re-initiated.</t>
  </si>
  <si>
    <t>Collecting this information for everyone is dilatory . . . We should just ask the respondents (male / female / youth / elderly) about themselves only. We definitely don't need the information for everyone. You should also simpllify this so it is quicker. There should be a separate set of questions also for each school-age child and infant. These can be answered by the woman, but the household information will need to be transferred to her tablet and then used to ask questions about each. Please work with Catalpa on this.</t>
  </si>
  <si>
    <t>This should be probably be the last question asked in any of the questionnaires. Otherwise, illiterate respondents will be embarrassed throught the whole interview. Please ask to all respondents.</t>
  </si>
  <si>
    <t>A question about maintenance (if we can think of something approriate) would be fine. Save the water mgmt group question for the xefes</t>
  </si>
  <si>
    <t>As you proposed, ask separate questions about the dry and wet season. Maybe ask some questions just about the current season, though, so as to avoid doubling the number of questions. Also, who is best placed to answer these questions - men or women? I would rather put these in the gendered questionnaire than the HoHH.</t>
  </si>
  <si>
    <t>I think this would be a good question to ask for both.</t>
  </si>
  <si>
    <t>Is the opening to this water source currently covered or protected so that animals and debris can't contaminate it?</t>
  </si>
  <si>
    <t>I think it may be useful to specify yesterday or last week etc. Time may vary with the weather. Also add options.</t>
  </si>
  <si>
    <t>This is two questions - do separate. Also add options . . .</t>
  </si>
  <si>
    <t>Who can use this water source?</t>
  </si>
  <si>
    <t>Do you pay to use this water?</t>
  </si>
  <si>
    <t>HHs may well pay per use - need to pilot test this an adjust accordingly. Also consider splitting it up into two questions - how frequently do they pay and how much (per instance).</t>
  </si>
  <si>
    <t>It may be worth asking a couple of other questions about which agency / group / person etc. funded the water supply source and whether any improvements have been made in the past few years and who funded those? These may be better captured by the XS / XA interviews, though. If so, disregard the suggestion.</t>
  </si>
  <si>
    <t>Not sure about this. Would it not be the case that dry sources account for 90+% of unavailable sources. Field test and decide.</t>
  </si>
  <si>
    <t>How sensitive is this? Maybe ask towards the end if so. Also, is it better to be asked to men or women? Please assign to one rather than HoHH.</t>
  </si>
  <si>
    <t>Phrasing will have to be careful.</t>
  </si>
  <si>
    <t>MECE?</t>
  </si>
  <si>
    <t>As above.</t>
  </si>
  <si>
    <t>Horse</t>
  </si>
  <si>
    <t>How does {name} travel to school?</t>
  </si>
  <si>
    <t>H9.10</t>
  </si>
  <si>
    <t>H9.11</t>
  </si>
  <si>
    <t>H9.12</t>
  </si>
  <si>
    <t>H9.13</t>
  </si>
  <si>
    <t>H9.14</t>
  </si>
  <si>
    <t>H9.15</t>
  </si>
  <si>
    <t>H9.16</t>
  </si>
  <si>
    <t>H9.17</t>
  </si>
  <si>
    <t>H9.18</t>
  </si>
  <si>
    <t>H9.19</t>
  </si>
  <si>
    <t>H9.20</t>
  </si>
  <si>
    <t>H9.21</t>
  </si>
  <si>
    <t>H9.22</t>
  </si>
  <si>
    <t>Can people really answer this? Maybe better to ask how many hours a day they listen. But, I'm not sure how we will use this info anyway.</t>
  </si>
  <si>
    <t>We need to get at frequency of social interaction with other villagers, but this is very vague.</t>
  </si>
  <si>
    <t>Yes, variation could be a problem here. We don't want to be asking questions (other than consent ones) to which 95% of respondents provide the same answer.</t>
  </si>
  <si>
    <t>AB Comments</t>
  </si>
  <si>
    <t>H5.20.a</t>
  </si>
  <si>
    <t>H5.20.b</t>
  </si>
  <si>
    <t>H5.20.c</t>
  </si>
  <si>
    <t>H5.20.d</t>
  </si>
  <si>
    <t>H5.20.e</t>
  </si>
  <si>
    <t>H5.20.f</t>
  </si>
  <si>
    <t>MC5.01a</t>
  </si>
  <si>
    <t>MC5.01b</t>
  </si>
  <si>
    <t>MC5.01c</t>
  </si>
  <si>
    <t>MC5.01d</t>
  </si>
  <si>
    <t>MC5.01e</t>
  </si>
  <si>
    <t>MC5.01f</t>
  </si>
  <si>
    <t>MC5.01g</t>
  </si>
  <si>
    <t>MC5.01h</t>
  </si>
  <si>
    <t>MC5.01i</t>
  </si>
  <si>
    <t>MC5.01j</t>
  </si>
  <si>
    <t>MC5.01k</t>
  </si>
  <si>
    <t>MC5.01l</t>
  </si>
  <si>
    <t>MC5.01m</t>
  </si>
  <si>
    <t>MC5.01n</t>
  </si>
  <si>
    <t>Se'e deit mak bele uza be'e matan ne'e?</t>
  </si>
  <si>
    <t>MC5.21</t>
  </si>
  <si>
    <t>H5.21.a</t>
  </si>
  <si>
    <t>H5.21.b</t>
  </si>
  <si>
    <t>H5.21.c</t>
  </si>
  <si>
    <t>MC5.21x</t>
  </si>
  <si>
    <t/>
  </si>
  <si>
    <t>More information here would be useful. Specifically, whether the enumerator was upset by a particular question etc.</t>
  </si>
  <si>
    <t>Then why was the interview started there in the first place? I am not sure this is a good reason for pausing / terminating.</t>
  </si>
  <si>
    <t>This shouldn't really be a reason for pausing / terminating the interview. Can you be more specific?</t>
  </si>
  <si>
    <t>Right, but we want to know why . . . This is not a useful option at all.</t>
  </si>
  <si>
    <t>Horbain hira mak tempu ikus liu ita ba kapital sub-distritu nian?</t>
  </si>
  <si>
    <t>Date: year + month + day</t>
  </si>
  <si>
    <t>Date: year, month, day</t>
  </si>
  <si>
    <t>Date: year, month only</t>
  </si>
  <si>
    <t>Days ago</t>
  </si>
  <si>
    <t>Weeks ago</t>
  </si>
  <si>
    <t>Presiza tempu hira ba kapital sub-distritu nian ida ne'e, husik ita nia uma to'o kapital ne'e?</t>
  </si>
  <si>
    <t>Uza meius saida atu ba kapital sub-distritu nian?</t>
  </si>
  <si>
    <t>Horbain hira mak tempu ikus liu ita ba kapital distritu nian?</t>
  </si>
  <si>
    <t>Presiza tempu hira ba kapital distritu nian ida ne'e, husik ita nia uma to'o kapital ne'e?</t>
  </si>
  <si>
    <t>Uza meius saida atu ba kapital distritu nian?</t>
  </si>
  <si>
    <t>Horbain hira mak tempu ikus liu ita ba Dili?</t>
  </si>
  <si>
    <t>Presiza tempu hira ba Dili, husik ita nia uma to'o Dili?</t>
  </si>
  <si>
    <t>Uza meius saida atu ba Dili?</t>
  </si>
  <si>
    <t>Horbain hira mak tempu ikus liu ita ba Dili sentral?</t>
  </si>
  <si>
    <t>Presiza tempu hira ba Dili sentral, husik ita nia uma to'o Dili sentral?</t>
  </si>
  <si>
    <t>Uza meius saida atu ba Dili sentral nian?</t>
  </si>
  <si>
    <t>When was the last time you went to Dili?</t>
  </si>
  <si>
    <t>When was the last time you went to the district capital?</t>
  </si>
  <si>
    <t>When was the last time you went to the sub-district capital?</t>
  </si>
  <si>
    <t>When was the last time you went in to Dili?</t>
  </si>
  <si>
    <t>Data: tinan, fulan no loron</t>
  </si>
  <si>
    <t>Data: tinan no fulan deit</t>
  </si>
  <si>
    <t>Loron liu ba</t>
  </si>
  <si>
    <t>Semana liu ba</t>
  </si>
  <si>
    <t>MC10.42</t>
  </si>
  <si>
    <t>MC10.43</t>
  </si>
  <si>
    <t>MC10.44</t>
  </si>
  <si>
    <t>MC10.45</t>
  </si>
  <si>
    <t>MC10.46</t>
  </si>
  <si>
    <t>MC10.47</t>
  </si>
  <si>
    <t>MC10.48</t>
  </si>
  <si>
    <t>MC10.48x</t>
  </si>
  <si>
    <t>MC10.02a</t>
  </si>
  <si>
    <t>MC10.02b</t>
  </si>
  <si>
    <t>MC10.02c</t>
  </si>
  <si>
    <t>MC10.02d</t>
  </si>
  <si>
    <t>MC10.08a</t>
  </si>
  <si>
    <t>MC10.08b</t>
  </si>
  <si>
    <t>MC10.08c</t>
  </si>
  <si>
    <t>MC10.08d</t>
  </si>
  <si>
    <t>MC10.08e</t>
  </si>
  <si>
    <t>MC10.08f</t>
  </si>
  <si>
    <t>MC10.08g</t>
  </si>
  <si>
    <t>MC10.08h</t>
  </si>
  <si>
    <t>MC10.08i</t>
  </si>
  <si>
    <t>MC10.50a</t>
  </si>
  <si>
    <t>MC10.50b</t>
  </si>
  <si>
    <t>MC10.50c</t>
  </si>
  <si>
    <t>MC10.50d</t>
  </si>
  <si>
    <t>Distance and Travel to District and Sub-District Capitals</t>
  </si>
  <si>
    <t>Not in aldeia 2 years ago</t>
  </si>
  <si>
    <t>La hela iha aldeia ne'e tinan 2 kotuk</t>
  </si>
  <si>
    <t>End if</t>
  </si>
  <si>
    <t>Membru uma kain lori taxi, mikrolet ka truk</t>
  </si>
  <si>
    <t>Caught</t>
  </si>
  <si>
    <t>Bought and resold</t>
  </si>
  <si>
    <t>Oval or sporting facility</t>
  </si>
  <si>
    <t>Kampu ka fasilidade desportu</t>
  </si>
  <si>
    <t>Sintina</t>
  </si>
  <si>
    <t>Toilet</t>
  </si>
  <si>
    <t>Water supply - well, pipe, tap etc.</t>
  </si>
  <si>
    <t>Be'e matan - posu, pipa, torneira no sst</t>
  </si>
  <si>
    <t>Cede no salaun komunidade nian</t>
  </si>
  <si>
    <t>Private - 1 household</t>
  </si>
  <si>
    <t>Private - shared between a few households</t>
  </si>
  <si>
    <t>Privadu - uma kain 1 deit</t>
  </si>
  <si>
    <t>Community / public</t>
  </si>
  <si>
    <t>Komunidade / públiku</t>
  </si>
  <si>
    <t>Privadu - uma kain balun sosi</t>
  </si>
  <si>
    <t>Komunidade</t>
  </si>
  <si>
    <t>Community hall or office</t>
  </si>
  <si>
    <t>Office worker / secretary</t>
  </si>
  <si>
    <t>Funsionáriu eskritóriu / sekretaris</t>
  </si>
  <si>
    <t>Xefe Aldeia / Xefe Suku / lideransa komunidade seluk</t>
  </si>
  <si>
    <t>Xefe Aldeia / Xefe Suku / other community leader</t>
  </si>
  <si>
    <t>Tradesperson: carpenter / bricklayer / mechanic</t>
  </si>
  <si>
    <t>Badaen: badaen ai / karpenteriu / badaen fatuk / mekaniku</t>
  </si>
  <si>
    <t>Translator / interpreter</t>
  </si>
  <si>
    <t>Gardener</t>
  </si>
  <si>
    <t>Military / soldier</t>
  </si>
  <si>
    <t>Militar</t>
  </si>
  <si>
    <t>Nun / church minister / priest / catechist</t>
  </si>
  <si>
    <t>Madre / pastor / pendeta / katekista</t>
  </si>
  <si>
    <t>Trabalhador jardin</t>
  </si>
  <si>
    <t>Labourer - farm / agriculture (working for an employer)</t>
  </si>
  <si>
    <t>Trabalhador toos nain / agrikultor (serbisu ba patraun)</t>
  </si>
  <si>
    <t>Labourer - non-agriculture (working for an employer)</t>
  </si>
  <si>
    <t>Trabalhador laos agrikultor (serbisu ba patraun)</t>
  </si>
  <si>
    <t>Tradutor / durbasa</t>
  </si>
  <si>
    <t>Quarter (3 months) / trimester / school term</t>
  </si>
  <si>
    <t>Trimestre (fulan 3)</t>
  </si>
  <si>
    <t>Semester (6 months)</t>
  </si>
  <si>
    <t>Semestre (fulan 6)</t>
  </si>
  <si>
    <t>Other households in the aldeia (not family)</t>
  </si>
  <si>
    <t>Husi uma kain seluk iha aldeia ida ne'e (laos familia)</t>
  </si>
  <si>
    <t>Grupu komunidade seluk</t>
  </si>
  <si>
    <t>Other community group</t>
  </si>
  <si>
    <t>People who attended an event</t>
  </si>
  <si>
    <t>Ema mak tuir eventu ida</t>
  </si>
  <si>
    <t>Conductor (not working for an employer)</t>
  </si>
  <si>
    <t>Kondutor (laos serbisu ba ema ruma)</t>
  </si>
  <si>
    <t>Xofer / kondutor (serbisu ba ema ruma)</t>
  </si>
  <si>
    <t>Driver / conductor (working for someone else)</t>
  </si>
  <si>
    <t>Religious offerings or collections</t>
  </si>
  <si>
    <t>Kolekta ka oferta relijiaun</t>
  </si>
  <si>
    <t>Rental income (renting house, motorbike etc.)</t>
  </si>
  <si>
    <t>Osan husi fo aluga (aluga uma, motor no sst)</t>
  </si>
  <si>
    <t>Interest</t>
  </si>
  <si>
    <t>Funan</t>
  </si>
  <si>
    <t>Fee for traditional healing / prayer (matan dok / tim pendoa)</t>
  </si>
  <si>
    <t>Osan ba serbisu matan dok / tim pendoa</t>
  </si>
  <si>
    <t>Fee / contribution to traditional midwife (dayan)</t>
  </si>
  <si>
    <t>Osan ba serbisu dayan</t>
  </si>
  <si>
    <t>Maid / nanny / babysitter</t>
  </si>
  <si>
    <t>Pembantu / hein labarik</t>
  </si>
  <si>
    <t>Dudu isin (laos serbisu ba ema ruma)</t>
  </si>
  <si>
    <t>Masseuse (not working for an employer)</t>
  </si>
  <si>
    <t>Hairdresser (not working for an employer)</t>
  </si>
  <si>
    <t>Tesi fuuk (laos serbisu ba ema ruma)</t>
  </si>
  <si>
    <t>Income (including paid project work)</t>
  </si>
  <si>
    <t>MC12.01.a</t>
  </si>
  <si>
    <t>MC12.01.b</t>
  </si>
  <si>
    <t>MC12.01.c</t>
  </si>
  <si>
    <t>MC12.01.d</t>
  </si>
  <si>
    <t>MC12.01.e</t>
  </si>
  <si>
    <t>MC12.01.f</t>
  </si>
  <si>
    <t>MC12.01.g</t>
  </si>
  <si>
    <t>MC12.01.h</t>
  </si>
  <si>
    <t>MC12.01.i</t>
  </si>
  <si>
    <t>MC12.01.j</t>
  </si>
  <si>
    <t>MC12.01.k</t>
  </si>
  <si>
    <t>MC12.01.l</t>
  </si>
  <si>
    <t>MC12.05.a</t>
  </si>
  <si>
    <t>MC12.05.b</t>
  </si>
  <si>
    <t>MC12.05.c</t>
  </si>
  <si>
    <t>MC12.05.d</t>
  </si>
  <si>
    <t>MC12.05.e</t>
  </si>
  <si>
    <t>MC12.05.f</t>
  </si>
  <si>
    <t>MC12.05.g</t>
  </si>
  <si>
    <t>MC12.05.h</t>
  </si>
  <si>
    <t>MC12.05.i</t>
  </si>
  <si>
    <t>MC12.05.j</t>
  </si>
  <si>
    <t>MC12.05.k</t>
  </si>
  <si>
    <t>MC12.05.l</t>
  </si>
  <si>
    <t>Crowbar</t>
  </si>
  <si>
    <t>Ai-suak</t>
  </si>
  <si>
    <t>M7.30.j</t>
  </si>
  <si>
    <t>MC12.41.a</t>
  </si>
  <si>
    <t>MC12.41.b</t>
  </si>
  <si>
    <t>MC12.41.c</t>
  </si>
  <si>
    <t>MC12.41.d</t>
  </si>
  <si>
    <t>MC12.41.e</t>
  </si>
  <si>
    <t>MC12.41.f</t>
  </si>
  <si>
    <t>MC12.41.g</t>
  </si>
  <si>
    <t>MC12.41.h</t>
  </si>
  <si>
    <t>MC12.41.i</t>
  </si>
  <si>
    <t>MC12.41.j</t>
  </si>
  <si>
    <t>MC12.41.k</t>
  </si>
  <si>
    <t>Canal, drainage or irrigation system</t>
  </si>
  <si>
    <t>Be'e dalan, Kanál, be'e dalan ka sistema irrigasaun</t>
  </si>
  <si>
    <t>MC12.43.a</t>
  </si>
  <si>
    <t>MC12.43.b</t>
  </si>
  <si>
    <t>MC12.43.c</t>
  </si>
  <si>
    <t>Fatin oin-oin</t>
  </si>
  <si>
    <t>MC12.44.a</t>
  </si>
  <si>
    <t>MC12.45.a</t>
  </si>
  <si>
    <t>MC12.45.b</t>
  </si>
  <si>
    <t>MC12.45.c</t>
  </si>
  <si>
    <t>MC12.45.d</t>
  </si>
  <si>
    <t>MC12.45.e</t>
  </si>
  <si>
    <t>MC12.45.f</t>
  </si>
  <si>
    <t>MC12.45.g</t>
  </si>
  <si>
    <t>H2.16x.a</t>
  </si>
  <si>
    <t>H2.16x.b</t>
  </si>
  <si>
    <t>H2.16x.c</t>
  </si>
  <si>
    <t>H2.16x.d</t>
  </si>
  <si>
    <t>H2.16x.e</t>
  </si>
  <si>
    <t>MC12.48.a</t>
  </si>
  <si>
    <t>MC12.48.b</t>
  </si>
  <si>
    <t>MC12.51.a</t>
  </si>
  <si>
    <t>MC12.61.a</t>
  </si>
  <si>
    <t>MC12.61.b</t>
  </si>
  <si>
    <t>MC12.61.c</t>
  </si>
  <si>
    <t>MC12.61.d</t>
  </si>
  <si>
    <t>MC12.61.e</t>
  </si>
  <si>
    <t>MC12.61.f</t>
  </si>
  <si>
    <t>MC12.61.g</t>
  </si>
  <si>
    <t>MC12.61.h</t>
  </si>
  <si>
    <t>MC12.61.i</t>
  </si>
  <si>
    <t>MC12.61.j</t>
  </si>
  <si>
    <t>MC12.61.k</t>
  </si>
  <si>
    <t>MC12.61.l</t>
  </si>
  <si>
    <t>MC12.61.m</t>
  </si>
  <si>
    <t>MC12.61.n</t>
  </si>
  <si>
    <t>MC12.61.o</t>
  </si>
  <si>
    <t>MC12.61.p</t>
  </si>
  <si>
    <t>MC12.61.q</t>
  </si>
  <si>
    <t>MC12.61.r</t>
  </si>
  <si>
    <t>MC12.61.s</t>
  </si>
  <si>
    <t>MC12.81.a</t>
  </si>
  <si>
    <t>MC12.85.a</t>
  </si>
  <si>
    <t>MC12.85.b</t>
  </si>
  <si>
    <t>MC12.85.c</t>
  </si>
  <si>
    <t>MC12.85.d</t>
  </si>
  <si>
    <t>MC12.85.e</t>
  </si>
  <si>
    <t>MC12.85.f</t>
  </si>
  <si>
    <t>MC12.85.g</t>
  </si>
  <si>
    <t>MC12.90.a</t>
  </si>
  <si>
    <t>MC12.90.b</t>
  </si>
  <si>
    <t>MC12.90.c</t>
  </si>
  <si>
    <t>MC12.90.d</t>
  </si>
  <si>
    <t>MC12.90.e</t>
  </si>
  <si>
    <t>MC12.90.f</t>
  </si>
  <si>
    <t>MC12.90.g</t>
  </si>
  <si>
    <t>MC12.90.h</t>
  </si>
  <si>
    <t>MC12.20.a</t>
  </si>
  <si>
    <t>MC12.20.b</t>
  </si>
  <si>
    <t>MC12.85.h</t>
  </si>
  <si>
    <t>Familia feto foun (barlake)</t>
  </si>
  <si>
    <t>Bride's family (bride price)</t>
  </si>
  <si>
    <t>Money received from people living outside this household, including money for bride price and traditional practices (gifts, remittances)</t>
  </si>
  <si>
    <t>Presente osan husi ema nebee hela liur ba uma kain ne'e, inklui osan ba barlake ka pratika tradisional</t>
  </si>
  <si>
    <t>Sacred / cultural house</t>
  </si>
  <si>
    <t>Uma lulik / uma lisan / uma adat</t>
  </si>
  <si>
    <t>Church or other religious building</t>
  </si>
  <si>
    <t>Igreja ka edifísiu relijiozu seluk</t>
  </si>
  <si>
    <t>Private house or other building</t>
  </si>
  <si>
    <t>Uma privadu ida ka edifisiu privadu ida</t>
  </si>
  <si>
    <t>Electricity supply / install solar panels</t>
  </si>
  <si>
    <t>Fornesimentu eletrisidade / monta tenaga surya</t>
  </si>
  <si>
    <t>Bridge</t>
  </si>
  <si>
    <t>Ponte</t>
  </si>
  <si>
    <t>Ajénsia dezenvolvimentu (USAID, AusAID, no sst)</t>
  </si>
  <si>
    <t>Involvement in Community Work</t>
  </si>
  <si>
    <t>Projects and Community</t>
  </si>
  <si>
    <t>Sports Facilities</t>
  </si>
  <si>
    <t>Participation in Groups and Organisations</t>
  </si>
  <si>
    <t>Maternal Health</t>
  </si>
  <si>
    <t>Cohesion</t>
  </si>
  <si>
    <t>Mobility</t>
  </si>
  <si>
    <t>Selling things on the street, in the market or in a kiosk (including crops bought and re-sold)</t>
  </si>
  <si>
    <t>Fila liman, por ezemplu fa'an sasan iha dalan ibun, iha merkadu, ka loke kios (inklui modo nebe sosa no fa'an hikas)</t>
  </si>
  <si>
    <t>XX.XX</t>
  </si>
  <si>
    <t>In total, how much did you pay for the journey from home to the sub-district capital?</t>
  </si>
  <si>
    <t>In total, how much did you pay for the journey from home to the district capital?</t>
  </si>
  <si>
    <t>In total, how much did you pay for the journey from home to Dili?</t>
  </si>
  <si>
    <t>In total, how much did you pay for the journey from home to Dili central?</t>
  </si>
  <si>
    <t>MC10.49</t>
  </si>
  <si>
    <t>MC12.80.a</t>
  </si>
  <si>
    <t>MC12.80.b</t>
  </si>
  <si>
    <t>Veteran pension</t>
  </si>
  <si>
    <t>Bolsa Mae</t>
  </si>
  <si>
    <t>Elderly pension</t>
  </si>
  <si>
    <t>Disability pension</t>
  </si>
  <si>
    <t>MC12.80.c</t>
  </si>
  <si>
    <t>MC12.80.d</t>
  </si>
  <si>
    <t>MC12.90.i</t>
  </si>
  <si>
    <t>MC12.90.j</t>
  </si>
  <si>
    <t>Gambling winnings</t>
  </si>
  <si>
    <t>Begging</t>
  </si>
  <si>
    <t>MC12.41.l</t>
  </si>
  <si>
    <t>MC12.41.m</t>
  </si>
  <si>
    <t>MC12.41.n</t>
  </si>
  <si>
    <t>YT comments</t>
  </si>
  <si>
    <t>This is better than the previous one with last 4 weeks</t>
  </si>
  <si>
    <t>Made no effort because he / she could not read</t>
  </si>
  <si>
    <t>Tap / Standpipe Off-Site</t>
  </si>
  <si>
    <t>Piped To Yard / Plot (On-Site)</t>
  </si>
  <si>
    <t>River / Stream</t>
  </si>
  <si>
    <t>Mota / be sulin</t>
  </si>
  <si>
    <t>Dam / Lake / Pond</t>
  </si>
  <si>
    <t>Kolam / lagua</t>
  </si>
  <si>
    <t xml:space="preserve">Canal / Irrigation Channel  </t>
  </si>
  <si>
    <t xml:space="preserve">Be dalan / kanal irigasaun </t>
  </si>
  <si>
    <t>Truck / Cart / Tanker</t>
  </si>
  <si>
    <r>
      <t xml:space="preserve">Trek </t>
    </r>
    <r>
      <rPr>
        <sz val="11"/>
        <color indexed="56"/>
        <rFont val="Calibri"/>
        <family val="2"/>
      </rPr>
      <t xml:space="preserve">/ </t>
    </r>
    <r>
      <rPr>
        <sz val="11"/>
        <color indexed="56"/>
        <rFont val="Calibri"/>
        <family val="2"/>
      </rPr>
      <t xml:space="preserve">gerobak </t>
    </r>
    <r>
      <rPr>
        <sz val="11"/>
        <color indexed="56"/>
        <rFont val="Calibri"/>
        <family val="2"/>
      </rPr>
      <t>/ Ta</t>
    </r>
    <r>
      <rPr>
        <sz val="11"/>
        <color indexed="56"/>
        <rFont val="Calibri"/>
        <family val="2"/>
      </rPr>
      <t>nke</t>
    </r>
  </si>
  <si>
    <t>Flush / Pour Toilet</t>
  </si>
  <si>
    <t xml:space="preserve">Bowl / Bucket </t>
  </si>
  <si>
    <t>Bush / field</t>
  </si>
  <si>
    <t>Ai laran / toos laran</t>
  </si>
  <si>
    <t>Pig pen / buffalo wallow / fishpond</t>
  </si>
  <si>
    <t>Pig pen / buffalo wallow</t>
  </si>
  <si>
    <t>Fahi luhan / debu karau</t>
  </si>
  <si>
    <t>Nia (naran) agora dadaun daftar / rejistu / matrikula iha eskola ka lae?</t>
  </si>
  <si>
    <t>Tan sa mak {naran} la daftar / rejistu / matrikula iha eskola?</t>
  </si>
  <si>
    <t>Works outside the home / farm / family business</t>
  </si>
  <si>
    <t>Serbisu iha liur / natar / halao familia nian bisnis</t>
  </si>
  <si>
    <t>Grades too low / did not pass</t>
  </si>
  <si>
    <t>Notas ki'ik liu / la passa</t>
  </si>
  <si>
    <t>Bad behaviour / expelled</t>
  </si>
  <si>
    <t>Hahalok at / hasai husi eskola</t>
  </si>
  <si>
    <t>Sick / disabled / mute / deaf</t>
  </si>
  <si>
    <t>Moras / defisienti / beik / tilun diuk</t>
  </si>
  <si>
    <t>{Naran} nian inan-aman sente oin sa {naran} la daftar / rejistu / matrikula eskola?</t>
  </si>
  <si>
    <t>Eskola publiku / estadu</t>
  </si>
  <si>
    <t>Eskola privadu / swasta</t>
  </si>
  <si>
    <t>Horse / donkey</t>
  </si>
  <si>
    <t>Respondent sick / tired</t>
  </si>
  <si>
    <t>Respondente moras / kole</t>
  </si>
  <si>
    <t>Respondente presiza trata / urus buat seluk</t>
  </si>
  <si>
    <t>Tan sa mak presiza hapara / termina tia entrevista ne'e?</t>
  </si>
  <si>
    <t>Changes 20 / 1</t>
  </si>
  <si>
    <t>Fen / Kaben husi xefi uma-kain</t>
  </si>
  <si>
    <t>Laen / kaben xefi uma-kain</t>
  </si>
  <si>
    <t>Adopted / Step-Child</t>
  </si>
  <si>
    <t>Servant / Maid / Helper</t>
  </si>
  <si>
    <t>Petrol / diesel generator</t>
  </si>
  <si>
    <t>Petroleu / gerador dizel</t>
  </si>
  <si>
    <t xml:space="preserve">Tenaga surya / sistema solar panel </t>
  </si>
  <si>
    <t>Petromax / kerosene pressure lantern / lamp / gas lantern</t>
  </si>
  <si>
    <t xml:space="preserve">Petromax / lanternu uza mina rai / lampu / lanternu gaz </t>
  </si>
  <si>
    <t>Biogas / agricultural products</t>
  </si>
  <si>
    <r>
      <t xml:space="preserve">Biogas / </t>
    </r>
    <r>
      <rPr>
        <sz val="11"/>
        <color indexed="56"/>
        <rFont val="Calibri"/>
        <family val="2"/>
      </rPr>
      <t>produtu agrikultura</t>
    </r>
  </si>
  <si>
    <t>Battery torch / flashlight</t>
  </si>
  <si>
    <t>Lanterna bataria / senter</t>
  </si>
  <si>
    <t>Once-off / irregular</t>
  </si>
  <si>
    <t>Selu dala ida / laiha regularidade</t>
  </si>
  <si>
    <t>Gas Stove / Gas Range</t>
  </si>
  <si>
    <t>Motorcycle / Scooter</t>
  </si>
  <si>
    <t>Motor / scooter</t>
  </si>
  <si>
    <t>Car / truck / angguna</t>
  </si>
  <si>
    <t>Car / van, not 4WD</t>
  </si>
  <si>
    <t>Kareta / karrinha, la uza trasaun</t>
  </si>
  <si>
    <t>Mikrolet / car-powered angguna</t>
  </si>
  <si>
    <t>Angguna uza mikrolet / karreta</t>
  </si>
  <si>
    <t>Refrigerator / Freezer</t>
  </si>
  <si>
    <t>Jeleira / Frigorífiku</t>
  </si>
  <si>
    <t>Computer / iPad</t>
  </si>
  <si>
    <t>Komputador / iPad</t>
  </si>
  <si>
    <t>Taha / katana / maubeka</t>
  </si>
  <si>
    <t>Wheelbarrow / pushcart</t>
  </si>
  <si>
    <t>Gerobak / karosa</t>
  </si>
  <si>
    <t>Cow / Buffalo</t>
  </si>
  <si>
    <t>Row boat / fiberglass canoe</t>
  </si>
  <si>
    <t>Dvd / Vcd / Cd / Vhs Player</t>
  </si>
  <si>
    <t>Small tin / milk can (330g)</t>
  </si>
  <si>
    <t>Fos / hare</t>
  </si>
  <si>
    <t>Squash / pumpkin</t>
  </si>
  <si>
    <t>Potato / sweet potato</t>
  </si>
  <si>
    <t>Mestre / profesor / diretor</t>
  </si>
  <si>
    <t>Teacher / lecturer / school principal</t>
  </si>
  <si>
    <t>running water</t>
  </si>
  <si>
    <t>stagnant water</t>
  </si>
  <si>
    <t>piped to property, but not into house</t>
  </si>
  <si>
    <t>not on property</t>
  </si>
  <si>
    <t>hole bored or drilled to reach water underground. Water is extracted with pipe and pump (hand/motor)</t>
  </si>
  <si>
    <t>H9.3x</t>
  </si>
  <si>
    <t>How long (total time) does it take to travel to school?</t>
  </si>
  <si>
    <t>Presiza tempu hira (tempu total) atu ba eskola?</t>
  </si>
  <si>
    <t>Do you pay to use {transport}?</t>
  </si>
  <si>
    <t>What is the cost to get from home to school (1 person, 1 way)</t>
  </si>
  <si>
    <t>Sei quando (naran) ba eskola, nia presiza tempu hira atu to'o iha eskola estadu nebe besik liu bainhira ba ho motor?</t>
  </si>
  <si>
    <t>H9.3b</t>
  </si>
  <si>
    <t>H9.3c</t>
  </si>
  <si>
    <t>Why doesn't {name} go to the closest school?</t>
  </si>
  <si>
    <t>Educational standard is higher</t>
  </si>
  <si>
    <t>End for</t>
  </si>
  <si>
    <t>Does {current child name} attend the same school as {previous child name}?</t>
  </si>
  <si>
    <t>Is this the closest school (at this level)?</t>
  </si>
  <si>
    <t>In the last 6 months, for how many days did {name} miss school because the building was damaged?</t>
  </si>
  <si>
    <t>If {name} were to go to school, how long would it take to get to the nearest state school if they walked?</t>
  </si>
  <si>
    <t>If {name} were to go to school, how long would it take to get to the nearest state school if they travelled by motorbike?</t>
  </si>
  <si>
    <t>If {name} were to go to a state school, how long would it take to get to the nearest state school if they walked?</t>
  </si>
  <si>
    <t>If {name} were to go to a state school, how long would it take to get to the nearest state school if they travelled by motorbike?</t>
  </si>
  <si>
    <t>Not enough money for school fees / uniforms</t>
  </si>
  <si>
    <t>In the last 6 months, has there been a time when {name} could not attend school because part of the building or facilities were damaged?</t>
  </si>
  <si>
    <t>In the last 6 months, has there been a time when {name} could not reach the school due to bad weather, flooding or bad road conditions?</t>
  </si>
  <si>
    <t>In the last 6 months, did {name} have to miss school because there was not enough money for school fees or uniforms?</t>
  </si>
  <si>
    <t>Received scholarship to this school</t>
  </si>
  <si>
    <t>{Name} was bullied at closest school</t>
  </si>
  <si>
    <t>Closest school is more expensive</t>
  </si>
  <si>
    <t>{Name} prefers current school (e.g. has friends there)</t>
  </si>
  <si>
    <t>{Name} was not permitted at closest school (expelled / did not pass)</t>
  </si>
  <si>
    <t>Closest school temporarily not functioning</t>
  </si>
  <si>
    <t>Household prefers religious education</t>
  </si>
  <si>
    <t>Quality of education is higher / facilities are better</t>
  </si>
  <si>
    <t xml:space="preserve">How is the quality of education / facilities better at the current school? </t>
  </si>
  <si>
    <t>Teachers are more qualified</t>
  </si>
  <si>
    <t>Teachers come more often</t>
  </si>
  <si>
    <t>More teachers / classes are smaller</t>
  </si>
  <si>
    <t>More desks / books / equipment</t>
  </si>
  <si>
    <t>More facilities (kitchen / toilets / sports field)</t>
  </si>
  <si>
    <t>Road to current school is better</t>
  </si>
  <si>
    <t>Transport is more readily available to the current school</t>
  </si>
  <si>
    <t>Location is more convenient (other household members go past there)</t>
  </si>
  <si>
    <t>H9.31x</t>
  </si>
  <si>
    <t>H9.41</t>
  </si>
  <si>
    <t>H9.42</t>
  </si>
  <si>
    <t>Does {name} attend a community school, a state school or a private school?</t>
  </si>
  <si>
    <t>H9.50x</t>
  </si>
  <si>
    <t>H9.57</t>
  </si>
  <si>
    <t>H9.58</t>
  </si>
  <si>
    <t>H9.59</t>
  </si>
  <si>
    <t>H9.60</t>
  </si>
  <si>
    <t>H9.61</t>
  </si>
  <si>
    <t>H9.62</t>
  </si>
  <si>
    <t>H9.63</t>
  </si>
  <si>
    <t>Got married / has a family</t>
  </si>
  <si>
    <t>School not functional (no teachers / standard is poor)</t>
  </si>
  <si>
    <t>For how many days did {name} miss school because they could not reach the school?</t>
  </si>
  <si>
    <t>H9.4x</t>
  </si>
  <si>
    <t>H9.21x</t>
  </si>
  <si>
    <t>H9.22x</t>
  </si>
  <si>
    <t>Tinan seidauk to'o</t>
  </si>
  <si>
    <t>Osan la to'o atu selu osan eskola / farda</t>
  </si>
  <si>
    <t>Kaben ona / iha familia</t>
  </si>
  <si>
    <t>Sei (naran) ba eskola karik, sei han tempu hira atu lao husi ita nia fatin ba eskola publiku nebe besik liu husi ne'e?</t>
  </si>
  <si>
    <t>Nia (naran) ba eskola hanusa?</t>
  </si>
  <si>
    <t>Ita selu atu sae {transporte}?</t>
  </si>
  <si>
    <t>Selu hira husi uma ba eskola (ema ida, ba ka mai deit)?</t>
  </si>
  <si>
    <t>Iha fulan 6 liu ba, iha ka la'e tempu ruma nebe (naran) la bele ba eskola tamba klima la diak, be sae ka estrada at?</t>
  </si>
  <si>
    <t>Durante loron hira mak {naran} la bele tama ba eskola?</t>
  </si>
  <si>
    <t>Iha fulan 6 liu ba, iha ka la'e tempu ruma nebe (naran) la bele ba eskola tamba fasilidade eskola hetan estraga ruma?</t>
  </si>
  <si>
    <t>Iha fulan 6 liu ba, (naran) la ba eskola dala hira tamba fasilidade eskola hetan estragus?</t>
  </si>
  <si>
    <t>Iha fulan 6 liu ba, iha ka la'e tempu ruma nebe (naran) la bele ba eskola tamba mestri laiha ka la mai?</t>
  </si>
  <si>
    <t>In the last 6 months, has there been a time when {name} could not attend school because there was no teacher or the teacher did not come?</t>
  </si>
  <si>
    <t>Iha fulan 6 liu ba, (naran) la bele ba eskola tamba osan la to'o atu selu osan eskola ou farda?</t>
  </si>
  <si>
    <t>Sei (naran) ba eskola karik, sei han tempu hira atu sae motor husi ita nia fatin ba eskola publiku nebe besik liu husi ne'e?</t>
  </si>
  <si>
    <t>Eskola ne'e mak besik liu husi ita nia fatin (iha nivel ne'e)?</t>
  </si>
  <si>
    <t>Tamba saida mak {naran} la ba eskola ida besik liu husi ita nia fatin?</t>
  </si>
  <si>
    <t>Uma-kain gosta liu eskola nebe Amu ka Madre sira mak kaer</t>
  </si>
  <si>
    <t>Kualidade eskola nebe diak liu / fasilidade eskola nebe diak liu</t>
  </si>
  <si>
    <t>Estrada ba eskola ne'e diak liu</t>
  </si>
  <si>
    <t>Fasil liu atu hetan transporte atu ba eskola ne'e</t>
  </si>
  <si>
    <t>Fatin eskola ne'e mak diak liu (membru uma-kain ne'e liu mos husi fatin ne'e)</t>
  </si>
  <si>
    <t>Hetan bolsu estudu atu ba estuda iha eskola ne'e</t>
  </si>
  <si>
    <t>{Naran} la bele ba eskola nebe besik liu (tamba ema hasai tia / la passa)</t>
  </si>
  <si>
    <t>{Naran} ema baku iha eskola nebe besik liu ne'e</t>
  </si>
  <si>
    <t>{Naran} gosta liu eskola ida agora ne'e (tamba iha kolega barak iha neba)</t>
  </si>
  <si>
    <t>Eskola ida besik liu ne'e karun liu</t>
  </si>
  <si>
    <t>Eskola besik liu ne'e, nia fasilidade at hela</t>
  </si>
  <si>
    <t>No class at {name}'s level</t>
  </si>
  <si>
    <t>Laiha klasse iha {naran} nia nivel</t>
  </si>
  <si>
    <t>Fasilidade ka kualidade edukasaun diak liu oinsa iha eskola ida agora ne'e?</t>
  </si>
  <si>
    <t>Standar edukasaun diak liu</t>
  </si>
  <si>
    <t>Mestri sira hanorin diak liu</t>
  </si>
  <si>
    <t>Mestri sira mai eskola hela deit</t>
  </si>
  <si>
    <t>Mestri barak / sala estudante ladun barak ida</t>
  </si>
  <si>
    <t>Mesa eskola / livrus / ekipamentu</t>
  </si>
  <si>
    <t>Fasilidade barak liu (dapur / haris fatin / fasiliadade desportu)</t>
  </si>
  <si>
    <t>{Naran} ho {naran oan primeiru nia} eskola iha fatin ida deit ka la'e?</t>
  </si>
  <si>
    <t>H9.3.a</t>
  </si>
  <si>
    <t>H9.3.b</t>
  </si>
  <si>
    <t>H9.3.c</t>
  </si>
  <si>
    <t>H9.3.d</t>
  </si>
  <si>
    <t>H9.3.e</t>
  </si>
  <si>
    <t>H9.3.f</t>
  </si>
  <si>
    <t>H9.3.g</t>
  </si>
  <si>
    <t>H9.3.h</t>
  </si>
  <si>
    <t>H9.3.i</t>
  </si>
  <si>
    <t>H9.3.j</t>
  </si>
  <si>
    <t>H9.3.k</t>
  </si>
  <si>
    <t>H9.3.l</t>
  </si>
  <si>
    <t>H9.4.a</t>
  </si>
  <si>
    <t>H9.4.b</t>
  </si>
  <si>
    <t>H9.4.c</t>
  </si>
  <si>
    <t>H9.3a.a</t>
  </si>
  <si>
    <t>H9.3a.b</t>
  </si>
  <si>
    <t>H9.3a.c</t>
  </si>
  <si>
    <t>H9.3a.d</t>
  </si>
  <si>
    <t>La hatene (laran rua)</t>
  </si>
  <si>
    <t>Undecided (in 2 minds)</t>
  </si>
  <si>
    <t>H9.21.a</t>
  </si>
  <si>
    <t>H9.21.b</t>
  </si>
  <si>
    <t>H9.21.c</t>
  </si>
  <si>
    <t>H9.21.d</t>
  </si>
  <si>
    <t>H9.21.e</t>
  </si>
  <si>
    <t>H9.21.f</t>
  </si>
  <si>
    <t>H9.21.g</t>
  </si>
  <si>
    <t>H9.21.h</t>
  </si>
  <si>
    <t>H9.21.i</t>
  </si>
  <si>
    <t>H9.21.j</t>
  </si>
  <si>
    <t>H9.21.k</t>
  </si>
  <si>
    <t>H9.21.l</t>
  </si>
  <si>
    <t>H9.22.a</t>
  </si>
  <si>
    <t>H9.22.b</t>
  </si>
  <si>
    <t>H9.22.c</t>
  </si>
  <si>
    <t>H9.22.d</t>
  </si>
  <si>
    <t>H9.22.e</t>
  </si>
  <si>
    <t>H9.22.f</t>
  </si>
  <si>
    <t>Iha mestri nain hira iha (naran) nian eskola?</t>
  </si>
  <si>
    <t>Sim - balun</t>
  </si>
  <si>
    <t>Sim - tomak</t>
  </si>
  <si>
    <t>Kilo</t>
  </si>
  <si>
    <t>Saku</t>
  </si>
  <si>
    <t>La hatene - koko sura liu husi hare foto gerobak</t>
  </si>
  <si>
    <t>H5.20.g</t>
  </si>
  <si>
    <t>H5.20.h</t>
  </si>
  <si>
    <t>H5.20.i</t>
  </si>
  <si>
    <t>H5.20.j</t>
  </si>
  <si>
    <t>H5.20.k</t>
  </si>
  <si>
    <t>H5.20.l</t>
  </si>
  <si>
    <t>Hamutuk, husi ita nia fatin ba to'o iha Dili ne'e, ita selu hira?</t>
  </si>
  <si>
    <t>Hamutuk, husi ita nia fatin ba to'o iha kapital subdistritu ne'e, ita selu hira?</t>
  </si>
  <si>
    <t>Hamutuk, husi ita nia fatin ba to'o iha kapital distritu ne'e, ita selu hira?</t>
  </si>
  <si>
    <t>Kaer rasik</t>
  </si>
  <si>
    <t>Hola tia fan tutan fali</t>
  </si>
  <si>
    <t>MC12.80.e</t>
  </si>
  <si>
    <t>Subsidiu veteranu nia</t>
  </si>
  <si>
    <t>Subsidiu ba idozu</t>
  </si>
  <si>
    <t>Subsidiu ba alezadu / defisienti</t>
  </si>
  <si>
    <t>Portuguese pension</t>
  </si>
  <si>
    <t>Subsidiu husi Portuges</t>
  </si>
  <si>
    <t>Joga</t>
  </si>
  <si>
    <t>Husu osan ba ema</t>
  </si>
  <si>
    <t>Piped To Neighbour</t>
  </si>
  <si>
    <t>Dug Well</t>
  </si>
  <si>
    <t>Borehole / Tubewell</t>
  </si>
  <si>
    <t>Currently, what is the main source of drinking water for your household?</t>
  </si>
  <si>
    <r>
      <t xml:space="preserve">Trek / </t>
    </r>
    <r>
      <rPr>
        <sz val="11"/>
        <color indexed="56"/>
        <rFont val="Calibri"/>
        <family val="2"/>
      </rPr>
      <t xml:space="preserve">gerobak </t>
    </r>
    <r>
      <rPr>
        <sz val="11"/>
        <color indexed="56"/>
        <rFont val="Calibri"/>
        <family val="2"/>
      </rPr>
      <t>/ ta</t>
    </r>
    <r>
      <rPr>
        <sz val="11"/>
        <color indexed="56"/>
        <rFont val="Calibri"/>
        <family val="2"/>
      </rPr>
      <t>nke</t>
    </r>
  </si>
  <si>
    <t>Do you get this water directly from the source, or is there a pipe?</t>
  </si>
  <si>
    <t>Directly from source</t>
  </si>
  <si>
    <t>From pipe</t>
  </si>
  <si>
    <t>What sort of pipe is it?</t>
  </si>
  <si>
    <t>Steel / iron / copper</t>
  </si>
  <si>
    <t>Plastic / PVC</t>
  </si>
  <si>
    <t>If has a cover / is protected but currently not being used / broken, select 'no'</t>
  </si>
  <si>
    <t>Select all household members</t>
  </si>
  <si>
    <t>Number of trips: if 2 people went together, this is just 1 trip.</t>
  </si>
  <si>
    <t>The last time you paid for water, how much did your household pay?</t>
  </si>
  <si>
    <t>Labour</t>
  </si>
  <si>
    <t>Is this water source a private, shared or public facility?</t>
  </si>
  <si>
    <t>In the last 12 months, has there been any maintenance or repairs on this water system?</t>
  </si>
  <si>
    <t>Did anyone from your household help with the work?</t>
  </si>
  <si>
    <t>Did your household contribute any money towards the maintenance or repairs?</t>
  </si>
  <si>
    <t>Including regular payments put aside for maintenance</t>
  </si>
  <si>
    <t>Other than regular maintenance payments recorded in H3.9</t>
  </si>
  <si>
    <t>Current source</t>
  </si>
  <si>
    <t>Other source</t>
  </si>
  <si>
    <t>Select time period</t>
  </si>
  <si>
    <t>Identify Sources of Drinking Water</t>
  </si>
  <si>
    <t>Does your household do anything to the water before drinking?</t>
  </si>
  <si>
    <t>Yes, boil</t>
  </si>
  <si>
    <t>Yes, add bleach / chlorine</t>
  </si>
  <si>
    <t>Yes, strain it through a cloth</t>
  </si>
  <si>
    <t>Yes, use a water filter</t>
  </si>
  <si>
    <t>Yes, solar disinfection</t>
  </si>
  <si>
    <t>Yes, let it stand and settle</t>
  </si>
  <si>
    <t>Observed</t>
  </si>
  <si>
    <t>Not observed - not in dwelling / plot / yard</t>
  </si>
  <si>
    <t>Not observed - no permission to see</t>
  </si>
  <si>
    <t>Not observed - other reason (specify)</t>
  </si>
  <si>
    <t>Yes - ash / mud / sand</t>
  </si>
  <si>
    <t>If empty container, select 'no'</t>
  </si>
  <si>
    <t>Yes - bar soap</t>
  </si>
  <si>
    <t>Yes - liquid soap</t>
  </si>
  <si>
    <t>Yes - detergent (powder / liquid / paste)</t>
  </si>
  <si>
    <t>We would like to learn about the places that households use to wash their hands. Can you please show me where members of your household most often wash their hands?</t>
  </si>
  <si>
    <t>Check first whether it is a hanging latrine over a pig pen etc.</t>
  </si>
  <si>
    <t>Switching</t>
  </si>
  <si>
    <t>University</t>
  </si>
  <si>
    <t>Course 1 year+</t>
  </si>
  <si>
    <t>In the last 4 weeks, how many times have you eaten a meal outside your house with people who are not relatives?</t>
  </si>
  <si>
    <t>Are you part of a farmer's group or cooperative?</t>
  </si>
  <si>
    <t>Are you part of a religious group?</t>
  </si>
  <si>
    <t>Outside of mass</t>
  </si>
  <si>
    <t>Are you part of a sports group?</t>
  </si>
  <si>
    <t>Are you part of a martial arts or ritual arts group?</t>
  </si>
  <si>
    <t>Are you a member of a political party?</t>
  </si>
  <si>
    <t>Does not exist</t>
  </si>
  <si>
    <t>Where do you get this information from?</t>
  </si>
  <si>
    <t>Can you read?</t>
  </si>
  <si>
    <t xml:space="preserve">All people </t>
  </si>
  <si>
    <t xml:space="preserve">Some people </t>
  </si>
  <si>
    <t>In the last 12 months, have you disagreed with a decision made by the community leaders?</t>
  </si>
  <si>
    <t xml:space="preserve">Don’t know about decisions made </t>
  </si>
  <si>
    <t>Did you voice this concern to the community leaders?</t>
  </si>
  <si>
    <t>No point, the community leaders would not change their decision</t>
  </si>
  <si>
    <t>Were you successful in changing the decision?</t>
  </si>
  <si>
    <t xml:space="preserve">When an important decision has to be made for the suku, is it best for the decision to made by the xefe suku, suku council or should the whole community be able to participate in the discussion and decision-making process?            
                </t>
  </si>
  <si>
    <t>What do you think is the best system of government for Timor-Leste? Should major decisions be made in Dili or Should {Name of District} make its own decisions separately?</t>
  </si>
  <si>
    <t xml:space="preserve">Main decisions should made in Dili </t>
  </si>
  <si>
    <t xml:space="preserve">Every district should make decision separately </t>
  </si>
  <si>
    <t>In the past 12 months, have any officials submitted any registrations or documents for your household?</t>
  </si>
  <si>
    <t>Did you pay for this service?</t>
  </si>
  <si>
    <t>How much did you pay for this service?</t>
  </si>
  <si>
    <t>Ita selu osan hira ba servisu ne'e?</t>
  </si>
  <si>
    <t>Did you vote in the last Xefe Suku election?</t>
  </si>
  <si>
    <t xml:space="preserve">Improved a lot </t>
  </si>
  <si>
    <t xml:space="preserve">Improved a little </t>
  </si>
  <si>
    <t>Worsened a little</t>
  </si>
  <si>
    <t xml:space="preserve">Worsened a lot </t>
  </si>
  <si>
    <t>Is the pit latrine covered?</t>
  </si>
  <si>
    <t>Is the pit latrine ventilated, that is, does it have a pipe extending above the roof to let smell out?</t>
  </si>
  <si>
    <t>Does the pit latrine have a squatting slab, platform or seat?</t>
  </si>
  <si>
    <t>Sometimes</t>
  </si>
  <si>
    <t>Never</t>
  </si>
  <si>
    <t>Which source is the main source for your household?</t>
  </si>
  <si>
    <t>H1.02.f</t>
  </si>
  <si>
    <t>Table</t>
  </si>
  <si>
    <t>Rows:</t>
  </si>
  <si>
    <t>Columns:</t>
  </si>
  <si>
    <t>H1.02.g</t>
  </si>
  <si>
    <t>H1.02.h</t>
  </si>
  <si>
    <t>All classes</t>
  </si>
  <si>
    <t>Some classes</t>
  </si>
  <si>
    <t>Klasse balun</t>
  </si>
  <si>
    <t>Klasse hotu</t>
  </si>
  <si>
    <t>Sim - Universidade</t>
  </si>
  <si>
    <t>What is the highest level of education you have completed?</t>
  </si>
  <si>
    <t>Have you completed any courses at an academy or institute?</t>
  </si>
  <si>
    <t>Ita bot kompleta ona kursu iha akademia ou institutu balun?</t>
  </si>
  <si>
    <t xml:space="preserve">Iha semana 4 liu ba, dala hira maka ita han hamutuk ho ema seluk nebe laos ita nia familia? </t>
  </si>
  <si>
    <t>Ita hola parte husi grupu relijiaun nian?</t>
  </si>
  <si>
    <t>Ita hola parte iha grupu agrikultura ou koperativa agrikultura?</t>
  </si>
  <si>
    <t>Ita hola parte husi grupu desportu nian?</t>
  </si>
  <si>
    <t>Enumerator Observations Prior to Permissions</t>
  </si>
  <si>
    <t>PART B1:</t>
  </si>
  <si>
    <t>PART B2:</t>
  </si>
  <si>
    <t>Introduction and Permissions</t>
  </si>
  <si>
    <t>Household Roster and Selection of Respondents</t>
  </si>
  <si>
    <t>How long family in aldeia</t>
  </si>
  <si>
    <t>How long respondent in aldeia</t>
  </si>
  <si>
    <t>In Female</t>
  </si>
  <si>
    <t>Land</t>
  </si>
  <si>
    <t>Housing - number of rooms and ownership</t>
  </si>
  <si>
    <t xml:space="preserve">Crops, Irrigation and Income: </t>
  </si>
  <si>
    <t>Introduction</t>
  </si>
  <si>
    <t>Permissions</t>
  </si>
  <si>
    <t>Household Member Roster</t>
  </si>
  <si>
    <t>Agricultural and Fisheries Equipment</t>
  </si>
  <si>
    <t>Sources of Information</t>
  </si>
  <si>
    <t>Crime, Conflict and Dispute Resolution</t>
  </si>
  <si>
    <t>Crops</t>
  </si>
  <si>
    <t>Irrigation and Crop Loss</t>
  </si>
  <si>
    <t>Public Halls and Offices, Meeting Attendance</t>
  </si>
  <si>
    <t>Involvement in Community Decisions</t>
  </si>
  <si>
    <t>Who are the Influential People in Suku and Aldeia Decision-Making</t>
  </si>
  <si>
    <t>Perceptions of Governance and Voicing Concerns</t>
  </si>
  <si>
    <t>Satisfaction with Public Services, Perceptions of Change over Time</t>
  </si>
  <si>
    <t>Political Participation and Preferences for Decentralisation</t>
  </si>
  <si>
    <t>Decision-Making and Governance</t>
  </si>
  <si>
    <t>In Elderly</t>
  </si>
  <si>
    <t>In Youth</t>
  </si>
  <si>
    <t>In Widow</t>
  </si>
  <si>
    <t>PART D:</t>
  </si>
  <si>
    <t>Household Basic Characteristics:</t>
  </si>
  <si>
    <t>Information, Social and Human Capital</t>
  </si>
  <si>
    <t>Topography</t>
  </si>
  <si>
    <t>PART E:</t>
  </si>
  <si>
    <t>PART F:</t>
  </si>
  <si>
    <t>PART I:</t>
  </si>
  <si>
    <t>PART J:</t>
  </si>
  <si>
    <t>PART K:</t>
  </si>
  <si>
    <t>PART G</t>
  </si>
  <si>
    <t>PART H:</t>
  </si>
  <si>
    <t>Enumerator Observations Post Interview</t>
  </si>
  <si>
    <t>Participation in Groups</t>
  </si>
  <si>
    <t>Subjective Wellbeing and Satisfaction with Public Services</t>
  </si>
  <si>
    <t>Voicing Concerns</t>
  </si>
  <si>
    <t>Corruption</t>
  </si>
  <si>
    <t>MALE</t>
  </si>
  <si>
    <t>Just Xefe Suku</t>
  </si>
  <si>
    <t>Xefe Suku deit</t>
  </si>
  <si>
    <t>Ema hotu-hotu iha komunidade tomak</t>
  </si>
  <si>
    <t>Anyone in the whole community</t>
  </si>
  <si>
    <t>Estimated</t>
  </si>
  <si>
    <t>Seems wrong</t>
  </si>
  <si>
    <t>Use year of birth instead</t>
  </si>
  <si>
    <t>H2.30.c</t>
  </si>
  <si>
    <t>Prima</t>
  </si>
  <si>
    <t>Primo</t>
  </si>
  <si>
    <t>H2.12.uu</t>
  </si>
  <si>
    <t>Required</t>
  </si>
  <si>
    <t>MC10.02e</t>
  </si>
  <si>
    <t>MC10.02f</t>
  </si>
  <si>
    <t>Months ago</t>
  </si>
  <si>
    <t>MC10.02g</t>
  </si>
  <si>
    <t>Years ago</t>
  </si>
  <si>
    <t>Fulan liu ba</t>
  </si>
  <si>
    <t>Tinan liu ba</t>
  </si>
  <si>
    <t>This last time you went to the sub-district capital, how long did the journey take, from the time you left your house to the time you arrived there?</t>
  </si>
  <si>
    <t>This last time you went to the sub-district capital, how did you travel there?</t>
  </si>
  <si>
    <t>This last time you went to the district capital, how long did the journey take, from the time you left your house to the time you arrived there?</t>
  </si>
  <si>
    <t>This last time you went to Dili, how long did the journey take, from the time you left your house to the time you arrived there?</t>
  </si>
  <si>
    <t>This last time you went to Dili central, how long did the journey take, from the time you left your house to the time you arrived there?</t>
  </si>
  <si>
    <t>This last time you went to the district capital, how did you travel there?</t>
  </si>
  <si>
    <t>This last time you went to Dili, how did you travel there?</t>
  </si>
  <si>
    <t>This last time you went to Dili central, how did you travel there?</t>
  </si>
  <si>
    <t>Estimasaun</t>
  </si>
  <si>
    <t>Karik sala</t>
  </si>
  <si>
    <t>Uza deit data moris</t>
  </si>
  <si>
    <t>Aunt</t>
  </si>
  <si>
    <t>Uncle</t>
  </si>
  <si>
    <t>Tia</t>
  </si>
  <si>
    <t>Tiu</t>
  </si>
  <si>
    <t>H2.12.oo</t>
  </si>
  <si>
    <t>H2.12.pp</t>
  </si>
  <si>
    <t>MJ1.01</t>
  </si>
  <si>
    <t>MJ1.02</t>
  </si>
  <si>
    <t>MJ1.03</t>
  </si>
  <si>
    <t>MJ1.04</t>
  </si>
  <si>
    <t>Aldeia meetings</t>
  </si>
  <si>
    <t>Suku meetings</t>
  </si>
  <si>
    <t>Community notice board</t>
  </si>
  <si>
    <t>Friends and family</t>
  </si>
  <si>
    <t>Newspaper</t>
  </si>
  <si>
    <t>District administrator</t>
  </si>
  <si>
    <t>Subdistrict administrator</t>
  </si>
  <si>
    <t>MJ1.05</t>
  </si>
  <si>
    <t>MJ1.05x</t>
  </si>
  <si>
    <t>Internet / Facebook</t>
  </si>
  <si>
    <t>Jornal</t>
  </si>
  <si>
    <t>Kuadru komunidade</t>
  </si>
  <si>
    <t>Enkontru suku</t>
  </si>
  <si>
    <t>Enkontru aldeia</t>
  </si>
  <si>
    <t>Administrador distritu</t>
  </si>
  <si>
    <t>Administrador subdistritu</t>
  </si>
  <si>
    <t>Kolega no familia</t>
  </si>
  <si>
    <t>May I take your photo?</t>
  </si>
  <si>
    <t>May I know your telephone number, in case I need to contact you?</t>
  </si>
  <si>
    <t>[Take photo]</t>
  </si>
  <si>
    <t>[Hasai foto]</t>
  </si>
  <si>
    <t>[Enter telephone number]</t>
  </si>
  <si>
    <t>MJ1.06</t>
  </si>
  <si>
    <t>MJ1.07</t>
  </si>
  <si>
    <t>MJ1.08</t>
  </si>
  <si>
    <t>MJ1.09</t>
  </si>
  <si>
    <t>MJ1.10</t>
  </si>
  <si>
    <t>MJ1.11</t>
  </si>
  <si>
    <t>MJ1.12</t>
  </si>
  <si>
    <t>MJ1.13</t>
  </si>
  <si>
    <t>MJ1.14</t>
  </si>
  <si>
    <t>MJ1.15</t>
  </si>
  <si>
    <t>MJ1.16</t>
  </si>
  <si>
    <t>MJ1.17</t>
  </si>
  <si>
    <t>MJ1.18</t>
  </si>
  <si>
    <t>MJ1.19</t>
  </si>
  <si>
    <t>MJ1.20</t>
  </si>
  <si>
    <t>MJ1.21</t>
  </si>
  <si>
    <t>MJ1.21x</t>
  </si>
  <si>
    <t>MJ1.22</t>
  </si>
  <si>
    <t>MJ1.23</t>
  </si>
  <si>
    <t>MJ3.02</t>
  </si>
  <si>
    <t>MJ3.01</t>
  </si>
  <si>
    <t>MJ3.03</t>
  </si>
  <si>
    <t>MJ3.03x</t>
  </si>
  <si>
    <t>MJ4.01</t>
  </si>
  <si>
    <t>MJ4.02</t>
  </si>
  <si>
    <t>MJ4.03</t>
  </si>
  <si>
    <t>MJ4.04</t>
  </si>
  <si>
    <t>XXXXXXXX</t>
  </si>
  <si>
    <t>MJ3.02rows</t>
  </si>
  <si>
    <t>MJ3.02cols</t>
  </si>
  <si>
    <t>MJ4.03x</t>
  </si>
  <si>
    <t>MJ4.04x</t>
  </si>
  <si>
    <t>Ita bot hetan informasaun ne'e husi nebe?</t>
  </si>
  <si>
    <t>Often</t>
  </si>
  <si>
    <t>Dala barak</t>
  </si>
  <si>
    <t>Dala ruma</t>
  </si>
  <si>
    <t>How often do you receive information about what the government is doing in this area?; At least once a month, once or twice a year or never?</t>
  </si>
  <si>
    <t>Ita hola parte iha grupu arte martials?</t>
  </si>
  <si>
    <t>Ita hola parte iha grupu politico?</t>
  </si>
  <si>
    <t>Koko atu le maibe labele</t>
  </si>
  <si>
    <t>Bele le maibe neneik</t>
  </si>
  <si>
    <t>It bele fo ita nia numeru contacto, karik tempo seluk hau bele contacto ita boot?</t>
  </si>
  <si>
    <t>Ita bot simu informasaun regularmente konaba saida mak governu halo iha suku ida ne'e?; Dala barak, dala ruma ka nunka?</t>
  </si>
  <si>
    <t>Uma liurai / political house</t>
  </si>
  <si>
    <t>Uma maromak / uma lulik / god house</t>
  </si>
  <si>
    <t>Uma maromak / uma lulik</t>
  </si>
  <si>
    <t>Uma liurai</t>
  </si>
  <si>
    <t>Ita bot bele le ka lai?</t>
  </si>
  <si>
    <t>[Hakerek numero telefone]</t>
  </si>
  <si>
    <t>Hau bele hasai ita nia foto?</t>
  </si>
  <si>
    <t>[Specify other source]</t>
  </si>
  <si>
    <t>[Spesifika seluk]</t>
  </si>
  <si>
    <t>[Specify other group]</t>
  </si>
  <si>
    <t>[Spesifika grupu seluk]</t>
  </si>
  <si>
    <t>[Specify other course]</t>
  </si>
  <si>
    <t>[Spesifika kursu seluk]</t>
  </si>
  <si>
    <t>[Spesifika tempu]</t>
  </si>
  <si>
    <t>[Specify time period]</t>
  </si>
  <si>
    <t>[Specify who can use the water source]</t>
  </si>
  <si>
    <t>[Spesifika se mak bele uza be'e matan ne'e]</t>
  </si>
  <si>
    <t>[Specify other mode of transport]</t>
  </si>
  <si>
    <t>[Spesifika transporte seluk]</t>
  </si>
  <si>
    <t>[Specify other reason]</t>
  </si>
  <si>
    <t>[Spesifika liu tan]</t>
  </si>
  <si>
    <t>[Specify other type]</t>
  </si>
  <si>
    <t>[Spesifika tipu seluk]</t>
  </si>
  <si>
    <t>Ita boot bele le'e mensagem ida ne'e mai hau? [Swipe ba hatudu mensagem]: "Maria faan modo iha merkadu."</t>
  </si>
  <si>
    <t>Can you read this message for me? [swipe to show message: "Maria sells vegetables in the market."]</t>
  </si>
  <si>
    <t>[Select date]</t>
  </si>
  <si>
    <t>[Hili data]</t>
  </si>
  <si>
    <t>Just a few times</t>
  </si>
  <si>
    <t>MJ1.04.a</t>
  </si>
  <si>
    <t>MJ1.04.b</t>
  </si>
  <si>
    <t>MJ1.04.c</t>
  </si>
  <si>
    <t>La iha</t>
  </si>
  <si>
    <t>Dala ruma deit</t>
  </si>
  <si>
    <t>MD2.01</t>
  </si>
  <si>
    <t>MD2.02</t>
  </si>
  <si>
    <t>MC10.08j</t>
  </si>
  <si>
    <t>[How many days ago?]</t>
  </si>
  <si>
    <t>[Loron liu ba hira?]</t>
  </si>
  <si>
    <t>[How many weeks ago?]</t>
  </si>
  <si>
    <t>[How many months ago?]</t>
  </si>
  <si>
    <t>[How many years ago?]</t>
  </si>
  <si>
    <t>[Semana liu ba hira?]</t>
  </si>
  <si>
    <t>[Fulan liu ba hira?]</t>
  </si>
  <si>
    <t>[Tinan liu ba hira?]</t>
  </si>
  <si>
    <t>Motor / ojek (fo osan)</t>
  </si>
  <si>
    <t>Motorbike / scooter (own or no payment given)</t>
  </si>
  <si>
    <t>Motorbike / scooter / ojek (payment given)</t>
  </si>
  <si>
    <t>Motor (ninian ka la fo osan)</t>
  </si>
  <si>
    <t>Private car / truck (own or no payment given)</t>
  </si>
  <si>
    <t>Private car / truck (payment given)</t>
  </si>
  <si>
    <t>Kareta / truk privadu (ninian ka la fo osan)</t>
  </si>
  <si>
    <t>Kareta / truk privadu (fo osan)</t>
  </si>
  <si>
    <t>MC10.08k</t>
  </si>
  <si>
    <t>Public truck / mikrolet / bus / angguna</t>
  </si>
  <si>
    <t>Angguna / bis / mikrolet / truk publiku</t>
  </si>
  <si>
    <t>MD2.10</t>
  </si>
  <si>
    <t>MD2.03</t>
  </si>
  <si>
    <t>MD2.04</t>
  </si>
  <si>
    <t>MD2.05</t>
  </si>
  <si>
    <t>MD2.06</t>
  </si>
  <si>
    <t>MD2.07</t>
  </si>
  <si>
    <t>MD2.08</t>
  </si>
  <si>
    <t>MD2.08x</t>
  </si>
  <si>
    <t>MD2.09</t>
  </si>
  <si>
    <t>MD3.01</t>
  </si>
  <si>
    <t>MD3.02</t>
  </si>
  <si>
    <t>MD3.03</t>
  </si>
  <si>
    <t>MD3.04</t>
  </si>
  <si>
    <t>MD3.05</t>
  </si>
  <si>
    <t>MD3.06</t>
  </si>
  <si>
    <t>MD3.07</t>
  </si>
  <si>
    <t>MD3.08</t>
  </si>
  <si>
    <t>MD3.08x</t>
  </si>
  <si>
    <t>MD3.09</t>
  </si>
  <si>
    <t>MD3.10</t>
  </si>
  <si>
    <t>MD4.03</t>
  </si>
  <si>
    <t>MD4.01</t>
  </si>
  <si>
    <t>MD4.02</t>
  </si>
  <si>
    <t>MD4.04</t>
  </si>
  <si>
    <t>MD4.05</t>
  </si>
  <si>
    <t>MD4.07</t>
  </si>
  <si>
    <t>MD4.06</t>
  </si>
  <si>
    <t>MD4.10</t>
  </si>
  <si>
    <t>MD4.08</t>
  </si>
  <si>
    <t>MD4.08x</t>
  </si>
  <si>
    <t>MD4.09</t>
  </si>
  <si>
    <t>MD8.02x</t>
  </si>
  <si>
    <t>Boat (own or no payment given)</t>
  </si>
  <si>
    <t>Boat (payment given)</t>
  </si>
  <si>
    <t>Ber'o (ninian ka la fo osan)</t>
  </si>
  <si>
    <t>Ber'o (fo osan)</t>
  </si>
  <si>
    <t>MC10.08l</t>
  </si>
  <si>
    <t>Funsionáriu públiku / administrador</t>
  </si>
  <si>
    <t>Public servant / administrator</t>
  </si>
  <si>
    <t>Waiter / waitress</t>
  </si>
  <si>
    <t>Serventi / servidor</t>
  </si>
  <si>
    <t>Indonesian pension</t>
  </si>
  <si>
    <t>Subsidiu husi Indonezia</t>
  </si>
  <si>
    <t>MC12.80.f</t>
  </si>
  <si>
    <t>Wild animals</t>
  </si>
  <si>
    <t>Animal fuik</t>
  </si>
  <si>
    <t>Water Sources</t>
  </si>
  <si>
    <t>Toilet Facilities</t>
  </si>
  <si>
    <t>Household Member Illness</t>
  </si>
  <si>
    <t>Child under 5 Health and Nutrition</t>
  </si>
  <si>
    <t>PART C2</t>
  </si>
  <si>
    <t>PART C3</t>
  </si>
  <si>
    <t>Constraint</t>
  </si>
  <si>
    <t>Seluk</t>
  </si>
  <si>
    <t>Ema hotu hotu</t>
  </si>
  <si>
    <t>Ema balun</t>
  </si>
  <si>
    <t>Their own benefit</t>
  </si>
  <si>
    <t>G6.01</t>
  </si>
  <si>
    <t>In your view, does the xefe aldeia work for the benefit of all people, just some people or just for their own benefit?</t>
  </si>
  <si>
    <t>Tuir ita nia hanoin, xefi aldeia nia servisu fo benefisiu ba ema hotu-hotu, balun deit ka ba nia a'an rasik?</t>
  </si>
  <si>
    <t>Benefisu ba nia rasik</t>
  </si>
  <si>
    <t>G6.02</t>
  </si>
  <si>
    <t>In your view, does the xefe suku work for the benefit of all people, just some people or just for their own benefit?</t>
  </si>
  <si>
    <t>Tuir ita nia hanoin, xefi suku nia servisu ne'e fo benefisiu ba ema hotu-hotu, balun deit ka ba nia a'an rasik?</t>
  </si>
  <si>
    <t>G6.03</t>
  </si>
  <si>
    <t>In your view, do the district and sub district administrators work for the benefit of all people, just some people or just for their own benefit?</t>
  </si>
  <si>
    <t>Tuir ita nia hanoin, administrador distritu no sub-distritu sira nia servisu ne'e fo benefisiu ba ema hotu-hotu, balun deit ka ba sira nia a'an rasik?</t>
  </si>
  <si>
    <t>G6.04</t>
  </si>
  <si>
    <t>In your view, does the central government work for the benefit of all people, just some people or just for their own benefit?</t>
  </si>
  <si>
    <t>Tuir ita nia hanoin, governo central nia servisu fo benefisiu ba ema hotu-hotu, ema balun ka sira nia an rasik?</t>
  </si>
  <si>
    <t>G6.05</t>
  </si>
  <si>
    <t>G6.06</t>
  </si>
  <si>
    <t>Ita selu ba serviso ida ne'e?</t>
  </si>
  <si>
    <t>Lakohi for resposta</t>
  </si>
  <si>
    <t>G6.07</t>
  </si>
  <si>
    <t>G7.01</t>
  </si>
  <si>
    <t>Iha fulan 12 liu ba, iha ka la'e,  ita boot la konkorda ho decizaun ruma nebe lideransa komunitaria sira foti?</t>
  </si>
  <si>
    <t>La hatene kona ba decizaun ne'e halo</t>
  </si>
  <si>
    <t>G7.02</t>
  </si>
  <si>
    <t>Ita hato'o problema ne'e ba  lideransa komunidade?</t>
  </si>
  <si>
    <t>G7.03</t>
  </si>
  <si>
    <t>No time</t>
  </si>
  <si>
    <t>La iha tempu</t>
  </si>
  <si>
    <t>Hau nia vez sei mai</t>
  </si>
  <si>
    <t>La sinti bele hato'o problema sira ne'e</t>
  </si>
  <si>
    <t xml:space="preserve">Other </t>
  </si>
  <si>
    <t>G7.03x</t>
  </si>
  <si>
    <t>Specify:</t>
  </si>
  <si>
    <t>Spesifiko</t>
  </si>
  <si>
    <t>G7.04</t>
  </si>
  <si>
    <t>Did you voice this concern to any of your friends?</t>
  </si>
  <si>
    <t>G7.05</t>
  </si>
  <si>
    <t>Did you and your friends try to change the decision?</t>
  </si>
  <si>
    <t>G7.06</t>
  </si>
  <si>
    <t>Ita bot sira konsege muda decizaun ne'e?</t>
  </si>
  <si>
    <t>Partisipasaun politika no preferensias kona ba desentralizasaun</t>
  </si>
  <si>
    <t>G8.01</t>
  </si>
  <si>
    <t>Ita bot vota iha eleisaun Xefe Suku ida foin liu ba ne?</t>
  </si>
  <si>
    <t>Tinan sidauk to'o</t>
  </si>
  <si>
    <t>G8.02</t>
  </si>
  <si>
    <t>Ita boot vota iha eleisaun nasional ida liu ba ne?</t>
  </si>
  <si>
    <t>G8.03</t>
  </si>
  <si>
    <t>Over the last 3 years, how have the activities of the central government affected the lives of Timorese people? Have they improved lives a lot, a little, made no difference, a little worse or a lot worse?</t>
  </si>
  <si>
    <t>Hadia barak</t>
  </si>
  <si>
    <t>Hadia balun</t>
  </si>
  <si>
    <t>Made no difference</t>
  </si>
  <si>
    <t>Nunka hadia ka estraga</t>
  </si>
  <si>
    <t>Estraga Ituan</t>
  </si>
  <si>
    <t>Estraga a'at liu tan</t>
  </si>
  <si>
    <t>G8.04</t>
  </si>
  <si>
    <t>Sistema ida nebe maka ita boot hanoin diak liu ba Governu Timor Leste? Decizaun bo'ot hotu -hotu tenki  foti iha Dili ka  (distritu nia naran)tenki foti rasik nia desizaun ?</t>
  </si>
  <si>
    <t>Decisaun importante tenki foti iha Dili</t>
  </si>
  <si>
    <t>Distritu ida-idak tenki foti decizaun keta-ketak</t>
  </si>
  <si>
    <t>G8.05</t>
  </si>
  <si>
    <t>Bainhira tenki halo desizaun importante ida ba suku, diak liu ne'e xefe suku maka foti ka, Konselhu Suku maka foti ka komunidade tomak tenki bele hola parte iha diskusaun no prosesu foti desizaun?</t>
  </si>
  <si>
    <t xml:space="preserve">Next Section </t>
  </si>
  <si>
    <t>PART C2: HOUSEHOLD INFORMATION (FEMALE)</t>
  </si>
  <si>
    <t>Consumption and Markets</t>
  </si>
  <si>
    <t>PART E2:</t>
  </si>
  <si>
    <t xml:space="preserve">Access and Use of Public Facilities </t>
  </si>
  <si>
    <t>Household Consumption</t>
  </si>
  <si>
    <t xml:space="preserve">Pipa nebe liga ba uma </t>
  </si>
  <si>
    <t xml:space="preserve">Pipa nebe liga ba uma oin / fatin ida (iha fatin) </t>
  </si>
  <si>
    <t>Pipa nebe liga ba uma sorin / vizinhu</t>
  </si>
  <si>
    <t>Husi fatin seluk</t>
  </si>
  <si>
    <t>Ita hetan be ne'e husi be matan kedas, ou liga husi kanu?</t>
  </si>
  <si>
    <t>Husi be matan ne'e kedas</t>
  </si>
  <si>
    <t>Liga husi kanu</t>
  </si>
  <si>
    <t>Kanu modelu oinsa?</t>
  </si>
  <si>
    <t>Ai oan husi bambu</t>
  </si>
  <si>
    <t>Plastik / PVC</t>
  </si>
  <si>
    <t>Besi</t>
  </si>
  <si>
    <t>Lae (hemu langsung)</t>
  </si>
  <si>
    <t>Sim, nono tia be ne'e</t>
  </si>
  <si>
    <t>Sim, hatama klorine / bleach</t>
  </si>
  <si>
    <t>Sim, tais uza pasador / kuador</t>
  </si>
  <si>
    <t>Sim, uza hamate foer ou bakteria uza solar</t>
  </si>
  <si>
    <t>Sim, husik kapur ben tun hotu iha be okos tia lai</t>
  </si>
  <si>
    <t>Hare fasi liman fatin</t>
  </si>
  <si>
    <t>La hare fasi liman fatin - laos iha uma laran / iha uma oin</t>
  </si>
  <si>
    <t>La hare - uma nain la hatan atu hare</t>
  </si>
  <si>
    <t>La hare - rasaun seluk tan mak la hare (esplika tamba saida)</t>
  </si>
  <si>
    <t>Susar atu hatene be ne'e iha hela ka la'e</t>
  </si>
  <si>
    <r>
      <t xml:space="preserve">Sim, iha sabaun </t>
    </r>
    <r>
      <rPr>
        <sz val="11"/>
        <color indexed="10"/>
        <rFont val="Calibri"/>
        <family val="2"/>
      </rPr>
      <t>bar</t>
    </r>
  </si>
  <si>
    <t>Sim, iha sabaun ben</t>
  </si>
  <si>
    <t>Sim, iha sabaun fasi roupa (sabaun rahun, ben)</t>
  </si>
  <si>
    <t>Sim, iha rai rahun /  tahu /  rai henek</t>
  </si>
  <si>
    <t xml:space="preserve">Susar atu hatene lolos </t>
  </si>
  <si>
    <t>C1.02</t>
  </si>
  <si>
    <t>Dezde ita bot hela iha aldeia ida ne'e?</t>
  </si>
  <si>
    <t>C3.01</t>
  </si>
  <si>
    <t>Before the Japanese came (1942)</t>
  </si>
  <si>
    <t>Antes Japaun tama (antes 1942)</t>
  </si>
  <si>
    <t>Portuguese time, but after the Japanese came (1945-1975)</t>
  </si>
  <si>
    <t>Tempo Portuguese, maibe depois Japaun tama (1942-1975)</t>
  </si>
  <si>
    <t>Indonesian time (1975-1999)</t>
  </si>
  <si>
    <t>Tempo Indonezia (1975-1999)</t>
  </si>
  <si>
    <t>After the referendum, but before the 2006 violence (1999-2006)</t>
  </si>
  <si>
    <t>Antes referendum, maibe depois violensia iha 2006 (1999-2006)</t>
  </si>
  <si>
    <t>After the 2006 violence</t>
  </si>
  <si>
    <t>Depois violensia iha 2006</t>
  </si>
  <si>
    <t>IDENTICAL TO MALE PART A</t>
  </si>
  <si>
    <t>IDENTICAL TO MALE PART D</t>
  </si>
  <si>
    <t>IDENTICAL TO MALE PART B</t>
  </si>
  <si>
    <t>If age&lt;30:</t>
  </si>
  <si>
    <t>Different to Male</t>
  </si>
  <si>
    <t>New</t>
  </si>
  <si>
    <t>No - does not have a phone</t>
  </si>
  <si>
    <t>Lae - lakoi</t>
  </si>
  <si>
    <t>Lae - laiha telemovel</t>
  </si>
  <si>
    <t>Removed</t>
  </si>
  <si>
    <t>IDENTICAL TO MALE PART F</t>
  </si>
  <si>
    <t>IDENTICAL TO MALE PART I</t>
  </si>
  <si>
    <t>PART C1:</t>
  </si>
  <si>
    <t xml:space="preserve">In the last 12 months, has your household used any other source of water for drinking? </t>
  </si>
  <si>
    <t>What was the other source of drinking water your household has used in the last 12 months?</t>
  </si>
  <si>
    <t>Be sure this is the water source CURRENTLY being used</t>
  </si>
  <si>
    <t>Select 'pipe' if any pipe at all</t>
  </si>
  <si>
    <t>Main or preferred source</t>
  </si>
  <si>
    <t>Usually how often does your household go to collect water from this source?</t>
  </si>
  <si>
    <t>per day</t>
  </si>
  <si>
    <t>per week</t>
  </si>
  <si>
    <t>per month</t>
  </si>
  <si>
    <t>Iha semana 1</t>
  </si>
  <si>
    <t>Iha fulan 1</t>
  </si>
  <si>
    <t>Iha loron 1</t>
  </si>
  <si>
    <t>[Spesifika tempu ne'e]</t>
  </si>
  <si>
    <t>How long does it take to walk to this water source, fill the container(s) and return home?</t>
  </si>
  <si>
    <t>To the place where the water is usually collected from</t>
  </si>
  <si>
    <t>In the wet season, how long does it take to walk to this water source, fill the container(s) and return home?</t>
  </si>
  <si>
    <t>For what time period was that payment for? [enter number]</t>
  </si>
  <si>
    <t>[Enter time period]</t>
  </si>
  <si>
    <t>[Specify other time period]</t>
  </si>
  <si>
    <t>First I would like to understand about when your household uses this current source.</t>
  </si>
  <si>
    <t>ABOUT CURRENT SOURCE</t>
  </si>
  <si>
    <t>ABOUT ALTERNATIVE SOURCE</t>
  </si>
  <si>
    <t>If main source=current source:</t>
  </si>
  <si>
    <t>If main source=other source:</t>
  </si>
  <si>
    <t>C2.1 Water Sources</t>
  </si>
  <si>
    <t>C2.1.01</t>
  </si>
  <si>
    <t>C2.1.02</t>
  </si>
  <si>
    <t>C2.1.10</t>
  </si>
  <si>
    <t>C2.1.10x</t>
  </si>
  <si>
    <t>C2.1.11</t>
  </si>
  <si>
    <t>C2.1.11x</t>
  </si>
  <si>
    <t>C2.1.12</t>
  </si>
  <si>
    <t>C2.1.13</t>
  </si>
  <si>
    <t>C2.1.14</t>
  </si>
  <si>
    <t>C2.1.15</t>
  </si>
  <si>
    <t>C2.1.16</t>
  </si>
  <si>
    <t>C2.1.17</t>
  </si>
  <si>
    <t>C2.1.17x</t>
  </si>
  <si>
    <t>C2.1.18</t>
  </si>
  <si>
    <t>C2.1.19</t>
  </si>
  <si>
    <t>C2.1.20</t>
  </si>
  <si>
    <t>C2.1.21</t>
  </si>
  <si>
    <t>C2.1.22</t>
  </si>
  <si>
    <t>C2.1.24</t>
  </si>
  <si>
    <t>C2.1.25</t>
  </si>
  <si>
    <t>C2.1.26</t>
  </si>
  <si>
    <t>If:</t>
  </si>
  <si>
    <t>Sim, uza filter</t>
  </si>
  <si>
    <t>If community/public source:</t>
  </si>
  <si>
    <t>C2.1.03.a</t>
  </si>
  <si>
    <t>C2.1.03.b</t>
  </si>
  <si>
    <t>C2.1.03.c</t>
  </si>
  <si>
    <t>C2.1.03.d</t>
  </si>
  <si>
    <t>C2.1.03.e</t>
  </si>
  <si>
    <t>C2.1.03.f</t>
  </si>
  <si>
    <t>C2.1.03.g</t>
  </si>
  <si>
    <t>C2.1.03.h</t>
  </si>
  <si>
    <t>C2.1.03.i</t>
  </si>
  <si>
    <t>C2.1.03.j</t>
  </si>
  <si>
    <t>C2.1.03.k</t>
  </si>
  <si>
    <t>C2.1.03.l</t>
  </si>
  <si>
    <t>C2.1.03.m</t>
  </si>
  <si>
    <t>C2.1.01x</t>
  </si>
  <si>
    <t>[Spesifika be matan seluk]</t>
  </si>
  <si>
    <t>C2.1.22x</t>
  </si>
  <si>
    <t>[Specify other]</t>
  </si>
  <si>
    <t>[Spesifika seluk tan]</t>
  </si>
  <si>
    <t>Second source was used</t>
  </si>
  <si>
    <t>No other source used</t>
  </si>
  <si>
    <t>C2.1.30</t>
  </si>
  <si>
    <t>C2.1.30x</t>
  </si>
  <si>
    <t>C2.1.31</t>
  </si>
  <si>
    <t>C2.1.40</t>
  </si>
  <si>
    <t>Husi fatin nebe ami uza dadaun ne'e</t>
  </si>
  <si>
    <t>Main source was dry</t>
  </si>
  <si>
    <t>Main source was broken down</t>
  </si>
  <si>
    <t>Dispute over main source</t>
  </si>
  <si>
    <t>No access to main source</t>
  </si>
  <si>
    <t>Be matan baibain ne'e maran</t>
  </si>
  <si>
    <t>Sistema be ou kanu mak at / tohar tiha / kanu kuak</t>
  </si>
  <si>
    <t>Laiha aksesu ba be matan baibain ne'e</t>
  </si>
  <si>
    <t>C2.1.41</t>
  </si>
  <si>
    <t>C2.1.41x</t>
  </si>
  <si>
    <t>[Spesifika razaun seluk]</t>
  </si>
  <si>
    <t>Why are you currently using this water source?</t>
  </si>
  <si>
    <t>Now I would like to understand about this other water source that your household used.</t>
  </si>
  <si>
    <t>In which months did your household use this current source?</t>
  </si>
  <si>
    <t>Why did you need to use this other water source?</t>
  </si>
  <si>
    <t>In which months did your household use this other water source?</t>
  </si>
  <si>
    <t>C2.1.42</t>
  </si>
  <si>
    <t>C2.1.43</t>
  </si>
  <si>
    <t>C2.1.43x</t>
  </si>
  <si>
    <t>C2.1.44</t>
  </si>
  <si>
    <t>C2.1.44x</t>
  </si>
  <si>
    <t>C2.1.45</t>
  </si>
  <si>
    <t>C2.1.46</t>
  </si>
  <si>
    <t>C2.1.47</t>
  </si>
  <si>
    <t>C2.1.48</t>
  </si>
  <si>
    <t>C2.1.49</t>
  </si>
  <si>
    <t>C2.1.50</t>
  </si>
  <si>
    <t>C2.1.50x</t>
  </si>
  <si>
    <t>C2.1.51</t>
  </si>
  <si>
    <t>C2.1.52</t>
  </si>
  <si>
    <t>C2.1.53</t>
  </si>
  <si>
    <t>C2.1.54</t>
  </si>
  <si>
    <t>C2.1.55</t>
  </si>
  <si>
    <t>C2.1.55x</t>
  </si>
  <si>
    <t>C2.1.56</t>
  </si>
  <si>
    <t>C2.1.57</t>
  </si>
  <si>
    <t>C2.1.58</t>
  </si>
  <si>
    <t>C2.1.60</t>
  </si>
  <si>
    <t>C2.1.61</t>
  </si>
  <si>
    <t>C2.1.62</t>
  </si>
  <si>
    <t>C2.1.63</t>
  </si>
  <si>
    <t>C2.1.63x</t>
  </si>
  <si>
    <t>C2.1.64</t>
  </si>
  <si>
    <t>C2.1.64x</t>
  </si>
  <si>
    <t>C2.1.65</t>
  </si>
  <si>
    <t>C2.1.66</t>
  </si>
  <si>
    <t>C2.1.67</t>
  </si>
  <si>
    <t>C2.1.68</t>
  </si>
  <si>
    <t>C2.1.69</t>
  </si>
  <si>
    <t>C2.1.70</t>
  </si>
  <si>
    <t>C2.1.70x</t>
  </si>
  <si>
    <t>C2.1.71</t>
  </si>
  <si>
    <t>C2.1.72</t>
  </si>
  <si>
    <t>C2.1.73</t>
  </si>
  <si>
    <t>C2.1.74</t>
  </si>
  <si>
    <t>C2.1.75</t>
  </si>
  <si>
    <t>C2.1.75x</t>
  </si>
  <si>
    <t>C2.1.76</t>
  </si>
  <si>
    <t>C2.1.77</t>
  </si>
  <si>
    <t>C2.1.78</t>
  </si>
  <si>
    <t>If community/public source AND main source=this other source:</t>
  </si>
  <si>
    <t>If community/public source AND main source is this current source:</t>
  </si>
  <si>
    <t>C2.1.61x</t>
  </si>
  <si>
    <t>[Is water available?]</t>
  </si>
  <si>
    <t>[Is soap, detergent or ash / mud / sand present at the place for handwashing?]</t>
  </si>
  <si>
    <t>C2.2. Handwashing</t>
  </si>
  <si>
    <t>C2.2.1</t>
  </si>
  <si>
    <t>C2.2.1x</t>
  </si>
  <si>
    <t>C2.2.2</t>
  </si>
  <si>
    <t>C2.2.3</t>
  </si>
  <si>
    <t>C2.3. Toilet Facility</t>
  </si>
  <si>
    <t>Fahi luhan / debu karau / kolang</t>
  </si>
  <si>
    <t>C2.3.1</t>
  </si>
  <si>
    <t>C2.3.2</t>
  </si>
  <si>
    <t>C2.3.3</t>
  </si>
  <si>
    <t>C2.3.4</t>
  </si>
  <si>
    <t>C2.3.5</t>
  </si>
  <si>
    <t>C2.3.6</t>
  </si>
  <si>
    <t>C2.3.7</t>
  </si>
  <si>
    <t>C2.3.1x</t>
  </si>
  <si>
    <t>[Specify other facility]</t>
  </si>
  <si>
    <t>[Spesifika fasilidade seluk]</t>
  </si>
  <si>
    <t>How far is the toilet from your household's main source of drinking water?</t>
  </si>
  <si>
    <t>Distance: M</t>
  </si>
  <si>
    <t>x</t>
  </si>
  <si>
    <r>
      <t>Ita hetan be ne'e husi be</t>
    </r>
    <r>
      <rPr>
        <sz val="11"/>
        <color indexed="10"/>
        <rFont val="Calibri"/>
        <family val="2"/>
      </rPr>
      <t>'e</t>
    </r>
    <r>
      <rPr>
        <sz val="11"/>
        <color indexed="8"/>
        <rFont val="Calibri"/>
        <family val="2"/>
      </rPr>
      <t xml:space="preserve"> matan kedas, ou liga husi kanu?</t>
    </r>
  </si>
  <si>
    <r>
      <t xml:space="preserve">Bai-bain, </t>
    </r>
    <r>
      <rPr>
        <sz val="11"/>
        <color indexed="10"/>
        <rFont val="Calibri"/>
        <family val="2"/>
      </rPr>
      <t xml:space="preserve">ita-nia umakain </t>
    </r>
    <r>
      <rPr>
        <sz val="11"/>
        <color theme="1"/>
        <rFont val="Calibri"/>
        <family val="2"/>
        <scheme val="minor"/>
      </rPr>
      <t xml:space="preserve">ba kuru be'e dala hira </t>
    </r>
    <r>
      <rPr>
        <sz val="11"/>
        <color indexed="10"/>
        <rFont val="Calibri"/>
        <family val="2"/>
      </rPr>
      <t>husi be'e matan ne'e</t>
    </r>
    <r>
      <rPr>
        <sz val="11"/>
        <color theme="1"/>
        <rFont val="Calibri"/>
        <family val="2"/>
        <scheme val="minor"/>
      </rPr>
      <t>?</t>
    </r>
  </si>
  <si>
    <r>
      <t>Tempu hira maka pre</t>
    </r>
    <r>
      <rPr>
        <sz val="11"/>
        <color indexed="10"/>
        <rFont val="Calibri"/>
        <family val="2"/>
      </rPr>
      <t>s</t>
    </r>
    <r>
      <rPr>
        <sz val="11"/>
        <color theme="1"/>
        <rFont val="Calibri"/>
        <family val="2"/>
        <scheme val="minor"/>
      </rPr>
      <t>iza hodi lao ba be</t>
    </r>
    <r>
      <rPr>
        <sz val="11"/>
        <color indexed="10"/>
        <rFont val="Calibri"/>
        <family val="2"/>
      </rPr>
      <t>'e</t>
    </r>
    <r>
      <rPr>
        <sz val="11"/>
        <color theme="1"/>
        <rFont val="Calibri"/>
        <family val="2"/>
        <scheme val="minor"/>
      </rPr>
      <t xml:space="preserve"> matan </t>
    </r>
    <r>
      <rPr>
        <sz val="11"/>
        <color indexed="10"/>
        <rFont val="Calibri"/>
        <family val="2"/>
      </rPr>
      <t>ne'e</t>
    </r>
    <r>
      <rPr>
        <sz val="11"/>
        <color theme="1"/>
        <rFont val="Calibri"/>
        <family val="2"/>
        <scheme val="minor"/>
      </rPr>
      <t>, enxe jerigen no fila fali ba uma?</t>
    </r>
  </si>
  <si>
    <r>
      <t>Iha tempu udan, tempu hira maka pre</t>
    </r>
    <r>
      <rPr>
        <sz val="11"/>
        <color indexed="10"/>
        <rFont val="Calibri"/>
        <family val="2"/>
      </rPr>
      <t>s</t>
    </r>
    <r>
      <rPr>
        <sz val="11"/>
        <color theme="1"/>
        <rFont val="Calibri"/>
        <family val="2"/>
        <scheme val="minor"/>
      </rPr>
      <t>iza hodi lao ba be</t>
    </r>
    <r>
      <rPr>
        <sz val="11"/>
        <color indexed="10"/>
        <rFont val="Calibri"/>
        <family val="2"/>
      </rPr>
      <t>'e</t>
    </r>
    <r>
      <rPr>
        <sz val="11"/>
        <color theme="1"/>
        <rFont val="Calibri"/>
        <family val="2"/>
        <scheme val="minor"/>
      </rPr>
      <t xml:space="preserve"> matan, enxe jerigen no fila fali ba uma?</t>
    </r>
  </si>
  <si>
    <t>Ita nia uma-kain halo buat ruma ba be ne'e molok atu hemu?</t>
  </si>
  <si>
    <t>Be'e matan ida ne'e fasilidade privadu, uza hamutuk ka públiku?</t>
  </si>
  <si>
    <r>
      <t xml:space="preserve">Ema </t>
    </r>
    <r>
      <rPr>
        <sz val="11"/>
        <color indexed="10"/>
        <rFont val="Calibri"/>
        <family val="2"/>
      </rPr>
      <t>ruma</t>
    </r>
    <r>
      <rPr>
        <sz val="11"/>
        <rFont val="Calibri"/>
        <family val="2"/>
      </rPr>
      <t xml:space="preserve"> husi ita nia uma-kain ajuda halo serbisu bainhira ema mai hadia ou halo manutensaun ba sistema be ne'e?</t>
    </r>
  </si>
  <si>
    <r>
      <t xml:space="preserve">Ita selu para bele uza be'e ida </t>
    </r>
    <r>
      <rPr>
        <sz val="11"/>
        <color indexed="10"/>
        <rFont val="Calibri"/>
        <family val="2"/>
      </rPr>
      <t>ne'e</t>
    </r>
    <r>
      <rPr>
        <sz val="11"/>
        <rFont val="Calibri"/>
        <family val="2"/>
      </rPr>
      <t xml:space="preserve">? </t>
    </r>
  </si>
  <si>
    <r>
      <t xml:space="preserve">Bainhira ita selu </t>
    </r>
    <r>
      <rPr>
        <sz val="11"/>
        <color indexed="10"/>
        <rFont val="Calibri"/>
        <family val="2"/>
      </rPr>
      <t>foin daudaun</t>
    </r>
    <r>
      <rPr>
        <sz val="11"/>
        <rFont val="Calibri"/>
        <family val="2"/>
      </rPr>
      <t xml:space="preserve"> ne'e, ita nia uma-kain selu hira?</t>
    </r>
  </si>
  <si>
    <r>
      <t xml:space="preserve">Bainhira ita selu </t>
    </r>
    <r>
      <rPr>
        <sz val="11"/>
        <color indexed="10"/>
        <rFont val="Calibri"/>
        <family val="2"/>
      </rPr>
      <t>foin daudaun</t>
    </r>
    <r>
      <rPr>
        <sz val="11"/>
        <rFont val="Calibri"/>
        <family val="2"/>
      </rPr>
      <t xml:space="preserve"> ne'e, ita-nia uma-kain selu hira?</t>
    </r>
  </si>
  <si>
    <r>
      <rPr>
        <sz val="11"/>
        <color indexed="10"/>
        <rFont val="Calibri"/>
        <family val="2"/>
      </rPr>
      <t>Lutu-matan</t>
    </r>
    <r>
      <rPr>
        <sz val="11"/>
        <color theme="1"/>
        <rFont val="Calibri"/>
        <family val="2"/>
        <scheme val="minor"/>
      </rPr>
      <t xml:space="preserve"> ba </t>
    </r>
    <r>
      <rPr>
        <sz val="11"/>
        <color indexed="10"/>
        <rFont val="Calibri"/>
        <family val="2"/>
      </rPr>
      <t>be'e</t>
    </r>
    <r>
      <rPr>
        <sz val="11"/>
        <color theme="1"/>
        <rFont val="Calibri"/>
        <family val="2"/>
        <scheme val="minor"/>
      </rPr>
      <t xml:space="preserve"> matan  ne'e oras ne'e taka-metin ka protejidu atu nune'e animal sira labele hafoer be'e?</t>
    </r>
  </si>
  <si>
    <r>
      <t xml:space="preserve">Bai-bain, </t>
    </r>
    <r>
      <rPr>
        <sz val="11"/>
        <color indexed="10"/>
        <rFont val="Calibri"/>
        <family val="2"/>
      </rPr>
      <t xml:space="preserve">ita-nia umakain </t>
    </r>
    <r>
      <rPr>
        <sz val="11"/>
        <color theme="1"/>
        <rFont val="Calibri"/>
        <family val="2"/>
        <scheme val="minor"/>
      </rPr>
      <t xml:space="preserve">ba kuru be'e </t>
    </r>
    <r>
      <rPr>
        <sz val="11"/>
        <color indexed="10"/>
        <rFont val="Calibri"/>
        <family val="2"/>
      </rPr>
      <t xml:space="preserve">husi be'e matan ne'e </t>
    </r>
    <r>
      <rPr>
        <sz val="11"/>
        <color theme="1"/>
        <rFont val="Calibri"/>
        <family val="2"/>
        <scheme val="minor"/>
      </rPr>
      <t>dala hira?</t>
    </r>
  </si>
  <si>
    <r>
      <t xml:space="preserve">[Spesifika </t>
    </r>
    <r>
      <rPr>
        <sz val="11"/>
        <color indexed="10"/>
        <rFont val="Calibri"/>
        <family val="2"/>
      </rPr>
      <t>periodu</t>
    </r>
    <r>
      <rPr>
        <sz val="11"/>
        <color theme="1"/>
        <rFont val="Calibri"/>
        <family val="2"/>
        <scheme val="minor"/>
      </rPr>
      <t xml:space="preserve"> tempu ne'e]</t>
    </r>
  </si>
  <si>
    <r>
      <t xml:space="preserve">Ita bot selu para bele uza </t>
    </r>
    <r>
      <rPr>
        <sz val="11"/>
        <color indexed="10"/>
        <rFont val="Calibri"/>
        <family val="2"/>
      </rPr>
      <t>be'e</t>
    </r>
    <r>
      <rPr>
        <sz val="11"/>
        <rFont val="Calibri"/>
        <family val="2"/>
      </rPr>
      <t xml:space="preserve"> ida </t>
    </r>
    <r>
      <rPr>
        <sz val="11"/>
        <color indexed="10"/>
        <rFont val="Calibri"/>
        <family val="2"/>
      </rPr>
      <t>ne'e</t>
    </r>
    <r>
      <rPr>
        <sz val="11"/>
        <rFont val="Calibri"/>
        <family val="2"/>
      </rPr>
      <t xml:space="preserve"> </t>
    </r>
  </si>
  <si>
    <t>Pagamentu ne'e ba periodu tempu ne'ebe? (hakerek numeru)</t>
  </si>
  <si>
    <t>[Hakerek periodu tempu]</t>
  </si>
  <si>
    <r>
      <t xml:space="preserve">[Spesifika </t>
    </r>
    <r>
      <rPr>
        <sz val="11"/>
        <color indexed="10"/>
        <rFont val="Calibri"/>
        <family val="2"/>
      </rPr>
      <t>periodu</t>
    </r>
    <r>
      <rPr>
        <sz val="11"/>
        <color indexed="8"/>
        <rFont val="Calibri"/>
        <family val="2"/>
      </rPr>
      <t xml:space="preserve"> tempu </t>
    </r>
    <r>
      <rPr>
        <sz val="11"/>
        <color indexed="10"/>
        <rFont val="Calibri"/>
        <family val="2"/>
      </rPr>
      <t>seluk]</t>
    </r>
  </si>
  <si>
    <r>
      <t xml:space="preserve">Iha fulan 12 liu </t>
    </r>
    <r>
      <rPr>
        <sz val="11"/>
        <color indexed="10"/>
        <rFont val="Calibri"/>
        <family val="2"/>
      </rPr>
      <t>ba</t>
    </r>
    <r>
      <rPr>
        <sz val="11"/>
        <rFont val="Calibri"/>
        <family val="2"/>
      </rPr>
      <t xml:space="preserve">, </t>
    </r>
    <r>
      <rPr>
        <sz val="11"/>
        <color indexed="10"/>
        <rFont val="Calibri"/>
        <family val="2"/>
      </rPr>
      <t xml:space="preserve">iha ka lae reparasaun ka </t>
    </r>
    <r>
      <rPr>
        <sz val="11"/>
        <rFont val="Calibri"/>
        <family val="2"/>
      </rPr>
      <t xml:space="preserve">manutensaun  ba sistema </t>
    </r>
    <r>
      <rPr>
        <sz val="11"/>
        <color indexed="10"/>
        <rFont val="Calibri"/>
        <family val="2"/>
      </rPr>
      <t>be'e</t>
    </r>
    <r>
      <rPr>
        <sz val="11"/>
        <rFont val="Calibri"/>
        <family val="2"/>
      </rPr>
      <t xml:space="preserve"> ne'e?</t>
    </r>
  </si>
  <si>
    <r>
      <t xml:space="preserve">Ema </t>
    </r>
    <r>
      <rPr>
        <sz val="11"/>
        <color indexed="10"/>
        <rFont val="Calibri"/>
        <family val="2"/>
      </rPr>
      <t>ruma</t>
    </r>
    <r>
      <rPr>
        <sz val="11"/>
        <rFont val="Calibri"/>
        <family val="2"/>
      </rPr>
      <t xml:space="preserve"> husi ita nia uma-kain ajuda halo serbisu ne'e?</t>
    </r>
  </si>
  <si>
    <r>
      <t xml:space="preserve">Ita nia uma-kain ajuda fo osan </t>
    </r>
    <r>
      <rPr>
        <sz val="11"/>
        <color indexed="10"/>
        <rFont val="Calibri"/>
        <family val="2"/>
      </rPr>
      <t>ba</t>
    </r>
    <r>
      <rPr>
        <sz val="11"/>
        <rFont val="Calibri"/>
        <family val="2"/>
      </rPr>
      <t xml:space="preserve"> manutensaun </t>
    </r>
    <r>
      <rPr>
        <sz val="11"/>
        <color indexed="10"/>
        <rFont val="Calibri"/>
        <family val="2"/>
      </rPr>
      <t>ka reparasaun ne'e</t>
    </r>
    <r>
      <rPr>
        <sz val="11"/>
        <rFont val="Calibri"/>
        <family val="2"/>
      </rPr>
      <t>?</t>
    </r>
  </si>
  <si>
    <r>
      <t xml:space="preserve">Tamba saida mak ita presiza uza be matan </t>
    </r>
    <r>
      <rPr>
        <sz val="11"/>
        <color indexed="10"/>
        <rFont val="Calibri"/>
        <family val="2"/>
      </rPr>
      <t>ida</t>
    </r>
    <r>
      <rPr>
        <sz val="11"/>
        <color theme="1"/>
        <rFont val="Calibri"/>
        <family val="2"/>
        <scheme val="minor"/>
      </rPr>
      <t xml:space="preserve"> seluk ne'e?</t>
    </r>
  </si>
  <si>
    <t>Tempu hira maka presiza hodi lao ba be'e matan, enxe jerigen no fila fali ba uma?</t>
  </si>
  <si>
    <r>
      <t xml:space="preserve">Iha tempu udan, tempu hira maka presiza hodi lao ba </t>
    </r>
    <r>
      <rPr>
        <sz val="11"/>
        <color indexed="10"/>
        <rFont val="Calibri"/>
        <family val="2"/>
      </rPr>
      <t>be'e</t>
    </r>
    <r>
      <rPr>
        <sz val="11"/>
        <color theme="1"/>
        <rFont val="Calibri"/>
        <family val="2"/>
        <scheme val="minor"/>
      </rPr>
      <t xml:space="preserve"> matan, </t>
    </r>
    <r>
      <rPr>
        <sz val="11"/>
        <color indexed="10"/>
        <rFont val="Calibri"/>
        <family val="2"/>
      </rPr>
      <t>enxe</t>
    </r>
    <r>
      <rPr>
        <sz val="11"/>
        <color theme="1"/>
        <rFont val="Calibri"/>
        <family val="2"/>
        <scheme val="minor"/>
      </rPr>
      <t xml:space="preserve"> jerigen no fila fali ba uma?</t>
    </r>
  </si>
  <si>
    <r>
      <rPr>
        <sz val="11"/>
        <color indexed="10"/>
        <rFont val="Calibri"/>
        <family val="2"/>
      </rPr>
      <t xml:space="preserve">Ita-nia uma-kain halo buat ruma ba be ne'e molok atu </t>
    </r>
    <r>
      <rPr>
        <sz val="11"/>
        <rFont val="Calibri"/>
        <family val="2"/>
      </rPr>
      <t>hemu?</t>
    </r>
  </si>
  <si>
    <r>
      <rPr>
        <sz val="11"/>
        <color indexed="10"/>
        <rFont val="Calibri"/>
        <family val="2"/>
      </rPr>
      <t>Be'e</t>
    </r>
    <r>
      <rPr>
        <sz val="11"/>
        <rFont val="Calibri"/>
        <family val="2"/>
      </rPr>
      <t xml:space="preserve"> matan ida ne'e fasilidade privadu,</t>
    </r>
    <r>
      <rPr>
        <sz val="11"/>
        <color indexed="10"/>
        <rFont val="Calibri"/>
        <family val="2"/>
      </rPr>
      <t xml:space="preserve"> uza-hamutuk</t>
    </r>
    <r>
      <rPr>
        <sz val="11"/>
        <rFont val="Calibri"/>
        <family val="2"/>
      </rPr>
      <t xml:space="preserve"> ka públiku?</t>
    </r>
  </si>
  <si>
    <r>
      <t xml:space="preserve">Ita bot selu para bele uza </t>
    </r>
    <r>
      <rPr>
        <sz val="11"/>
        <color indexed="10"/>
        <rFont val="Calibri"/>
        <family val="2"/>
      </rPr>
      <t>be'e</t>
    </r>
    <r>
      <rPr>
        <sz val="11"/>
        <rFont val="Calibri"/>
        <family val="2"/>
      </rPr>
      <t xml:space="preserve"> ida ne? </t>
    </r>
  </si>
  <si>
    <r>
      <t xml:space="preserve">[Hakerek </t>
    </r>
    <r>
      <rPr>
        <sz val="11"/>
        <color indexed="10"/>
        <rFont val="Calibri"/>
        <family val="2"/>
      </rPr>
      <t xml:space="preserve">periodu </t>
    </r>
    <r>
      <rPr>
        <sz val="11"/>
        <rFont val="Calibri"/>
        <family val="2"/>
      </rPr>
      <t>tempu]</t>
    </r>
  </si>
  <si>
    <r>
      <t xml:space="preserve">[Spesifika </t>
    </r>
    <r>
      <rPr>
        <sz val="11"/>
        <color indexed="10"/>
        <rFont val="Calibri"/>
        <family val="2"/>
      </rPr>
      <t xml:space="preserve">periodu </t>
    </r>
    <r>
      <rPr>
        <sz val="11"/>
        <color indexed="8"/>
        <rFont val="Calibri"/>
        <family val="2"/>
      </rPr>
      <t xml:space="preserve">tempu </t>
    </r>
    <r>
      <rPr>
        <sz val="11"/>
        <color indexed="10"/>
        <rFont val="Calibri"/>
        <family val="2"/>
      </rPr>
      <t>seluk]</t>
    </r>
  </si>
  <si>
    <r>
      <t xml:space="preserve">Bainhira ita selu </t>
    </r>
    <r>
      <rPr>
        <sz val="11"/>
        <color indexed="10"/>
        <rFont val="Calibri"/>
        <family val="2"/>
      </rPr>
      <t>be'e foin daudaun</t>
    </r>
    <r>
      <rPr>
        <sz val="11"/>
        <rFont val="Calibri"/>
        <family val="2"/>
      </rPr>
      <t xml:space="preserve"> ne'e, ita nia uma-kain selu hira?</t>
    </r>
  </si>
  <si>
    <r>
      <rPr>
        <sz val="11"/>
        <color indexed="10"/>
        <rFont val="Calibri"/>
        <family val="2"/>
      </rPr>
      <t>Lutu-matan</t>
    </r>
    <r>
      <rPr>
        <sz val="11"/>
        <color theme="1"/>
        <rFont val="Calibri"/>
        <family val="2"/>
        <scheme val="minor"/>
      </rPr>
      <t xml:space="preserve"> ba be'e-</t>
    </r>
    <r>
      <rPr>
        <sz val="11"/>
        <color indexed="10"/>
        <rFont val="Calibri"/>
        <family val="2"/>
      </rPr>
      <t>matan</t>
    </r>
    <r>
      <rPr>
        <sz val="11"/>
        <color theme="1"/>
        <rFont val="Calibri"/>
        <family val="2"/>
        <scheme val="minor"/>
      </rPr>
      <t xml:space="preserve"> ne'e oras ne'e taka-metin ka protejidu atu nune'e animal sira </t>
    </r>
    <r>
      <rPr>
        <sz val="11"/>
        <color indexed="10"/>
        <rFont val="Calibri"/>
        <family val="2"/>
      </rPr>
      <t>ai-luruk</t>
    </r>
    <r>
      <rPr>
        <sz val="11"/>
        <color theme="1"/>
        <rFont val="Calibri"/>
        <family val="2"/>
        <scheme val="minor"/>
      </rPr>
      <t xml:space="preserve"> labele hafoer be'e-</t>
    </r>
    <r>
      <rPr>
        <sz val="11"/>
        <color indexed="10"/>
        <rFont val="Calibri"/>
        <family val="2"/>
      </rPr>
      <t>matan ne'e?</t>
    </r>
  </si>
  <si>
    <t>Osan nebee selu ne'e ba periodu tempu sa ida (hakerek númeru)</t>
  </si>
  <si>
    <r>
      <t xml:space="preserve">[Hakerek </t>
    </r>
    <r>
      <rPr>
        <sz val="11"/>
        <color indexed="10"/>
        <rFont val="Calibri"/>
        <family val="2"/>
      </rPr>
      <t>periodu</t>
    </r>
    <r>
      <rPr>
        <sz val="11"/>
        <rFont val="Calibri"/>
        <family val="2"/>
      </rPr>
      <t xml:space="preserve"> tempu]</t>
    </r>
  </si>
  <si>
    <r>
      <t xml:space="preserve">[Spesifika </t>
    </r>
    <r>
      <rPr>
        <sz val="11"/>
        <color indexed="10"/>
        <rFont val="Calibri"/>
        <family val="2"/>
      </rPr>
      <t>periodu</t>
    </r>
    <r>
      <rPr>
        <sz val="11"/>
        <color indexed="8"/>
        <rFont val="Calibri"/>
        <family val="2"/>
      </rPr>
      <t xml:space="preserve"> tempu </t>
    </r>
    <r>
      <rPr>
        <sz val="11"/>
        <color indexed="10"/>
        <rFont val="Calibri"/>
        <family val="2"/>
      </rPr>
      <t>seluk]</t>
    </r>
  </si>
  <si>
    <r>
      <t xml:space="preserve">Iha fulan 12 liu </t>
    </r>
    <r>
      <rPr>
        <sz val="11"/>
        <color indexed="10"/>
        <rFont val="Calibri"/>
        <family val="2"/>
      </rPr>
      <t>ba,</t>
    </r>
    <r>
      <rPr>
        <sz val="11"/>
        <rFont val="Calibri"/>
        <family val="2"/>
      </rPr>
      <t xml:space="preserve"> </t>
    </r>
    <r>
      <rPr>
        <sz val="11"/>
        <color indexed="10"/>
        <rFont val="Calibri"/>
        <family val="2"/>
      </rPr>
      <t xml:space="preserve">iha ka lae manutensaun ka hadia  </t>
    </r>
    <r>
      <rPr>
        <sz val="11"/>
        <rFont val="Calibri"/>
        <family val="2"/>
      </rPr>
      <t>sistema be</t>
    </r>
    <r>
      <rPr>
        <sz val="11"/>
        <color indexed="10"/>
        <rFont val="Calibri"/>
        <family val="2"/>
      </rPr>
      <t>'e</t>
    </r>
    <r>
      <rPr>
        <sz val="11"/>
        <rFont val="Calibri"/>
        <family val="2"/>
      </rPr>
      <t xml:space="preserve"> ne'e?</t>
    </r>
  </si>
  <si>
    <r>
      <t xml:space="preserve">Ita nia uma-kain ajuda fo osan </t>
    </r>
    <r>
      <rPr>
        <sz val="11"/>
        <color indexed="10"/>
        <rFont val="Calibri"/>
        <family val="2"/>
      </rPr>
      <t>ba</t>
    </r>
    <r>
      <rPr>
        <sz val="11"/>
        <rFont val="Calibri"/>
        <family val="2"/>
      </rPr>
      <t xml:space="preserve"> </t>
    </r>
    <r>
      <rPr>
        <sz val="11"/>
        <color indexed="10"/>
        <rFont val="Calibri"/>
        <family val="2"/>
      </rPr>
      <t>manutensaun ka hadia</t>
    </r>
    <r>
      <rPr>
        <sz val="11"/>
        <rFont val="Calibri"/>
        <family val="2"/>
      </rPr>
      <t xml:space="preserve"> sistema be'e ne'e?</t>
    </r>
  </si>
  <si>
    <t>[Spesifika be'e matan seluk]</t>
  </si>
  <si>
    <t>Be'e matan ida nebee mak be'e matan prinsipal ba ita-nia umakain?</t>
  </si>
  <si>
    <r>
      <t xml:space="preserve">Iha fulan sira nebee mak </t>
    </r>
    <r>
      <rPr>
        <sz val="11"/>
        <color indexed="10"/>
        <rFont val="Calibri"/>
        <family val="2"/>
      </rPr>
      <t>ita-nia umakain</t>
    </r>
    <r>
      <rPr>
        <sz val="11"/>
        <color theme="1"/>
        <rFont val="Calibri"/>
        <family val="2"/>
        <scheme val="minor"/>
      </rPr>
      <t xml:space="preserve"> uza </t>
    </r>
    <r>
      <rPr>
        <sz val="11"/>
        <color indexed="10"/>
        <rFont val="Calibri"/>
        <family val="2"/>
      </rPr>
      <t>be'e</t>
    </r>
    <r>
      <rPr>
        <sz val="11"/>
        <color theme="1"/>
        <rFont val="Calibri"/>
        <family val="2"/>
        <scheme val="minor"/>
      </rPr>
      <t xml:space="preserve"> matan ne'e?</t>
    </r>
  </si>
  <si>
    <r>
      <t xml:space="preserve">Ita hetan </t>
    </r>
    <r>
      <rPr>
        <sz val="11"/>
        <color indexed="10"/>
        <rFont val="Calibri"/>
        <family val="2"/>
      </rPr>
      <t>be'e</t>
    </r>
    <r>
      <rPr>
        <sz val="11"/>
        <color indexed="8"/>
        <rFont val="Calibri"/>
        <family val="2"/>
      </rPr>
      <t xml:space="preserve"> ne'e husi </t>
    </r>
    <r>
      <rPr>
        <sz val="11"/>
        <color indexed="10"/>
        <rFont val="Calibri"/>
        <family val="2"/>
      </rPr>
      <t>be'e</t>
    </r>
    <r>
      <rPr>
        <sz val="11"/>
        <color indexed="8"/>
        <rFont val="Calibri"/>
        <family val="2"/>
      </rPr>
      <t xml:space="preserve"> matan kedas, ou liga husi kanu?</t>
    </r>
  </si>
  <si>
    <r>
      <t xml:space="preserve">Tempu hira maka </t>
    </r>
    <r>
      <rPr>
        <sz val="11"/>
        <color indexed="10"/>
        <rFont val="Calibri"/>
        <family val="2"/>
      </rPr>
      <t>presiza</t>
    </r>
    <r>
      <rPr>
        <sz val="11"/>
        <color theme="1"/>
        <rFont val="Calibri"/>
        <family val="2"/>
        <scheme val="minor"/>
      </rPr>
      <t xml:space="preserve"> hodi lao ba </t>
    </r>
    <r>
      <rPr>
        <sz val="11"/>
        <color indexed="10"/>
        <rFont val="Calibri"/>
        <family val="2"/>
      </rPr>
      <t>be'e</t>
    </r>
    <r>
      <rPr>
        <sz val="11"/>
        <color theme="1"/>
        <rFont val="Calibri"/>
        <family val="2"/>
        <scheme val="minor"/>
      </rPr>
      <t xml:space="preserve"> matan </t>
    </r>
    <r>
      <rPr>
        <sz val="11"/>
        <color indexed="10"/>
        <rFont val="Calibri"/>
        <family val="2"/>
      </rPr>
      <t>ne'e</t>
    </r>
    <r>
      <rPr>
        <sz val="11"/>
        <color theme="1"/>
        <rFont val="Calibri"/>
        <family val="2"/>
        <scheme val="minor"/>
      </rPr>
      <t>, en</t>
    </r>
    <r>
      <rPr>
        <sz val="11"/>
        <color indexed="10"/>
        <rFont val="Calibri"/>
        <family val="2"/>
      </rPr>
      <t>x</t>
    </r>
    <r>
      <rPr>
        <sz val="11"/>
        <color theme="1"/>
        <rFont val="Calibri"/>
        <family val="2"/>
        <scheme val="minor"/>
      </rPr>
      <t>e jerigen no fila fali ba uma?</t>
    </r>
  </si>
  <si>
    <r>
      <t>Iha tempu udan, tempu hira maka pre</t>
    </r>
    <r>
      <rPr>
        <sz val="11"/>
        <color indexed="10"/>
        <rFont val="Calibri"/>
        <family val="2"/>
      </rPr>
      <t>s</t>
    </r>
    <r>
      <rPr>
        <sz val="11"/>
        <color theme="1"/>
        <rFont val="Calibri"/>
        <family val="2"/>
        <scheme val="minor"/>
      </rPr>
      <t>iza hodi lao ba be matan, ense jerigen no fila fali ba uma?</t>
    </r>
  </si>
  <si>
    <t>Ita-nia uma-kain halo buat ruma ba be'e ne'e molok hemu?</t>
  </si>
  <si>
    <r>
      <t xml:space="preserve">Be'e matan ida ne'e fasilidade privadu, </t>
    </r>
    <r>
      <rPr>
        <sz val="11"/>
        <color indexed="10"/>
        <rFont val="Calibri"/>
        <family val="2"/>
      </rPr>
      <t>uza hamutuk</t>
    </r>
    <r>
      <rPr>
        <sz val="11"/>
        <rFont val="Calibri"/>
        <family val="2"/>
      </rPr>
      <t xml:space="preserve"> ka públiku?</t>
    </r>
  </si>
  <si>
    <r>
      <t xml:space="preserve">Iha fulan sira nebee mak ita uza be matan </t>
    </r>
    <r>
      <rPr>
        <sz val="11"/>
        <color indexed="10"/>
        <rFont val="Calibri"/>
        <family val="2"/>
      </rPr>
      <t>ida</t>
    </r>
    <r>
      <rPr>
        <sz val="11"/>
        <color theme="1"/>
        <rFont val="Calibri"/>
        <family val="2"/>
        <scheme val="minor"/>
      </rPr>
      <t xml:space="preserve"> seluk ne'e?</t>
    </r>
  </si>
  <si>
    <r>
      <t>Lutu</t>
    </r>
    <r>
      <rPr>
        <sz val="11"/>
        <color indexed="10"/>
        <rFont val="Calibri"/>
        <family val="2"/>
      </rPr>
      <t>-matan</t>
    </r>
    <r>
      <rPr>
        <sz val="11"/>
        <color theme="1"/>
        <rFont val="Calibri"/>
        <family val="2"/>
        <scheme val="minor"/>
      </rPr>
      <t xml:space="preserve"> ba be'e matan ne'e oras ne'e taka-metin ka protejidu atu nune'e animal sira labele hafoer be'e?</t>
    </r>
  </si>
  <si>
    <t>Pagamentu ne'e ba periodu tempu sa ida? (hakerek numeru)</t>
  </si>
  <si>
    <t>Ema ruma husi ita nia uma-kain ajuda halo serbisu ne'e?</t>
  </si>
  <si>
    <t>Ita nia uma-kain ajuda fo osan ba manutensaun ka hadia ne'e?</t>
  </si>
  <si>
    <t>Fase liman</t>
  </si>
  <si>
    <r>
      <t xml:space="preserve">[Espesifika </t>
    </r>
    <r>
      <rPr>
        <sz val="11"/>
        <color indexed="10"/>
        <rFont val="Calibri"/>
        <family val="2"/>
      </rPr>
      <t>razaun</t>
    </r>
    <r>
      <rPr>
        <sz val="11"/>
        <color indexed="8"/>
        <rFont val="Calibri"/>
        <family val="2"/>
      </rPr>
      <t xml:space="preserve"> seluk]</t>
    </r>
  </si>
  <si>
    <t>Iha be'e ka la'e?]</t>
  </si>
  <si>
    <t>Ami hakarak aprende konaba fatin sira nebee uma-kain sira uza atu fase sira liman. Favor ita bele hatudu hela mai ha'u iha nebee mak membru ita-nia uma-kain sira fase liman dala barak liu?</t>
  </si>
  <si>
    <t>Be'e matan seluk be'e-hemu nian ida nebee mak ita nia uma-kain uza iha fulan 12 liu ba?</t>
  </si>
  <si>
    <t>[Espesifika seluk tan]</t>
  </si>
  <si>
    <t>Bai-bain, ita-nia uma-kain ba kuru be'e dala hira husi be'e matan ne'e?</t>
  </si>
  <si>
    <r>
      <t xml:space="preserve">[Spesifika </t>
    </r>
    <r>
      <rPr>
        <sz val="11"/>
        <color indexed="10"/>
        <rFont val="Calibri"/>
        <family val="2"/>
      </rPr>
      <t>periodu</t>
    </r>
    <r>
      <rPr>
        <sz val="11"/>
        <color theme="1"/>
        <rFont val="Calibri"/>
        <family val="2"/>
        <scheme val="minor"/>
      </rPr>
      <t xml:space="preserve"> tempu ne'e]</t>
    </r>
  </si>
  <si>
    <r>
      <t xml:space="preserve">Iha fulan 12 liu, </t>
    </r>
    <r>
      <rPr>
        <sz val="11"/>
        <color indexed="10"/>
        <rFont val="Calibri"/>
        <family val="2"/>
      </rPr>
      <t>iha ka lae manutensaun ka reparasaun</t>
    </r>
    <r>
      <rPr>
        <sz val="11"/>
        <rFont val="Calibri"/>
        <family val="2"/>
      </rPr>
      <t xml:space="preserve"> ba sistema be'e ne'e?</t>
    </r>
  </si>
  <si>
    <r>
      <t xml:space="preserve">[Iha sabaun, </t>
    </r>
    <r>
      <rPr>
        <sz val="11"/>
        <color indexed="10"/>
        <rFont val="Calibri"/>
        <family val="2"/>
      </rPr>
      <t>deterjen</t>
    </r>
    <r>
      <rPr>
        <sz val="11"/>
        <color indexed="8"/>
        <rFont val="Calibri"/>
        <family val="2"/>
      </rPr>
      <t xml:space="preserve"> ka </t>
    </r>
    <r>
      <rPr>
        <sz val="11"/>
        <color indexed="10"/>
        <rFont val="Calibri"/>
        <family val="2"/>
      </rPr>
      <t>ahi-kdesan</t>
    </r>
    <r>
      <rPr>
        <sz val="11"/>
        <color indexed="8"/>
        <rFont val="Calibri"/>
        <family val="2"/>
      </rPr>
      <t xml:space="preserve"> / tahu / raihenek ruma iha fase liman fatin ne'e ka la'e?]</t>
    </r>
  </si>
  <si>
    <r>
      <t xml:space="preserve">Fasilidade sintina saida maka membru </t>
    </r>
    <r>
      <rPr>
        <sz val="11"/>
        <color indexed="10"/>
        <rFont val="Calibri"/>
        <family val="2"/>
      </rPr>
      <t>sira</t>
    </r>
    <r>
      <rPr>
        <sz val="11"/>
        <color indexed="8"/>
        <rFont val="Calibri"/>
        <family val="2"/>
      </rPr>
      <t xml:space="preserve"> ita-nia uma-kain </t>
    </r>
    <r>
      <rPr>
        <sz val="11"/>
        <color indexed="10"/>
        <rFont val="Calibri"/>
        <family val="2"/>
      </rPr>
      <t>nian bai-bain</t>
    </r>
    <r>
      <rPr>
        <sz val="11"/>
        <color indexed="8"/>
        <rFont val="Calibri"/>
        <family val="2"/>
      </rPr>
      <t xml:space="preserve"> uza? </t>
    </r>
  </si>
  <si>
    <t xml:space="preserve">Sintina ida ne'e kanalizadu ba sistema be'e foer, tanke septiku ka fossa, ka rai kuak? </t>
  </si>
  <si>
    <r>
      <t xml:space="preserve">Uma-kain seluk hira tan maka uza sintina ida </t>
    </r>
    <r>
      <rPr>
        <sz val="11"/>
        <color indexed="10"/>
        <rFont val="Calibri"/>
        <family val="2"/>
      </rPr>
      <t>ne'e?</t>
    </r>
  </si>
  <si>
    <t>Sintina posu ne'e taka metin?</t>
  </si>
  <si>
    <t>Sintina posu ne'e iha ventilasaun ka lae, ne'e katak, nia iha kanu ida nebee tau a'as liu kakuluk atu halo is sai?</t>
  </si>
  <si>
    <t>Identifika be'e-matan ba hemu nian</t>
  </si>
  <si>
    <t>Be'e-matan sira</t>
  </si>
  <si>
    <t xml:space="preserve">Agora dadaun, ida nebee maka be'e-matan prinsipal be'e-hemu nian ba ita-nia uma-kain? </t>
  </si>
  <si>
    <t>Iha fulan 12 liu, ita nia uma-kain uza ona be'e-matan seluk ruma hodi hemu?</t>
  </si>
  <si>
    <t>Sintina posu ne'e uza bide,  plataforma ka tur-fatin?</t>
  </si>
  <si>
    <t>Maybe something like do you help organize religious activities at a church or religious group? It's probably best to ask if they participate in any religious groups? As many would participate but not necessarily help organising.</t>
  </si>
  <si>
    <r>
      <t xml:space="preserve">Uluk na-nain, ha'u </t>
    </r>
    <r>
      <rPr>
        <sz val="11"/>
        <color indexed="8"/>
        <rFont val="Calibri"/>
        <family val="2"/>
      </rPr>
      <t xml:space="preserve">hakarak kompriende </t>
    </r>
    <r>
      <rPr>
        <sz val="11"/>
        <color indexed="8"/>
        <rFont val="Calibri"/>
        <family val="2"/>
      </rPr>
      <t xml:space="preserve">kona-ba </t>
    </r>
    <r>
      <rPr>
        <sz val="11"/>
        <color indexed="8"/>
        <rFont val="Calibri"/>
        <family val="2"/>
      </rPr>
      <t xml:space="preserve">bainhira mak ita-nia uma-kain </t>
    </r>
    <r>
      <rPr>
        <sz val="11"/>
        <color indexed="8"/>
        <rFont val="Calibri"/>
        <family val="2"/>
      </rPr>
      <t>uza be'e-matan ida ne'e daudaun</t>
    </r>
  </si>
  <si>
    <r>
      <rPr>
        <sz val="11"/>
        <color indexed="8"/>
        <rFont val="Calibri"/>
        <family val="2"/>
      </rPr>
      <t xml:space="preserve">Tan sa </t>
    </r>
    <r>
      <rPr>
        <sz val="11"/>
        <color indexed="8"/>
        <rFont val="Calibri"/>
        <family val="2"/>
      </rPr>
      <t xml:space="preserve">mak ita agora dadaun uza </t>
    </r>
    <r>
      <rPr>
        <sz val="11"/>
        <color indexed="8"/>
        <rFont val="Calibri"/>
        <family val="2"/>
      </rPr>
      <t>be'e</t>
    </r>
    <r>
      <rPr>
        <sz val="11"/>
        <color indexed="8"/>
        <rFont val="Calibri"/>
        <family val="2"/>
      </rPr>
      <t xml:space="preserve"> matan ida ne'e?</t>
    </r>
  </si>
  <si>
    <r>
      <t xml:space="preserve">Agora, ha'u hakarak </t>
    </r>
    <r>
      <rPr>
        <sz val="11"/>
        <color indexed="8"/>
        <rFont val="Calibri"/>
        <family val="2"/>
      </rPr>
      <t xml:space="preserve">kompriende </t>
    </r>
    <r>
      <rPr>
        <sz val="11"/>
        <color indexed="8"/>
        <rFont val="Calibri"/>
        <family val="2"/>
      </rPr>
      <t xml:space="preserve">kona-ba be matan seluk  ne'ebe  ita-nia </t>
    </r>
    <r>
      <rPr>
        <sz val="11"/>
        <color indexed="8"/>
        <rFont val="Calibri"/>
        <family val="2"/>
      </rPr>
      <t>uma-kain</t>
    </r>
    <r>
      <rPr>
        <sz val="11"/>
        <color indexed="8"/>
        <rFont val="Calibri"/>
        <family val="2"/>
      </rPr>
      <t xml:space="preserve"> uza</t>
    </r>
  </si>
  <si>
    <t>PART C3: CHILD SCHOOLING (FEMALE)</t>
  </si>
  <si>
    <t>C3.1. Child School Enrolment</t>
  </si>
  <si>
    <t>This section is to be asked for all household members aged 5-18:</t>
  </si>
  <si>
    <t>For first child:</t>
  </si>
  <si>
    <t>Loop through children oldest to youngest?</t>
  </si>
  <si>
    <t>C3.1.01</t>
  </si>
  <si>
    <t>C3.1.02</t>
  </si>
  <si>
    <t>C3.1.02x</t>
  </si>
  <si>
    <t>C3.1.03</t>
  </si>
  <si>
    <t>C3.1.04</t>
  </si>
  <si>
    <t>C3.1.05</t>
  </si>
  <si>
    <t>C3.1.06</t>
  </si>
  <si>
    <t>C3.1.06x</t>
  </si>
  <si>
    <t>C3.1.07</t>
  </si>
  <si>
    <t>C3.1.08</t>
  </si>
  <si>
    <t>C3.1.09</t>
  </si>
  <si>
    <t>C3.1.10</t>
  </si>
  <si>
    <t>C3.1.10x</t>
  </si>
  <si>
    <t>C3.1.11</t>
  </si>
  <si>
    <t>C3.1.12</t>
  </si>
  <si>
    <t>C3.1.13</t>
  </si>
  <si>
    <t>C3.1.15</t>
  </si>
  <si>
    <t>C3.1.16</t>
  </si>
  <si>
    <t>X.xx</t>
  </si>
  <si>
    <t>C3.1.17</t>
  </si>
  <si>
    <t>C3.1.17x</t>
  </si>
  <si>
    <t>C3.1.18</t>
  </si>
  <si>
    <t>C3.1.19</t>
  </si>
  <si>
    <t>C3.1.20</t>
  </si>
  <si>
    <t>C3.1.21</t>
  </si>
  <si>
    <t>C3.1.22</t>
  </si>
  <si>
    <t>C3.1.23</t>
  </si>
  <si>
    <t>For subsequent children:</t>
  </si>
  <si>
    <t>C3.2.01</t>
  </si>
  <si>
    <t>C3.2.02</t>
  </si>
  <si>
    <t>C3.2.02x</t>
  </si>
  <si>
    <t>C3.2.03</t>
  </si>
  <si>
    <t>C3.2.04</t>
  </si>
  <si>
    <t>C3.2.05</t>
  </si>
  <si>
    <t>C3.2.06</t>
  </si>
  <si>
    <t>If yes:</t>
  </si>
  <si>
    <t>C3.2.10</t>
  </si>
  <si>
    <t>C3.2.11</t>
  </si>
  <si>
    <t>C3.2.12</t>
  </si>
  <si>
    <t>C3.2.13</t>
  </si>
  <si>
    <t>C3.2.13x</t>
  </si>
  <si>
    <t>C3.2.14</t>
  </si>
  <si>
    <t>C3.2.15</t>
  </si>
  <si>
    <t>If no:</t>
  </si>
  <si>
    <t>C3.3.01</t>
  </si>
  <si>
    <t>C3.3.01x</t>
  </si>
  <si>
    <t>C3.3.02</t>
  </si>
  <si>
    <t>C3.3.03</t>
  </si>
  <si>
    <t>C3.3.04</t>
  </si>
  <si>
    <t>C3.3.05</t>
  </si>
  <si>
    <t>C3.3.06x</t>
  </si>
  <si>
    <t>C3.3.07</t>
  </si>
  <si>
    <t>C3.3.08</t>
  </si>
  <si>
    <t>C3.3.09</t>
  </si>
  <si>
    <t>C3.3.11</t>
  </si>
  <si>
    <t>C3.3.12</t>
  </si>
  <si>
    <t>C3.3.13</t>
  </si>
  <si>
    <t>C3.3.13x</t>
  </si>
  <si>
    <t>C3.3.14</t>
  </si>
  <si>
    <t>C3.3.15</t>
  </si>
  <si>
    <t>C3.3.16</t>
  </si>
  <si>
    <t>C3.3.17</t>
  </si>
  <si>
    <t>C3.3.18</t>
  </si>
  <si>
    <t>C3.3.19</t>
  </si>
  <si>
    <t>Matrikula Eskola Labarik nian</t>
  </si>
  <si>
    <r>
      <rPr>
        <sz val="11"/>
        <color indexed="10"/>
        <rFont val="Calibri"/>
        <family val="2"/>
      </rPr>
      <t>(Naran)</t>
    </r>
    <r>
      <rPr>
        <sz val="11"/>
        <rFont val="Calibri"/>
        <family val="2"/>
      </rPr>
      <t xml:space="preserve"> agora dadaun matrikula iha eskola ka lae?</t>
    </r>
  </si>
  <si>
    <t>Enrolled not attending</t>
  </si>
  <si>
    <t>next child</t>
  </si>
  <si>
    <t>Tan sa mak {naran} la matrikula iha eskola?</t>
  </si>
  <si>
    <t>OK, but check for additional options through pilot-testing.</t>
  </si>
  <si>
    <t>select this response if don't see the point in education</t>
  </si>
  <si>
    <t>Eskola la funsiona (la iha mestre /padraun la diak)</t>
  </si>
  <si>
    <t>[Espesifika razaun seluk]</t>
  </si>
  <si>
    <r>
      <t xml:space="preserve">{Naran} nian inan-aman </t>
    </r>
    <r>
      <rPr>
        <sz val="11"/>
        <color indexed="10"/>
        <rFont val="Calibri"/>
        <family val="2"/>
      </rPr>
      <t>laran-susar</t>
    </r>
    <r>
      <rPr>
        <sz val="11"/>
        <rFont val="Calibri"/>
        <family val="2"/>
      </rPr>
      <t xml:space="preserve"> oin sa </t>
    </r>
    <r>
      <rPr>
        <sz val="11"/>
        <color indexed="10"/>
        <rFont val="Calibri"/>
        <family val="2"/>
      </rPr>
      <t>tanba</t>
    </r>
    <r>
      <rPr>
        <sz val="11"/>
        <rFont val="Calibri"/>
        <family val="2"/>
      </rPr>
      <t xml:space="preserve"> {naran} la matrikula </t>
    </r>
    <r>
      <rPr>
        <sz val="11"/>
        <color indexed="10"/>
        <rFont val="Calibri"/>
        <family val="2"/>
      </rPr>
      <t>iha</t>
    </r>
    <r>
      <rPr>
        <sz val="11"/>
        <rFont val="Calibri"/>
        <family val="2"/>
      </rPr>
      <t xml:space="preserve"> eskola?</t>
    </r>
  </si>
  <si>
    <t>Be aware if respondent is the child's mother/father</t>
  </si>
  <si>
    <t>This is OK, but do check reactions when pilot-testing.</t>
  </si>
  <si>
    <t>La laran-susar</t>
  </si>
  <si>
    <t>Larab susar uitoan</t>
  </si>
  <si>
    <t>La desidi (laran-rua)</t>
  </si>
  <si>
    <t>Closest state primary / pre-secondary / secondary school as appropriate for child's age</t>
  </si>
  <si>
    <t>Does {name} go to a community school, a state school or a private school?</t>
  </si>
  <si>
    <t xml:space="preserve">{Naran} ba eskola komunidade, eskola publiku ka eskola privadu? </t>
  </si>
  <si>
    <t>Religious schools are classed as private schools</t>
  </si>
  <si>
    <t>H9.24</t>
  </si>
  <si>
    <t>[Espesifika tipu seluk]</t>
  </si>
  <si>
    <t>Closest state school of child's level</t>
  </si>
  <si>
    <t>Eskola ne'e iha nebee - iha aldeia ida ne'e, iha aldeia seluk maibe iha suku ida ne'e, ou iha suku seluk?</t>
  </si>
  <si>
    <t>H9.29</t>
  </si>
  <si>
    <t>Where the household has more than one child of school age, you may want to add an option to indicate the student attends the same school as another child so that the section is not then repeated.</t>
  </si>
  <si>
    <t>Oin sa {naran} ba eskola?</t>
  </si>
  <si>
    <t>If more than one mode, select the one which covers the longest distance</t>
  </si>
  <si>
    <t>including ride-share on a private vehicle</t>
  </si>
  <si>
    <t>What is the cost to get from home to school [1 person, 1 way]?</t>
  </si>
  <si>
    <t>OK</t>
  </si>
  <si>
    <t>In the last 7 days, was {name} absent from school?</t>
  </si>
  <si>
    <t>Iha loron 7 liu ba, {naran} falta eskola ka lae?</t>
  </si>
  <si>
    <t>For how many days was {name} absent from school?</t>
  </si>
  <si>
    <t>Durante loron hira mak {naran} falta eskola?</t>
  </si>
  <si>
    <t>Why was {name} absent from school?</t>
  </si>
  <si>
    <t>Tamba sa {naran} falta eskola?</t>
  </si>
  <si>
    <t>Sick</t>
  </si>
  <si>
    <t>Moras</t>
  </si>
  <si>
    <t>No interest</t>
  </si>
  <si>
    <t>La iha interese</t>
  </si>
  <si>
    <t>Required to look after other family members</t>
  </si>
  <si>
    <t>Tenki hare / tau-matan ba membru família sira seluk</t>
  </si>
  <si>
    <t>Required to work in the home, farm or family business</t>
  </si>
  <si>
    <t>Tenki serbisu iha uma, to'os ka negósiu família nian</t>
  </si>
  <si>
    <t>No teacher</t>
  </si>
  <si>
    <t>La iha mestre</t>
  </si>
  <si>
    <t>Not enough books / chairs / desks / equipment</t>
  </si>
  <si>
    <t>La iha livru / kadeira / meza / ekipamentu nato'on</t>
  </si>
  <si>
    <t>School building damaged</t>
  </si>
  <si>
    <t>Uma Eskola a'at</t>
  </si>
  <si>
    <t>Holiday</t>
  </si>
  <si>
    <t>Feriadu</t>
  </si>
  <si>
    <t>Cultural event</t>
  </si>
  <si>
    <t>Eventu kultural</t>
  </si>
  <si>
    <t>Birthday / wedding / funeral</t>
  </si>
  <si>
    <t>Loron halo-tinan / kaben / hakoi-mate</t>
  </si>
  <si>
    <t>No transport</t>
  </si>
  <si>
    <t>La iha transporte</t>
  </si>
  <si>
    <t>Bad weather</t>
  </si>
  <si>
    <t>Tempu la diak</t>
  </si>
  <si>
    <t>Bad road condition</t>
  </si>
  <si>
    <t>Kondisaun estrada a'at</t>
  </si>
  <si>
    <r>
      <t xml:space="preserve">Iha fulan 6 liu ba, iha ka la'e tempu </t>
    </r>
    <r>
      <rPr>
        <sz val="11"/>
        <color indexed="10"/>
        <rFont val="Calibri"/>
        <family val="2"/>
      </rPr>
      <t>ida</t>
    </r>
    <r>
      <rPr>
        <sz val="11"/>
        <rFont val="Calibri"/>
        <family val="2"/>
      </rPr>
      <t xml:space="preserve"> nebee {naran} la bele </t>
    </r>
    <r>
      <rPr>
        <sz val="11"/>
        <color indexed="10"/>
        <rFont val="Calibri"/>
        <family val="2"/>
      </rPr>
      <t>to'o</t>
    </r>
    <r>
      <rPr>
        <sz val="11"/>
        <rFont val="Calibri"/>
        <family val="2"/>
      </rPr>
      <t xml:space="preserve"> ba eskola tamba </t>
    </r>
    <r>
      <rPr>
        <sz val="11"/>
        <color indexed="10"/>
        <rFont val="Calibri"/>
        <family val="2"/>
      </rPr>
      <t>tempu</t>
    </r>
    <r>
      <rPr>
        <sz val="11"/>
        <rFont val="Calibri"/>
        <family val="2"/>
      </rPr>
      <t xml:space="preserve"> la diak, be'e sae ka estrada at?</t>
    </r>
  </si>
  <si>
    <t>Including if in the last 7 days as previously answered</t>
  </si>
  <si>
    <t>H9.25</t>
  </si>
  <si>
    <t>Asking about a whole month will reduce the precision of estimates. Why not ask, "How many days did {name} attend school last week?", with an answer less than five days then triggering the next question.</t>
  </si>
  <si>
    <t>For how many days did {name} miss school because the building was damaged?</t>
  </si>
  <si>
    <t>Durante loron hira mak {naran} la ba eskola tamba uma-eskola hetan estragus?</t>
  </si>
  <si>
    <r>
      <t xml:space="preserve">Iha fulan 6 liu ba, iha ka la'e tempu </t>
    </r>
    <r>
      <rPr>
        <sz val="11"/>
        <color indexed="10"/>
        <rFont val="Calibri"/>
        <family val="2"/>
      </rPr>
      <t>ida</t>
    </r>
    <r>
      <rPr>
        <sz val="11"/>
        <rFont val="Calibri"/>
        <family val="2"/>
      </rPr>
      <t xml:space="preserve"> nebee {naran} la bele ba eskola tamba mestri la iha ka mestri la mai?</t>
    </r>
  </si>
  <si>
    <t>For how many days did {name} miss school because there was no teacher?</t>
  </si>
  <si>
    <t>Durante loron hira mak {naran} la bele tama ba eskola tamba mestri laiha?</t>
  </si>
  <si>
    <t>(Naran) agora dadaun matrikula iha eskola ka lae?</t>
  </si>
  <si>
    <t>Eskola la funsiona (la iha mestri / padraun la diak)</t>
  </si>
  <si>
    <r>
      <t xml:space="preserve">{Naran} nian inan-aman sente </t>
    </r>
    <r>
      <rPr>
        <sz val="11"/>
        <color indexed="10"/>
        <rFont val="Calibri"/>
        <family val="2"/>
      </rPr>
      <t xml:space="preserve">laran-susar </t>
    </r>
    <r>
      <rPr>
        <sz val="11"/>
        <rFont val="Calibri"/>
        <family val="2"/>
      </rPr>
      <t>oin sa tanba {naran} la matrikula iha eskola?</t>
    </r>
  </si>
  <si>
    <t>Laran-susar uitoan</t>
  </si>
  <si>
    <t>Does {name} go to the same school as you just mentioned?</t>
  </si>
  <si>
    <t>{Naran} ba eskola ida be ita foin temi daudauk?</t>
  </si>
  <si>
    <t>Only if immediately preceded</t>
  </si>
  <si>
    <t>La iha livru / kadeira / mesa / ekipamentu nato'on</t>
  </si>
  <si>
    <t>Eskola a'at</t>
  </si>
  <si>
    <r>
      <t xml:space="preserve">Loron </t>
    </r>
    <r>
      <rPr>
        <sz val="11"/>
        <color indexed="10"/>
        <rFont val="Calibri"/>
        <family val="2"/>
      </rPr>
      <t>halo-tinan</t>
    </r>
    <r>
      <rPr>
        <sz val="11"/>
        <color indexed="56"/>
        <rFont val="Calibri"/>
        <family val="2"/>
      </rPr>
      <t xml:space="preserve"> / kaben / hakoi mate</t>
    </r>
  </si>
  <si>
    <r>
      <t xml:space="preserve">Iha fulan 6 liu ba, iha ka la'e tempu </t>
    </r>
    <r>
      <rPr>
        <sz val="11"/>
        <color indexed="10"/>
        <rFont val="Calibri"/>
        <family val="2"/>
      </rPr>
      <t>ida</t>
    </r>
    <r>
      <rPr>
        <sz val="11"/>
        <rFont val="Calibri"/>
        <family val="2"/>
      </rPr>
      <t xml:space="preserve"> nebee {naran} la bele ba eskola tamba mestri laiha ka </t>
    </r>
    <r>
      <rPr>
        <sz val="11"/>
        <color indexed="10"/>
        <rFont val="Calibri"/>
        <family val="2"/>
      </rPr>
      <t>mestri</t>
    </r>
    <r>
      <rPr>
        <sz val="11"/>
        <rFont val="Calibri"/>
        <family val="2"/>
      </rPr>
      <t xml:space="preserve"> la mai?</t>
    </r>
  </si>
  <si>
    <r>
      <rPr>
        <sz val="11"/>
        <color indexed="10"/>
        <rFont val="Calibri"/>
        <family val="2"/>
      </rPr>
      <t xml:space="preserve">{Naran} ba eskola </t>
    </r>
    <r>
      <rPr>
        <sz val="11"/>
        <rFont val="Calibri"/>
        <family val="2"/>
      </rPr>
      <t xml:space="preserve">komunidade, eskola publiku ka eskola privadu? </t>
    </r>
  </si>
  <si>
    <r>
      <t xml:space="preserve">Se {naran} </t>
    </r>
    <r>
      <rPr>
        <sz val="11"/>
        <color indexed="10"/>
        <rFont val="Calibri"/>
        <family val="2"/>
      </rPr>
      <t>atu</t>
    </r>
    <r>
      <rPr>
        <sz val="11"/>
        <rFont val="Calibri"/>
        <family val="2"/>
      </rPr>
      <t xml:space="preserve"> ba eskola karik, han tempu hira atu lao ba eskola publiku besik liu bainhira sira sae motor?</t>
    </r>
  </si>
  <si>
    <t>{Naran} ba eskola hanusa?</t>
  </si>
  <si>
    <r>
      <t xml:space="preserve">[Espesifika </t>
    </r>
    <r>
      <rPr>
        <sz val="11"/>
        <rFont val="Calibri"/>
        <family val="2"/>
      </rPr>
      <t>transporte seluk]</t>
    </r>
  </si>
  <si>
    <r>
      <t xml:space="preserve">Selu hira </t>
    </r>
    <r>
      <rPr>
        <sz val="11"/>
        <color indexed="10"/>
        <rFont val="Calibri"/>
        <family val="2"/>
      </rPr>
      <t xml:space="preserve">atu lao </t>
    </r>
    <r>
      <rPr>
        <sz val="11"/>
        <rFont val="Calibri"/>
        <family val="2"/>
      </rPr>
      <t>husi uma ba eskola [ema 1, ba ka mai deit]?</t>
    </r>
  </si>
  <si>
    <t>Iha fulan 6 liu ba, iha ka la'e tempu ida nebee {naran} la bele to'o ba eskola tamba tempu la diak, be'e sae ka estrada at?</t>
  </si>
  <si>
    <t>Durante loron hira mak {naran} la bele tama ba eskola tanba sira la bele to'o ba eskola?</t>
  </si>
  <si>
    <t>Iha fulan 6 liu ba, iha ka la'e tempu ida nebee {naran} la bele ba eskola tamba parte ida uma-eskola nian ka fasilidades hetan estragus?</t>
  </si>
  <si>
    <r>
      <t xml:space="preserve">Durante loron hira mak {naran} la ba eskola tamba </t>
    </r>
    <r>
      <rPr>
        <sz val="11"/>
        <color indexed="10"/>
        <rFont val="Calibri"/>
        <family val="2"/>
      </rPr>
      <t>uma-eskola</t>
    </r>
    <r>
      <rPr>
        <sz val="11"/>
        <rFont val="Calibri"/>
        <family val="2"/>
      </rPr>
      <t xml:space="preserve"> hetan estragus?</t>
    </r>
  </si>
  <si>
    <t>Iha fulan 6 liu ba, iha ka la'e tempu ida nebee {naran} la bele ba eskola tamba mestri laiha ka mestri la mai?</t>
  </si>
  <si>
    <t>Durante loron hira mak {naran} la bele tama ba eskola tamba mestri la iha?</t>
  </si>
  <si>
    <t>PART C4: HEALTH (FEMALE)</t>
  </si>
  <si>
    <t xml:space="preserve">1. Health and Health Centres </t>
  </si>
  <si>
    <t>Saude no Sentru Saude Sira</t>
  </si>
  <si>
    <t>Last 4 weeks</t>
  </si>
  <si>
    <t>Semana 4 liu ba</t>
  </si>
  <si>
    <t>C4.1.01</t>
  </si>
  <si>
    <t>C4.1.03</t>
  </si>
  <si>
    <t>Table yes/No</t>
  </si>
  <si>
    <t>Membru uma-kain ida nebee? [suzestaun: labarik ruma?]</t>
  </si>
  <si>
    <t>Yes/No table for each household member?</t>
  </si>
  <si>
    <t>Tabela Sim/Lae ba membru Uma kain ida-idak?</t>
  </si>
  <si>
    <t>For each sick member:</t>
  </si>
  <si>
    <t>C4.1.10</t>
  </si>
  <si>
    <t>What was the nature of {name}'s illness?</t>
  </si>
  <si>
    <t>Nia {naran} moras saida?</t>
  </si>
  <si>
    <t>Diarrhea</t>
  </si>
  <si>
    <t>Te be'en / diareia</t>
  </si>
  <si>
    <t>Malaria</t>
  </si>
  <si>
    <t>Dengue</t>
  </si>
  <si>
    <t>Fever</t>
  </si>
  <si>
    <t>Isin-manas</t>
  </si>
  <si>
    <t>Cough</t>
  </si>
  <si>
    <t>Mear</t>
  </si>
  <si>
    <t>Flu / cold / headache / runny nose / pneumonia</t>
  </si>
  <si>
    <t>Konstipasaun / isin malirin / ulun-moras / inus-be'en ka inus metin / pneumonia</t>
  </si>
  <si>
    <t>Stomach ache</t>
  </si>
  <si>
    <t>kabun moras</t>
  </si>
  <si>
    <t>Toothache</t>
  </si>
  <si>
    <t>Nehan moras</t>
  </si>
  <si>
    <t>Infection - ear/nose/throat infection</t>
  </si>
  <si>
    <t>Infesaun - infesaun tilun / inus / kakorok</t>
  </si>
  <si>
    <t>Infection - skin</t>
  </si>
  <si>
    <t>Infesaun - infesaun kulit</t>
  </si>
  <si>
    <t>Asthma / trouble breathing</t>
  </si>
  <si>
    <t>Asma / dada is susar</t>
  </si>
  <si>
    <t>Stroke</t>
  </si>
  <si>
    <t>Strouk</t>
  </si>
  <si>
    <t>Broken bones / accident</t>
  </si>
  <si>
    <t>Ruin tohar / asidenti</t>
  </si>
  <si>
    <t>Back pain</t>
  </si>
  <si>
    <t>Kotuk moras</t>
  </si>
  <si>
    <t>Seluk (Espesifika)</t>
  </si>
  <si>
    <t>C4.1.10x</t>
  </si>
  <si>
    <t>[Specify other illness]</t>
  </si>
  <si>
    <t>[Spesifika moras seluk]</t>
  </si>
  <si>
    <t>C4.1.11</t>
  </si>
  <si>
    <t>In the last 4 weeks, were there any days when {name} was unable to perform daily tasks like go to school, work in the house or on the farm due to this illness?</t>
  </si>
  <si>
    <t>Yes - unable to perform some daily tasks</t>
  </si>
  <si>
    <t>Yes - unable to perform any daily tasks</t>
  </si>
  <si>
    <t>C4.1.12</t>
  </si>
  <si>
    <t>For how many days in the last 4 weeks [28 days]?</t>
  </si>
  <si>
    <t>Durante loron hira iha semana 4 liu ba [loron 28]?</t>
  </si>
  <si>
    <t>C4.1.13</t>
  </si>
  <si>
    <t>Did {name} seek medical attention for this illness?</t>
  </si>
  <si>
    <t>{Naran} buka tratamentu médiku ba moras ne'e ka lae?</t>
  </si>
  <si>
    <t>Yes, attention received</t>
  </si>
  <si>
    <t>Sim, simu tratamentu</t>
  </si>
  <si>
    <t>Yes, but no attention received - no health worker</t>
  </si>
  <si>
    <t>Sim, maibe la simu tratamentu - la iha pesoal saúde</t>
  </si>
  <si>
    <t>Yes, but no attention received - queue too long</t>
  </si>
  <si>
    <t>Sim, maibe la simu tratamentu - forma linha naruk liu</t>
  </si>
  <si>
    <t>C4.1.14</t>
  </si>
  <si>
    <t>Who did {name} see?</t>
  </si>
  <si>
    <t>{Naran} buka konsulta ba se'e?</t>
  </si>
  <si>
    <t>Doctor</t>
  </si>
  <si>
    <t>Doutor</t>
  </si>
  <si>
    <t>Enfermeira</t>
  </si>
  <si>
    <t>Community health worker</t>
  </si>
  <si>
    <t>Tékniku saúde komunidade</t>
  </si>
  <si>
    <t>Dayan (unofficial midwife)</t>
  </si>
  <si>
    <t>Dayan / parteira tradisional</t>
  </si>
  <si>
    <t>Matan dok (traditional healer)</t>
  </si>
  <si>
    <t>Matan dok (enfermeiru tradisional)</t>
  </si>
  <si>
    <t>Tim pendoa (traditional healer / prayer)</t>
  </si>
  <si>
    <t>Tim pendoa (enfermeiru tradisional /harohan-nain)</t>
  </si>
  <si>
    <t>C4.1.14x</t>
  </si>
  <si>
    <t>[Specify other health worker]</t>
  </si>
  <si>
    <t>[Spesifika tekniku saude seluk]</t>
  </si>
  <si>
    <t>C4.1.15</t>
  </si>
  <si>
    <t>At home</t>
  </si>
  <si>
    <t>Iha uma</t>
  </si>
  <si>
    <t>At a friend or relative's home</t>
  </si>
  <si>
    <t>Iha kolega ka maluk nia uma</t>
  </si>
  <si>
    <t>At the home of the health worker / midwife / healer</t>
  </si>
  <si>
    <t>Iha tékniku saúde / parteira / matan dok ka pendoa nia uma</t>
  </si>
  <si>
    <t>Mobile clinic (SISCA, NGO) visiting this aldeia</t>
  </si>
  <si>
    <t>Klinika movel (SISCA, ONG) nebe mai visita aldeia ne'e</t>
  </si>
  <si>
    <t>Mobile clinic (SISCA, NGO) visiting another aldeia</t>
  </si>
  <si>
    <t>Klinika movel (SISCA, ONG) nebe mai visita aldeia seluk</t>
  </si>
  <si>
    <t>Hospital / clinic / health post in this aldeia</t>
  </si>
  <si>
    <t>Hospital / klínika / postu saúde iha aldeia ne'e?</t>
  </si>
  <si>
    <t>Hospital / clinic / health post in another aldeia within this suku</t>
  </si>
  <si>
    <t>Hospital / klínika / postu saúde iha aldeia seluk iha suku ne'e laran</t>
  </si>
  <si>
    <t>Hospital / clinic / health post in another suku</t>
  </si>
  <si>
    <t>Hospital / klínika / postu saúde iha suku seluk</t>
  </si>
  <si>
    <t>Health facility in West Timor</t>
  </si>
  <si>
    <t>Fasilidade saude iha Timor Osidental</t>
  </si>
  <si>
    <t>Health facility overseas</t>
  </si>
  <si>
    <t>Fasilidade saude iha rai liur</t>
  </si>
  <si>
    <t>C4.1.16</t>
  </si>
  <si>
    <t>Motor (motor rasik ka la selu ho osan)</t>
  </si>
  <si>
    <t>Kareta / truk privadu (karreta ka truk rasik ka la selu ho osan)</t>
  </si>
  <si>
    <t>Truk públiku / mikrolet / bus / angguna</t>
  </si>
  <si>
    <t>Ber'o (bero rasik ka la selu ho osan)</t>
  </si>
  <si>
    <t>Barkasa públiku</t>
  </si>
  <si>
    <t>C4.1.16x</t>
  </si>
  <si>
    <t>[Specify other transportation]</t>
  </si>
  <si>
    <t>C4.1.17</t>
  </si>
  <si>
    <t>What is the cost to get from home to the place of treatment [1 person, 1 way]?</t>
  </si>
  <si>
    <t>Selu hira husi uma ba fatin tratamentu ne'e [ema 1, ba ka mai deit]?</t>
  </si>
  <si>
    <t>C4.1.18</t>
  </si>
  <si>
    <t>C4.1.19</t>
  </si>
  <si>
    <t>Was {name} prescribed or given any medicine by the health worker?</t>
  </si>
  <si>
    <t>{Naran} hetan reseita ka ai-moruk ruma husi pesoal saúde?</t>
  </si>
  <si>
    <t>Refuse to answer</t>
  </si>
  <si>
    <t>C4.1.21</t>
  </si>
  <si>
    <t>Numeric - repeat following questions for each case</t>
  </si>
  <si>
    <t>What was the total cost for the consultation?</t>
  </si>
  <si>
    <t>Kustu total ba konsulta hira?</t>
  </si>
  <si>
    <t>C4.1.22</t>
  </si>
  <si>
    <t>What was the total cost for the consultation and any medicines?</t>
  </si>
  <si>
    <t>Last 12 months</t>
  </si>
  <si>
    <t>Fulan 12 liu ba</t>
  </si>
  <si>
    <t>C4.1.23</t>
  </si>
  <si>
    <t>Read question and outcomes</t>
  </si>
  <si>
    <t>In the last 12 months, has any member of your household sought treatment or got a check-up at a health facility? [prompt: no children?]</t>
  </si>
  <si>
    <t>Iha fulan 12 liu ba, membru ruma husi ita-nia uma-kain ba halo tratamentu ka ezame médiku iha fasilidade saúde ida? [suzestaun: la iha labarik?]</t>
  </si>
  <si>
    <t>C4.1.25</t>
  </si>
  <si>
    <t>What type of facility, and where was it located?</t>
  </si>
  <si>
    <t>Tipu fasilidade saida, no iha nebee?</t>
  </si>
  <si>
    <t>Klinika movel (SISCA, ONG) nebee mai vizita aldeia ne'e</t>
  </si>
  <si>
    <t>Klinika movel (SISCA, ONG) nebe  vizita aldeia seluk</t>
  </si>
  <si>
    <t>Hospital / klínika / postu saúde iha aldeia ne'e</t>
  </si>
  <si>
    <t>For each facility listed:</t>
  </si>
  <si>
    <t>C4.1.26</t>
  </si>
  <si>
    <t>How many visits were made to a {facility} in the last 12 months?</t>
  </si>
  <si>
    <t>Halo ona vizita hira ba {fasilidade} ne'e iha fulan 12 liu ba?</t>
  </si>
  <si>
    <t>C4.1.27</t>
  </si>
  <si>
    <t>In the last 12 months, has any member of this household attended an information session on health or nutrition?</t>
  </si>
  <si>
    <t>Iha fulan 12 liu ba, membru ruma husi uma-kain ne'e mak atende ona sesaun informasaun kona-ba saude ou nutrisaun?</t>
  </si>
  <si>
    <t>Table row item</t>
  </si>
  <si>
    <t>C4.1.28</t>
  </si>
  <si>
    <t>Where was the information session held - in this aldeia, in another aldeia in this suku, or in another suku?</t>
  </si>
  <si>
    <t>Sesaun informasaun ne'e halo iha nebee - iha aldeia ne'e, iha aldeia seluk iha suku ne'e laran, ka iha suku seluk?</t>
  </si>
  <si>
    <t>Iha aldeia seluk, iha suku ida ne'e laran</t>
  </si>
  <si>
    <t>Timor Osidental</t>
  </si>
  <si>
    <t>2. Child &lt;5 Health and Nutrition</t>
  </si>
  <si>
    <t>Alex not sure the best way to put this: we want them to go an get the immunisation card for all children under 5 in the household…</t>
  </si>
  <si>
    <t>C4.2.01</t>
  </si>
  <si>
    <t>Read question and responses</t>
  </si>
  <si>
    <t>Now I would like to find out about vaccinations for the children aged under 5 in this household. Do you have a card which shows which vaccinations the following children have received? [read names of children listed]</t>
  </si>
  <si>
    <t>Agora hau hakarak buka hatene konaba vasina ba labarik sira ho idade kik liu tinan 5 iha uma-kain ne'e. Ita iha ka lae kartaun ida nebee hatudu vasina nebee labarik sira tuir mai simu ona? [le'e naran labarik sira nian nebee iha lista]</t>
  </si>
  <si>
    <t>Rows: list names of each child under 5</t>
  </si>
  <si>
    <t>Table column item</t>
  </si>
  <si>
    <t>Yes - seen</t>
  </si>
  <si>
    <t>Sim - hare'e ona</t>
  </si>
  <si>
    <t>Yes but not available</t>
  </si>
  <si>
    <t>Sim - maibe la iha</t>
  </si>
  <si>
    <t>For each child &lt;5 where card was seen:</t>
  </si>
  <si>
    <t>Date: day+month+year</t>
  </si>
  <si>
    <t>[Is {name}'s date of birth on the card?]</t>
  </si>
  <si>
    <t>[{Naran} nia loron-moris hakerek iha kartaun ne'e?]</t>
  </si>
  <si>
    <t>C4.2.02</t>
  </si>
  <si>
    <t>[What is {name}'s date of birth from the card?]</t>
  </si>
  <si>
    <t>[{Naran} nia loron-moris husi kartaun ne'e sa ida?]</t>
  </si>
  <si>
    <t>C4.2.03</t>
  </si>
  <si>
    <t>Table - Yes/No</t>
  </si>
  <si>
    <t>[Which vaccinations were given?]</t>
  </si>
  <si>
    <t>[Vasina ida nebee mak fo ona?]</t>
  </si>
  <si>
    <t>BCG</t>
  </si>
  <si>
    <t>Measles</t>
  </si>
  <si>
    <t>Sarampu</t>
  </si>
  <si>
    <t>Polio 0</t>
  </si>
  <si>
    <t>If Polio given:</t>
  </si>
  <si>
    <t>C4.2.04</t>
  </si>
  <si>
    <t>Date: month+year</t>
  </si>
  <si>
    <t>[What month and year was the Polio 0 vaccine given?]</t>
  </si>
  <si>
    <t>[Vasina Polio 0 ne'e fo iha fuan no tinan sa ida?]</t>
  </si>
  <si>
    <t>For each child &lt;5 where card was not seen (no card or card not available):</t>
  </si>
  <si>
    <t>C4.2.05</t>
  </si>
  <si>
    <t>Has {name} received any injections or vaccinations?</t>
  </si>
  <si>
    <t>{Naran} simu ona injesaun ka vasina ruma?</t>
  </si>
  <si>
    <t>C4.2.06</t>
  </si>
  <si>
    <t>Has {name} received a BCG vaccination against tuberculosis, that is an injection in the upper arm that left a scar?</t>
  </si>
  <si>
    <t>{Naran} simu ona vasina BCG ida kontra tuberkuloze, ne'e injesaun ida iha kabaas nebee husik hela fitar ida?</t>
  </si>
  <si>
    <t>C4.2.07</t>
  </si>
  <si>
    <t>Has {name} been given an injection against measles?</t>
  </si>
  <si>
    <t>Fo ona injesaun ida hasoru sarampu ba {naran}?</t>
  </si>
  <si>
    <t>C4.2.08</t>
  </si>
  <si>
    <t>Has {name} received a polio vaccine, that is pink or white drops in the mouth?</t>
  </si>
  <si>
    <t>{Naran} simu ona vasina Polio ida, vasina ne'e gota kor-de-roza ka mutin nebee fui iha ibu-laran?</t>
  </si>
  <si>
    <t>C4.2.09</t>
  </si>
  <si>
    <t>When was the first polio vaccine received, just after birth or later?</t>
  </si>
  <si>
    <t>Bainhira mak simu vasina polio dala-uluk, simu kedas hafoin moris ka liu tia tempu balu?</t>
  </si>
  <si>
    <t>Just after birth</t>
  </si>
  <si>
    <t>Simu kedas hafoin moris</t>
  </si>
  <si>
    <t>Later</t>
  </si>
  <si>
    <t>liu tiha tempu balu</t>
  </si>
  <si>
    <t>3. Maternal Health</t>
  </si>
  <si>
    <t>Saude Maternal</t>
  </si>
  <si>
    <t>If respondent is aged &lt;50:</t>
  </si>
  <si>
    <t>C4.3.01</t>
  </si>
  <si>
    <t>During the past 2 years, have you given birth? [even if only alive for a short time]</t>
  </si>
  <si>
    <t>Durante tinan rua liu ba, ita tur-ahi? [maske moris durante periodu tempu badak deit]</t>
  </si>
  <si>
    <t>C4.3.02</t>
  </si>
  <si>
    <t>Is there a woman in this household who has given birth during the past two years? [even if only alive for a short time]</t>
  </si>
  <si>
    <t>Iha ka lae feto ida iha uma-kain ne'e nebe tur-ahi durante tinan rua liu ba? [maske bebe ne'e moris durante periodu tempu badak deit]</t>
  </si>
  <si>
    <t>C4.3.03</t>
  </si>
  <si>
    <t>May I ask her a few questions? [if more than one, select the woman who gave birth most recently]</t>
  </si>
  <si>
    <t>Hau bele husu pergunta balun ba nia? [Karik liu 1, hili feto nebee partu foin lalais ne'e]</t>
  </si>
  <si>
    <t>Lae - lakohi</t>
  </si>
  <si>
    <t>No - sick or busy</t>
  </si>
  <si>
    <t>Lae - moras ka serbisu barak</t>
  </si>
  <si>
    <t>No - absent</t>
  </si>
  <si>
    <t>Lae - la iha</t>
  </si>
  <si>
    <t>Woman who Gave Birth in Last 2 Years</t>
  </si>
  <si>
    <t>Feto nebee partu iha tinan 2 liu ba</t>
  </si>
  <si>
    <t>C4.3.10</t>
  </si>
  <si>
    <t>May I ask you few questions? If you do not like to answer any of the questions, you can refrain from answering that question. You can also stop the interview at any time if you are not comfortable.</t>
  </si>
  <si>
    <t>Hau bele husu pergunta balun ba ita? Karik ita lakohi hata'an pergunta ruma, ita lalika hata'an pergunta ne'e. Ita bele mos hapara entrevista ne'e iha naran tempu ida se ita la senti comfortavel.</t>
  </si>
  <si>
    <t>C4.3.11</t>
  </si>
  <si>
    <t>What is your name? [select household member from list]</t>
  </si>
  <si>
    <t>Ita nia naran saida? [hili membru uma-kain husi lista]</t>
  </si>
  <si>
    <t>C4.3.12</t>
  </si>
  <si>
    <t>Date</t>
  </si>
  <si>
    <t>Please tell me the month and year of your most recent delivery [even if the child has since died].</t>
  </si>
  <si>
    <t xml:space="preserve">Favor hatete mai ha'u fulan no tinan ikus liu ita nia tur-ahi ikus liu? [maski labarik ne'e lakon / mate] </t>
  </si>
  <si>
    <t>C4.3.13</t>
  </si>
  <si>
    <t>Is the child still alive?</t>
  </si>
  <si>
    <t>Oan ne'e sei moris?</t>
  </si>
  <si>
    <t>C4.3.14</t>
  </si>
  <si>
    <t>Time</t>
  </si>
  <si>
    <t>For how long did the child live before it died? [enter number]</t>
  </si>
  <si>
    <t>Oan ne'e moris durante tempu hira molok nia mate? [hakerek numeru]</t>
  </si>
  <si>
    <t>C4.3.15</t>
  </si>
  <si>
    <t>[Select unit of time]</t>
  </si>
  <si>
    <t>[Hili unidade tempu]</t>
  </si>
  <si>
    <t>Stillborn</t>
  </si>
  <si>
    <t>Mate iha kabun laran</t>
  </si>
  <si>
    <t>C4.3.16</t>
  </si>
  <si>
    <t>Did you see anyone for prenatal care during this pregnancy?</t>
  </si>
  <si>
    <t>Ita ba konsulta tékniku saúde ruma atu halo tratamentu pre-natal durante isin-rua ne'e?</t>
  </si>
  <si>
    <t>C4.3.17</t>
  </si>
  <si>
    <t>Who did you see?</t>
  </si>
  <si>
    <t>Ita ba konsulta iha se'e?</t>
  </si>
  <si>
    <t>Matan dok</t>
  </si>
  <si>
    <t>Tim pendoa (kura nain tradisional/ harohan nain)</t>
  </si>
  <si>
    <t>C4.3.17x</t>
  </si>
  <si>
    <t>[Specify other health professional]</t>
  </si>
  <si>
    <t>[Spesifika profisional saude seluk]</t>
  </si>
  <si>
    <t>C4.3.18</t>
  </si>
  <si>
    <t>How many times did you receive prenatal care during this pregnancy?</t>
  </si>
  <si>
    <t>Ita simu tratamentu pre-natal dala hira durante isin-rua ne'e?</t>
  </si>
  <si>
    <t>C4.3.19</t>
  </si>
  <si>
    <t>Where did you receive the care?</t>
  </si>
  <si>
    <t>Ita simu tratamentu ne'e iha nebee?</t>
  </si>
  <si>
    <t>Iha tékniku saúde /parteira / matan dok ka pendoa nia uma</t>
  </si>
  <si>
    <t>Klinika movel (SISCA, ONG) nebe vizita aldeia seluk</t>
  </si>
  <si>
    <t>Hospital / klínika / postu saúde iha aldeia seluk iha suku ne'e laran?</t>
  </si>
  <si>
    <t>C4.3.20</t>
  </si>
  <si>
    <t>Where did the delivery of this baby take place?</t>
  </si>
  <si>
    <t>Partu ba kosok-oan ne'e halao iha nebe?</t>
  </si>
  <si>
    <t>Iha belun ka maluk nia uma</t>
  </si>
  <si>
    <t>Iha tékniku saúde / parteira / matan dok / pendoa nia uma</t>
  </si>
  <si>
    <t>C4.3.20x</t>
  </si>
  <si>
    <t>[Specify other location]</t>
  </si>
  <si>
    <t>[Spesifika fatin seluk]</t>
  </si>
  <si>
    <t>C4.3.21</t>
  </si>
  <si>
    <t>Was there a health professional in attendance at the birth?</t>
  </si>
  <si>
    <t>Iha profesional saúde ida nebe ajuda bainhira ita tur ahi ne'e?</t>
  </si>
  <si>
    <t>C4.3.22</t>
  </si>
  <si>
    <t>What sort of health professional was in attendance at the birth?</t>
  </si>
  <si>
    <t>Profesional saúde ida nebee mak ajuda iha tur-ahi ne'e?</t>
  </si>
  <si>
    <t>Tim pendoa</t>
  </si>
  <si>
    <t>C4.3.22x</t>
  </si>
  <si>
    <t>[Spesifika profesional saúde seluk]</t>
  </si>
  <si>
    <t>C4.3.23</t>
  </si>
  <si>
    <t xml:space="preserve">During this most recent pregnancy, did you receive an injection in the arm to prevent the baby from getting tetanus? </t>
  </si>
  <si>
    <t>Durante isin-rua ikus liu ne'e, ita simu sona ida iha liman atu prevene kosok-oan ne'e hetan moras tétanus?</t>
  </si>
  <si>
    <t>C4.3.24</t>
  </si>
  <si>
    <t xml:space="preserve">During this most recent pregnancy, were you registered with the Liga Inan (Mobile Mums) program? </t>
  </si>
  <si>
    <t>Durante isin-rua ikus liu ne'e, ita rejistu iha programa Liga Inan?</t>
  </si>
  <si>
    <t>Return to Female Adult Respondent</t>
  </si>
  <si>
    <t>PART E: CONSUMPTION (FEMALE)</t>
  </si>
  <si>
    <t>H12. Consumption and Food Security</t>
  </si>
  <si>
    <t>Konsumu no Seguransa Ai-Han</t>
  </si>
  <si>
    <t>H12. Prices and Consumption</t>
  </si>
  <si>
    <t>E2.1.01</t>
  </si>
  <si>
    <t>In the last 7 days, on how many days did members of your household eat rice?</t>
  </si>
  <si>
    <t>Iha loron 7 liu ba, iha loron hira nia laran maka membrus ita nia uma-kain nian han etu?</t>
  </si>
  <si>
    <t>Enter 0 for did not eat in last 7 days</t>
  </si>
  <si>
    <t>H12.30</t>
  </si>
  <si>
    <t>I like this actually. A good way to get at food consumption / income in a simple manner. Consider re-instating.</t>
  </si>
  <si>
    <t>E2.1.02</t>
  </si>
  <si>
    <t>In the last 7 days, on how many days did members of your household eat corn?</t>
  </si>
  <si>
    <t>Iha loron 7 liu ba, iha loron hira nia laran maka membrus ita nia uma-kain nian han batar?</t>
  </si>
  <si>
    <t>H12.31</t>
  </si>
  <si>
    <t>E2.1.03</t>
  </si>
  <si>
    <t>In the last 7 days, on how many days did members of your household eat cassava?</t>
  </si>
  <si>
    <t>Iha loron 7 liu ba, iha loron hira nia laran maka membrus ita nia uma-kain nian han aifarina?</t>
  </si>
  <si>
    <t>H12.32</t>
  </si>
  <si>
    <t>E2.1.04</t>
  </si>
  <si>
    <t>In the last 7 days, on how many days did members of your household eat green vegetables?</t>
  </si>
  <si>
    <t>Iha loron 7 liu ba, iha loron hira nia laran maka membrus ita nia uma-kain nian han modo tahan?</t>
  </si>
  <si>
    <t>H12.33</t>
  </si>
  <si>
    <t>E2.1.05</t>
  </si>
  <si>
    <t>In the last 7 days, on how many days did members of your household eat eggs?</t>
  </si>
  <si>
    <t>Iha loron hitu liu ba, iha loron hira nia laran maka membrus ita nia uma-kain nian han manu tolun?</t>
  </si>
  <si>
    <t>H12.34</t>
  </si>
  <si>
    <t>E2.1.06</t>
  </si>
  <si>
    <t>In the last 7 days, on how many days did members of your household eat meat?</t>
  </si>
  <si>
    <t>Iha loron 7 liu ba, iha loron hira nia laran maka membrus ita nia uma-kain nian han na'an?</t>
  </si>
  <si>
    <t>H12.35</t>
  </si>
  <si>
    <t>E2.1.07</t>
  </si>
  <si>
    <t>In the last 7 days, on how many days did members of your household eat fish?</t>
  </si>
  <si>
    <t>Iha loron 7 liu ba, iha loron hira nia laran maka membrus ita nia uma-kain nian han ikan?</t>
  </si>
  <si>
    <t>H12.36</t>
  </si>
  <si>
    <t>E2.1.08</t>
  </si>
  <si>
    <t>In the last 7 days, on how many days did members of your household eat noodles?</t>
  </si>
  <si>
    <t>Iha loron 7 liu ba, iha loron hira nia laran maka membrus ita nia uma-kain nian han supermi?</t>
  </si>
  <si>
    <t>H12.37</t>
  </si>
  <si>
    <t>E2.1.09</t>
  </si>
  <si>
    <t>In the last 7 days, on how many days did members of your household use sugar in making food or drinks?</t>
  </si>
  <si>
    <t>Iha loron 7 liu ba, iha loron hira nia laran maka membrus ita nia uma-kain nian uza  masi-midar hodi halo ai-han ka hemu sira?</t>
  </si>
  <si>
    <t>H12.38</t>
  </si>
  <si>
    <t>E2.1.10</t>
  </si>
  <si>
    <t>In the last 7 days, on how many days did members of your household use coconut oil or other cooking oils in making food?</t>
  </si>
  <si>
    <t>Iha loron 7 liu ba, iha loron hira nia laran maka membrus ita nia uma-kain uza mina-nu ka mina-tein seluk hodi tein ai-han?</t>
  </si>
  <si>
    <t>H12.39</t>
  </si>
  <si>
    <t>E2.1.11</t>
  </si>
  <si>
    <t>In which month did your household last buy rice?</t>
  </si>
  <si>
    <t>Iha fulan saida ita nia uma-kain ikus liu hola fos?</t>
  </si>
  <si>
    <t>H12.1</t>
  </si>
  <si>
    <t>What's the purpose of this?</t>
  </si>
  <si>
    <t>Junhu 2013</t>
  </si>
  <si>
    <t>Julhu 2013</t>
  </si>
  <si>
    <t>Agostu 2013</t>
  </si>
  <si>
    <t>Janeiru 2014</t>
  </si>
  <si>
    <t>Fevereiru 2014</t>
  </si>
  <si>
    <t>Never / more than 12 months ago</t>
  </si>
  <si>
    <r>
      <t>Nunka/</t>
    </r>
    <r>
      <rPr>
        <sz val="11"/>
        <color indexed="10"/>
        <rFont val="Calibri"/>
        <family val="2"/>
      </rPr>
      <t xml:space="preserve"> liu husi fulan 12 liu ba</t>
    </r>
  </si>
  <si>
    <t>Don’t remember</t>
  </si>
  <si>
    <t>La hanoin kona</t>
  </si>
  <si>
    <t>E2.1.12</t>
  </si>
  <si>
    <t>When you last bought rice, did you buy it by the can or by the sack?</t>
  </si>
  <si>
    <t>Bainhira ita hola fos ida ikus ne'e, ita hola iha kaleng ka saka?</t>
  </si>
  <si>
    <t>Selecting 'sack' will let you specify Kg. By 'can' we mean small can - if bigger, select 'sack' and estimate size in Kg.</t>
  </si>
  <si>
    <t>H12.2</t>
  </si>
  <si>
    <t>Can &lt;500g</t>
  </si>
  <si>
    <t>Kaleng &lt;500g</t>
  </si>
  <si>
    <t>Saka</t>
  </si>
  <si>
    <t>E2.1.13</t>
  </si>
  <si>
    <t>How many kilograms per sack?</t>
  </si>
  <si>
    <t>Saka 1 kilograma hira?</t>
  </si>
  <si>
    <t>E2.1.14</t>
  </si>
  <si>
    <t>This last time that you bought rice, how much did you pay for 1 can?</t>
  </si>
  <si>
    <t>Ita hola fos ida ikus ne'e, ita selu hira ba kaleng 1?</t>
  </si>
  <si>
    <t>E2.1.15</t>
  </si>
  <si>
    <t>This last time that you bought rice, how much did you pay for 1 sack?</t>
  </si>
  <si>
    <t>Ita hola fos ida ikus ne'e, ita selu hira ba saka 1?</t>
  </si>
  <si>
    <t>E2.1.16</t>
  </si>
  <si>
    <t>Did your household eat broken rice any time in the last 12 months?</t>
  </si>
  <si>
    <t>Ita nia uma kain han fos ikis iha fulan 12 liu ba?</t>
  </si>
  <si>
    <t>Broken rice meant for chickens, not just mixed-grade rice</t>
  </si>
  <si>
    <t>H12.9</t>
  </si>
  <si>
    <t>OK as long as this is a reliable indicator for poverty.</t>
  </si>
  <si>
    <t xml:space="preserve">Lae hatene </t>
  </si>
  <si>
    <t>E2.1.17</t>
  </si>
  <si>
    <t>In which months did your household eat broken rice?</t>
  </si>
  <si>
    <r>
      <t xml:space="preserve">Iha sa fulan mak ita </t>
    </r>
    <r>
      <rPr>
        <sz val="11"/>
        <color indexed="10"/>
        <rFont val="Calibri"/>
        <family val="2"/>
      </rPr>
      <t xml:space="preserve">nia uma-kain </t>
    </r>
    <r>
      <rPr>
        <sz val="11"/>
        <rFont val="Calibri"/>
        <family val="2"/>
      </rPr>
      <t>han fos ikis?</t>
    </r>
  </si>
  <si>
    <t>H12.10</t>
  </si>
  <si>
    <t>E2.1.18</t>
  </si>
  <si>
    <t>At any time in the last 12 months, has there been a time when there was difficulty for your household to have rice?</t>
  </si>
  <si>
    <t>Iha tempu ruma iha fulan 12 liu ba, iha ka lae tempu ida nebee ita nian uma-kain hetan susar atu hola fos?</t>
  </si>
  <si>
    <t>H12.20</t>
  </si>
  <si>
    <t>This is long and potentially confusing. Consider cutting to ask just about whether they ate this stuff.</t>
  </si>
  <si>
    <t>Household does not eat rice</t>
  </si>
  <si>
    <t>Uma-kain ida ne'e la han fos</t>
  </si>
  <si>
    <t>Don't remember</t>
  </si>
  <si>
    <t>E2.1.19</t>
  </si>
  <si>
    <t>In which months did you experience this difficulty?</t>
  </si>
  <si>
    <r>
      <t xml:space="preserve">Fulan ida nebe mak ita </t>
    </r>
    <r>
      <rPr>
        <sz val="11"/>
        <color indexed="10"/>
        <rFont val="Calibri"/>
        <family val="2"/>
      </rPr>
      <t>hasoru</t>
    </r>
    <r>
      <rPr>
        <sz val="11"/>
        <rFont val="Calibri"/>
        <family val="2"/>
      </rPr>
      <t xml:space="preserve"> susar hola fos ne'e?</t>
    </r>
  </si>
  <si>
    <t>H12.21</t>
  </si>
  <si>
    <t>Not sure about "because . . . "</t>
  </si>
  <si>
    <t>E2.1.20</t>
  </si>
  <si>
    <t>Why was it difficult for your household to get rice?</t>
  </si>
  <si>
    <t>Tamba saida ita esperensia susar hola fos ne'e?</t>
  </si>
  <si>
    <t>Household did not have enough money to buy rice [but price remained the same]</t>
  </si>
  <si>
    <t>Uma-kain osan la to'o atu hola fos [maske folin fos hanesan / la tun no la sae]</t>
  </si>
  <si>
    <t>Rice shortage due to crop loss</t>
  </si>
  <si>
    <t>Fos la to'o tamba natar hetan estragus</t>
  </si>
  <si>
    <t>Rice shortage due to lack of transport / supplies</t>
  </si>
  <si>
    <t>Fos la to'o tamba la iha transporte /fornesimentu</t>
  </si>
  <si>
    <t>Price of rice went up for other / unexplained reason</t>
  </si>
  <si>
    <r>
      <t xml:space="preserve">Folin fos sae tamba rasaun </t>
    </r>
    <r>
      <rPr>
        <sz val="11"/>
        <color indexed="10"/>
        <rFont val="Calibri"/>
        <family val="2"/>
      </rPr>
      <t>seluk/nebee labele explika</t>
    </r>
  </si>
  <si>
    <t>Seluk (eEspesifika)</t>
  </si>
  <si>
    <t>E2.1.20x</t>
  </si>
  <si>
    <t>[EEspesifika liu tan]</t>
  </si>
  <si>
    <t>H12.23</t>
  </si>
  <si>
    <t>E2.1.21</t>
  </si>
  <si>
    <t>What did your household do during this time?</t>
  </si>
  <si>
    <t>Ita nian uma-kain halo sa ida durante tempo ne'e?</t>
  </si>
  <si>
    <t>H12.22</t>
  </si>
  <si>
    <t>Eat cassava instead of rice</t>
  </si>
  <si>
    <t>Eat maize instead of rice</t>
  </si>
  <si>
    <t>Eat taro / tubers instead of rice</t>
  </si>
  <si>
    <t>Eat wild foods instead of rice</t>
  </si>
  <si>
    <t>Eat other food instead of rice</t>
  </si>
  <si>
    <t>Borrow money to buy rice</t>
  </si>
  <si>
    <r>
      <t xml:space="preserve">Empresta osan </t>
    </r>
    <r>
      <rPr>
        <sz val="11"/>
        <color indexed="10"/>
        <rFont val="Calibri"/>
        <family val="2"/>
      </rPr>
      <t>atu</t>
    </r>
    <r>
      <rPr>
        <sz val="11"/>
        <color indexed="56"/>
        <rFont val="Calibri"/>
        <family val="2"/>
      </rPr>
      <t xml:space="preserve"> hola fos</t>
    </r>
  </si>
  <si>
    <t>Receive rice from family or friends</t>
  </si>
  <si>
    <r>
      <t xml:space="preserve">Simu fos husi familia ou </t>
    </r>
    <r>
      <rPr>
        <sz val="11"/>
        <color indexed="10"/>
        <rFont val="Calibri"/>
        <family val="2"/>
      </rPr>
      <t>belun sira</t>
    </r>
  </si>
  <si>
    <t>Buy lower grade / broken rice</t>
  </si>
  <si>
    <t>Hola fos kualidade ladun diak / fos ikis</t>
  </si>
  <si>
    <t>Eat smaller meals</t>
  </si>
  <si>
    <t>Han oitoan deit</t>
  </si>
  <si>
    <t>Skip some meals</t>
  </si>
  <si>
    <t xml:space="preserve">Dala ruma la han </t>
  </si>
  <si>
    <t>Go hungry</t>
  </si>
  <si>
    <t>Hamlaha deit</t>
  </si>
  <si>
    <t>E2.1.21x</t>
  </si>
  <si>
    <t>[Espesifika seluk]</t>
  </si>
  <si>
    <t>E2.1.22</t>
  </si>
  <si>
    <t>In the last 7 days, did any member of your household go hungry because of lack of food?</t>
  </si>
  <si>
    <t>E2.1.23</t>
  </si>
  <si>
    <t>In the last 7 days, on how many days did any member of your household go hungry because of lack of food?</t>
  </si>
  <si>
    <t>Iha loron 7 liu ba, iha loron hira mak membru ruma ita-nia uma-kain nian hamlaha tanba ai-han kuran?</t>
  </si>
  <si>
    <t>H13. Market Engagement</t>
  </si>
  <si>
    <t>Relasaun basar</t>
  </si>
  <si>
    <t>E2.2.01</t>
  </si>
  <si>
    <t>In the last 7 days, have you or any member of your household been to a market to buy food, crops or livestock?</t>
  </si>
  <si>
    <t>Iha loron 7 liu ba, ita ka membru uma kain ruma ba basar atu hola hahan, produtu agrikola ka animal?</t>
  </si>
  <si>
    <t>H13.1</t>
  </si>
  <si>
    <t>I am not entirely sure we need this section. Think it through. If included, better maybe to ask the woman whether she herself has been.</t>
  </si>
  <si>
    <t>E2.2.02</t>
  </si>
  <si>
    <t>On how many days did your household go to a market to buy goods in the last 7 days?</t>
  </si>
  <si>
    <t>Iha loron hira mak ita nia uma-kain ba basar atu sosa sasa'an iha loron 7 liu ba?</t>
  </si>
  <si>
    <t>H13.2</t>
  </si>
  <si>
    <t>Standardize options with similar questions.</t>
  </si>
  <si>
    <t>E2.2.03</t>
  </si>
  <si>
    <t>Where was this market located?</t>
  </si>
  <si>
    <t>basar ne'e iha nebe?</t>
  </si>
  <si>
    <t>In another suku in this subdistrict</t>
  </si>
  <si>
    <t>Iha suku seluk iha sub distritu ida ne'e</t>
  </si>
  <si>
    <t>In another subdistrict in this district</t>
  </si>
  <si>
    <t>Iha sub-distritu seluk iha distritu ida ne'e</t>
  </si>
  <si>
    <t>In another district</t>
  </si>
  <si>
    <t>Iha distritu seluk</t>
  </si>
  <si>
    <t>E2.2.04</t>
  </si>
  <si>
    <t>XXXX.xx</t>
  </si>
  <si>
    <t>How much money did your household spend in total at the market in the last 7 days?</t>
  </si>
  <si>
    <t>Osan hira mak ita nia uma-kain gasta total iha basar iha loron 7 liu ba?</t>
  </si>
  <si>
    <t>H13.3</t>
  </si>
  <si>
    <t>Why?</t>
  </si>
  <si>
    <t>E2.2.05</t>
  </si>
  <si>
    <t>In the last 7 days, have you or any member of your household been to a market to sell food, crops or livestock?</t>
  </si>
  <si>
    <t>Iha loron 7 liu ba, ita ka membru uma kain ruma ba basar hodi fa'an hahan, produtu agrikola ka animal hakiak?</t>
  </si>
  <si>
    <t>H13.11</t>
  </si>
  <si>
    <t>This is good, I think, although we will never be able to attribute any changes to PNDS. If we are going to ask, it may be useful asking about what was sold and how much was received for each.</t>
  </si>
  <si>
    <t>E2.2.06</t>
  </si>
  <si>
    <t>On how many days did your household go to a market to sell goods in the last 7 days?</t>
  </si>
  <si>
    <t>Iha loron hira mak ita nia uma-kain ba basar atu fa'an sasaan iha loron 7 liu ba?</t>
  </si>
  <si>
    <t>E2.2.07</t>
  </si>
  <si>
    <t>Basar ne'e iha nebe?</t>
  </si>
  <si>
    <t>Iha suku seluk iha sub distritu ida ne</t>
  </si>
  <si>
    <t>Iha sub-distritu seluk iha distritu ida ne</t>
  </si>
  <si>
    <t>E2.2.08</t>
  </si>
  <si>
    <t>How much money did your household receive in total at the market in the last 7 days?</t>
  </si>
  <si>
    <t>Total osan hira maka ita nia uma-kain hetan iha basar iha loron 7 liu ba?</t>
  </si>
  <si>
    <t>H13.13</t>
  </si>
  <si>
    <t>See above on getting amounts for each item sold.</t>
  </si>
  <si>
    <t>H13.20 Non-Food Expenditure</t>
  </si>
  <si>
    <t>E2.3.00</t>
  </si>
  <si>
    <t>Now I would like to find out what your household has spent money on in the last 4 weeks.</t>
  </si>
  <si>
    <t>Agora hau hakarak hatene sa ida mak ita-nia uma-kain gasta osan ba iha semana  4 liu ba.</t>
  </si>
  <si>
    <t>E2.3.01</t>
  </si>
  <si>
    <t>XXX.xx</t>
  </si>
  <si>
    <t>In the last 4 weeks, how much money did your household spend on food, in total? [not just from the market]</t>
  </si>
  <si>
    <t>Iha semana 4 liu ba, total osan hira mak ita-nia uma-kain gasta ba ai-han?[la'os deit husi basar]</t>
  </si>
  <si>
    <t>Enter 0 for none spent</t>
  </si>
  <si>
    <t>E2.3.02</t>
  </si>
  <si>
    <t>In the last 4 weeks, how much money did your household spend on firewood?</t>
  </si>
  <si>
    <t>Iha semana 4 liu ba, osan hira mak ita-nia uma-kain gasta ba ai-sunu</t>
  </si>
  <si>
    <t>E2.3.03</t>
  </si>
  <si>
    <t>In the last 4 weeks, how much money did your household spend on kerosene?</t>
  </si>
  <si>
    <t>Iha semana 4 liu ba, osan hira mak ita-nia uma-kain gasta ba mina-rai</t>
  </si>
  <si>
    <t>E2.3.04</t>
  </si>
  <si>
    <t>In the last 4 weeks, how much money did your household spend on petrol or diesel?</t>
  </si>
  <si>
    <t>Iha semana 4 liu ba, osan hira mak ita-nia uma-kain gasta ba gazolina ka gazoleu</t>
  </si>
  <si>
    <t>For any purpose: motorbikes, cars, generators, etc.</t>
  </si>
  <si>
    <t>E2.3.05</t>
  </si>
  <si>
    <t>Does your household use electricity?</t>
  </si>
  <si>
    <t>Ita nia uma-kain uza eletrisidade?</t>
  </si>
  <si>
    <t>E2.3.06</t>
  </si>
  <si>
    <t>In the last 4 weeks, how much money did your household spend on electricity? [not including petrol / diesel for generator if already included in previous question]</t>
  </si>
  <si>
    <t>Iha semana 4 liu ba, osan hira mak ita-nia uma-kain gasta ba eletrisidade? [la inklui gazolina/gazoleu se inklui ona iha ida leten]</t>
  </si>
  <si>
    <t>E2.3.07</t>
  </si>
  <si>
    <t>In the last 4 weeks, how much money did your household spend on transport like a mikrolet, taxi or contribution to someone you share a ride with?</t>
  </si>
  <si>
    <t>Iha semana 4 liu ba, osan hira mak ita-nia uma-kain gasta ba transporte hanesan mikrolet, taxi ka kontribuisaun ba ema ida nebee ita boleia hamutuk? [la inklui gazolina/gazoleu se inklui ona iha ida uluk]</t>
  </si>
  <si>
    <t>Money spent on petrol / diesel for own transportation (e.g. own motorbike) should be recorded in earlier question</t>
  </si>
  <si>
    <t>E2.3.08</t>
  </si>
  <si>
    <t>In the last 4 weeks, how much money did your household spend on phone or internet credit?</t>
  </si>
  <si>
    <t>Iha semana 4 liu ba, osan hira mak ita-nia uma-kain gasta ba telefone ka kreditu internet?</t>
  </si>
  <si>
    <t>E2.3.09</t>
  </si>
  <si>
    <t>Has your household spent money on anything else in the last 4 weeks?</t>
  </si>
  <si>
    <t>Ita nia uma-kain gasta osan ba buat seluk  tan iha semana 4 liu ba?</t>
  </si>
  <si>
    <t>E2.3.10</t>
  </si>
  <si>
    <t>What else has your household spent money on in the last 4 weeks?</t>
  </si>
  <si>
    <t>Ba sa ida tan mak ita-nia uma-kain gasta osan ba iha semana 4 liu ba?</t>
  </si>
  <si>
    <t>Rent</t>
  </si>
  <si>
    <t>Aluger</t>
  </si>
  <si>
    <t>Payment for water</t>
  </si>
  <si>
    <t>Selu be'e</t>
  </si>
  <si>
    <t>Animals</t>
  </si>
  <si>
    <t>Animal sira</t>
  </si>
  <si>
    <t>Seeds</t>
  </si>
  <si>
    <t>Fini</t>
  </si>
  <si>
    <t>Fertilizer / pesticides</t>
  </si>
  <si>
    <t>Adubu / pestisida</t>
  </si>
  <si>
    <t>Agricultural equipment</t>
  </si>
  <si>
    <t>Ekipamentu agrikultura</t>
  </si>
  <si>
    <t>Purchase of durable items - mobile phone, television, motorbike, etc.</t>
  </si>
  <si>
    <t>Sosa sasaan dura kleur sira - telemóvel, televizaun, motor, hst.</t>
  </si>
  <si>
    <t>Cock fights / gambling</t>
  </si>
  <si>
    <t>Futu-manu /taru</t>
  </si>
  <si>
    <t>Clothing / footwear</t>
  </si>
  <si>
    <t>Hena/Sapatu</t>
  </si>
  <si>
    <t>Education - school fees / books / uniforms</t>
  </si>
  <si>
    <t>Edukasaun - osan eskola/livrus / fardas</t>
  </si>
  <si>
    <t>Health - consultations / medicine</t>
  </si>
  <si>
    <t>Saúde - konsultas / aimoruk</t>
  </si>
  <si>
    <t>Contributions to religious or traditional practices, festivals, marriages or funerals</t>
  </si>
  <si>
    <t>Kontribuisaun sira ba prátika relijiozu ka tradisional sira, festival sira, kazamentu ka hakoi-mate sira</t>
  </si>
  <si>
    <t>Repayment of loans</t>
  </si>
  <si>
    <t>Selu hikas tusan</t>
  </si>
  <si>
    <t>Giving or lending money to people living in other households</t>
  </si>
  <si>
    <t>Fo ka empresta osan ba ema sira nebee hela iha uma-kain sira seluk</t>
  </si>
  <si>
    <t>E2.3.10x</t>
  </si>
  <si>
    <r>
      <t xml:space="preserve">[Espesifika </t>
    </r>
    <r>
      <rPr>
        <sz val="11"/>
        <color indexed="10"/>
        <rFont val="Calibri"/>
        <family val="2"/>
      </rPr>
      <t>seluk</t>
    </r>
    <r>
      <rPr>
        <sz val="11"/>
        <rFont val="Calibri"/>
        <family val="2"/>
      </rPr>
      <t>]</t>
    </r>
  </si>
  <si>
    <t>For each indicated:</t>
  </si>
  <si>
    <t>E2.3.11</t>
  </si>
  <si>
    <t>In the last 4 weeks, how much money did your household spend on {item}?</t>
  </si>
  <si>
    <t>Iha semana 4 liu ba, osan hira mak ita-nia uma-kain gasta ba {sasaan]?</t>
  </si>
  <si>
    <t>E2.3.20</t>
  </si>
  <si>
    <t>Next I would like to find out what your household has spent money on in the last 12 months.</t>
  </si>
  <si>
    <t>Tuir mai hau hakarak atu hatene sa ida mak ita-nia uma-kain gasta ona osan ba iha fulan 12 liu ba.</t>
  </si>
  <si>
    <t>E2.3.21</t>
  </si>
  <si>
    <t>XXXXX.xx</t>
  </si>
  <si>
    <t>In the last 12 months, how much money did your household spend on clothing and footwear, in total?</t>
  </si>
  <si>
    <t>Iha fulan 12 liu ba, total osan hira mak ita-nia uma-kain gasta ona ba roupa no sapatu?</t>
  </si>
  <si>
    <t>E2.3.22</t>
  </si>
  <si>
    <t>In the last 12 months, how much money did your household spend in total on education - that is, on school fees, books or uniforms?</t>
  </si>
  <si>
    <t>Iha fulan 12 liu ba, total osan hira mak ita-nia uma-kain gasta ona ba edukasaun - ne'e katak, ba osan-eskola, livrus ka farda?</t>
  </si>
  <si>
    <t>E2.3.23</t>
  </si>
  <si>
    <t>In the last 12 months, how much money did your household spend in total on health - that is, on consultations and medicines?</t>
  </si>
  <si>
    <t>Iha fulan 12 liu ba, total osan hira mak ita-nia uma-kain gasta ona ba saude - ne'e katak, ba konsulta no aimoruk?</t>
  </si>
  <si>
    <t>E2.3.24</t>
  </si>
  <si>
    <t>E2.3.25</t>
  </si>
  <si>
    <t>In the last 12 months, how much money did your household spend on religious or traditional practices, festivals, marriages or funerals?</t>
  </si>
  <si>
    <t>Iha fulan 12 liu ba, total osan hira mak ita-nia uma-kain gasta ona ba pratika relijiozu ka  tradisional sira, festival sira, kazamentu ka hakoi-mate?</t>
  </si>
  <si>
    <r>
      <t xml:space="preserve">Han aifarina, </t>
    </r>
    <r>
      <rPr>
        <sz val="11"/>
        <color indexed="10"/>
        <rFont val="Calibri"/>
        <family val="2"/>
      </rPr>
      <t xml:space="preserve">envez de fos </t>
    </r>
  </si>
  <si>
    <r>
      <t xml:space="preserve">Han batar, </t>
    </r>
    <r>
      <rPr>
        <sz val="11"/>
        <color indexed="10"/>
        <rFont val="Calibri"/>
        <family val="2"/>
      </rPr>
      <t xml:space="preserve">envez de fos </t>
    </r>
  </si>
  <si>
    <r>
      <t xml:space="preserve">Han talas / kontas, </t>
    </r>
    <r>
      <rPr>
        <sz val="11"/>
        <color indexed="10"/>
        <rFont val="Calibri"/>
        <family val="2"/>
      </rPr>
      <t xml:space="preserve">ienvez de fos </t>
    </r>
  </si>
  <si>
    <r>
      <t xml:space="preserve">Han hahan fuik, </t>
    </r>
    <r>
      <rPr>
        <sz val="11"/>
        <color indexed="10"/>
        <rFont val="Calibri"/>
        <family val="2"/>
      </rPr>
      <t xml:space="preserve">envez de fos </t>
    </r>
  </si>
  <si>
    <r>
      <t>Han hahan seluk,</t>
    </r>
    <r>
      <rPr>
        <sz val="11"/>
        <color indexed="10"/>
        <rFont val="Calibri"/>
        <family val="2"/>
      </rPr>
      <t xml:space="preserve">ienvez de fos </t>
    </r>
  </si>
  <si>
    <r>
      <t>Durante loron hira mak {naran} la bele tama eskola</t>
    </r>
    <r>
      <rPr>
        <sz val="11"/>
        <color indexed="10"/>
        <rFont val="Calibri"/>
        <family val="2"/>
      </rPr>
      <t xml:space="preserve"> tanba sira la bele ba to'o eskola</t>
    </r>
    <r>
      <rPr>
        <sz val="11"/>
        <rFont val="Calibri"/>
        <family val="2"/>
      </rPr>
      <t>?</t>
    </r>
  </si>
  <si>
    <r>
      <t xml:space="preserve">Iha fulan 6 liu ba, iha ka la'e tempu </t>
    </r>
    <r>
      <rPr>
        <sz val="11"/>
        <color indexed="10"/>
        <rFont val="Calibri"/>
        <family val="2"/>
      </rPr>
      <t>ida</t>
    </r>
    <r>
      <rPr>
        <sz val="11"/>
        <rFont val="Calibri"/>
        <family val="2"/>
      </rPr>
      <t xml:space="preserve"> nebee {naran} la bele ba eskola tamba </t>
    </r>
    <r>
      <rPr>
        <sz val="11"/>
        <color indexed="10"/>
        <rFont val="Calibri"/>
        <family val="2"/>
      </rPr>
      <t>parte husi uma</t>
    </r>
    <r>
      <rPr>
        <sz val="11"/>
        <rFont val="Calibri"/>
        <family val="2"/>
      </rPr>
      <t xml:space="preserve"> eskola nian </t>
    </r>
    <r>
      <rPr>
        <sz val="11"/>
        <color indexed="10"/>
        <rFont val="Calibri"/>
        <family val="2"/>
      </rPr>
      <t>ka fasilidades</t>
    </r>
    <r>
      <rPr>
        <sz val="11"/>
        <rFont val="Calibri"/>
        <family val="2"/>
      </rPr>
      <t xml:space="preserve"> hetan estragus?</t>
    </r>
  </si>
  <si>
    <t>seksaun ida ne atu atu husu kona ba membrus uma kain hotu nebe tinan 5-18</t>
  </si>
  <si>
    <t>ba oan dahuluk</t>
  </si>
  <si>
    <t>hare tuir labarik husi boot liu too kiik liu?</t>
  </si>
  <si>
    <t>ba labarik sira tuir mai</t>
  </si>
  <si>
    <t>se sim</t>
  </si>
  <si>
    <r>
      <t xml:space="preserve">Se (naran) </t>
    </r>
    <r>
      <rPr>
        <sz val="11"/>
        <color indexed="10"/>
        <rFont val="Calibri"/>
        <family val="2"/>
      </rPr>
      <t xml:space="preserve">atu </t>
    </r>
    <r>
      <rPr>
        <sz val="11"/>
        <rFont val="Calibri"/>
        <family val="2"/>
      </rPr>
      <t xml:space="preserve">ba eskola karik, han tempu hira atu ba too eskola publiku besik liu </t>
    </r>
    <r>
      <rPr>
        <sz val="11"/>
        <color indexed="10"/>
        <rFont val="Calibri"/>
        <family val="2"/>
      </rPr>
      <t>bainhira sira sira sae motor</t>
    </r>
    <r>
      <rPr>
        <sz val="11"/>
        <rFont val="Calibri"/>
        <family val="2"/>
      </rPr>
      <t>?</t>
    </r>
  </si>
  <si>
    <t>se lae:</t>
  </si>
  <si>
    <t xml:space="preserve">iha loron 7 liu ba, iha ita nia uma-kain ruma hamlaha tamba aihan menus? </t>
  </si>
  <si>
    <t>In the last 12 months, how much money did your household spend on durable items for house such as furnitures, TV, mobile phone, etc.?</t>
  </si>
  <si>
    <t>In the last 12 months, how much money did your household spend on agricultural equipment such as carts, hoes, etc.?</t>
  </si>
  <si>
    <t>Insert response</t>
  </si>
  <si>
    <t xml:space="preserve">Hatama responsa </t>
  </si>
  <si>
    <t>Numerical input</t>
  </si>
  <si>
    <t>Iha fulan 12 liu ba, total osan hira mak ita-nia uma-kain gasta ba sasaan ba uma pur ezemplu, mobilias hanesand kadiera no mesa, telefon, telivisaun sst?</t>
  </si>
  <si>
    <t>Iha fulan 12 liu ba, total osan hira mak ita-nia uma-kain gasta ona ba ekipamento agrikultura, hanesan grobat, tiga roda, enxada sst?</t>
  </si>
  <si>
    <t>Hatama responsa</t>
  </si>
  <si>
    <t>Hatama resposta</t>
  </si>
  <si>
    <t>E2.3.26</t>
  </si>
  <si>
    <t>Category and numerical reponses</t>
  </si>
  <si>
    <t>Don't read</t>
  </si>
  <si>
    <t>Category</t>
  </si>
  <si>
    <t>Number</t>
  </si>
  <si>
    <t>How long (in hour) does it take to travel from home to the school?</t>
  </si>
  <si>
    <r>
      <t xml:space="preserve">Presiza tempu hira (iha oras) atu </t>
    </r>
    <r>
      <rPr>
        <sz val="11"/>
        <color indexed="10"/>
        <rFont val="Calibri"/>
        <family val="2"/>
      </rPr>
      <t>lao</t>
    </r>
    <r>
      <rPr>
        <sz val="11"/>
        <rFont val="Calibri"/>
        <family val="2"/>
      </rPr>
      <t xml:space="preserve"> husi ita nia uma atu ba eskola?</t>
    </r>
  </si>
  <si>
    <t>If {name} were to go to a state school, how long (in hours) would it take to get to the nearest state school if they walked? [Hints: Rough estimation is fine. 15 minutes - 0.25 hour; 30 mins = 0.5 hour; 45 mins = 0.75 hour; 60 min = 1 hour]</t>
  </si>
  <si>
    <r>
      <t xml:space="preserve">Se {naran} </t>
    </r>
    <r>
      <rPr>
        <sz val="11"/>
        <color indexed="10"/>
        <rFont val="Calibri"/>
        <family val="2"/>
      </rPr>
      <t>atu</t>
    </r>
    <r>
      <rPr>
        <sz val="11"/>
        <rFont val="Calibri"/>
        <family val="2"/>
      </rPr>
      <t xml:space="preserve"> ba eskola karik, han tempu hira (iha oras) atu ba too eskola publiku besik liu bainhira sira lao?  [suzestaun: estimasaun bruto mos diak; minuto 15, - 0.25 de hora; minuto 30 mins = 0.5 de hora; minuto 45 = 0.75 de hora; 60 min = oras 1]</t>
    </r>
  </si>
  <si>
    <t>If {name} were to go to school, how long (in hours) would it take to get to the nearest state school if they walked?  [Hints: Rough estimation is fine. 15 minutes - 0.25 hour; 30 mins = 0.5 hour; 45 mins = 0.75 hour; 60 min = 1 hour]</t>
  </si>
  <si>
    <t>If {name} were to go to school, how long (in hours) would it take to get to the nearest state school if they travelled by motorbike?  [Hints: Rough estimation is fine. 15 minutes - 0.25 hour; 30 mins = 0.5 hour; 45 mins = 0.75 hour; 60 min = 1 hour]</t>
  </si>
  <si>
    <t>If {name} were to go to a state school, how long (in hours) would it take to get to the nearest state school if they walked?  [Hints: Rough estimation is fine. 15 minutes - 0.25 hour; 30 mins = 0.5 hour; 45 mins = 0.75 hour; 60 min = 1 hour]</t>
  </si>
  <si>
    <t>If {name} were to go to a state school, how long (in hours) would it take to get to the nearest state school if they travelled by motorbike?  [Hints: Rough estimation is fine. 15 minutes - 0.25 hour; 30 mins = 0.5 hour; 45 mins = 0.75 hour; 60 min = 1 hour]</t>
  </si>
  <si>
    <t>Se {naran} ba eskola karik, han tempu hira atu ba too eskola publiku besik liu bainhira sira sae motor? [suzestaun: estimasaun bruto mos diak; minuto 15 = 0.25 de hora; minuto 30 mins = 0.5 de hora; minuto 45 = 0.75 de hora; 60 min = oras 1]</t>
  </si>
  <si>
    <t>Se {naran} ba eskola karik, han tempu hira (oras) atu ba too eskola publiku besik liu bainhira sira lao?  [suzestaun: estimasaun bruto mos diak; minuto 15 =0.25 de hora; minuto 30 mins = 0.5 de hora; minuto 45 = 0.75 de hora; 60 min = oras 1]</t>
  </si>
  <si>
    <t>Se {naran} ba eskola karik, han tempu hira (oras) atu ba too eskola publiku  besik liu bainhira sira sae motor? [suzestaun: estimasaun bruto mos diak; minuto 15 = 0.25 de hora; minuto 30 mins = 0.5 de hora; minuto 45 = 0.75 de hora; 60 min = oras 1]</t>
  </si>
  <si>
    <r>
      <t xml:space="preserve">Se (naran) </t>
    </r>
    <r>
      <rPr>
        <sz val="11"/>
        <color indexed="10"/>
        <rFont val="Calibri"/>
        <family val="2"/>
      </rPr>
      <t xml:space="preserve">atu </t>
    </r>
    <r>
      <rPr>
        <sz val="11"/>
        <rFont val="Calibri"/>
        <family val="2"/>
      </rPr>
      <t xml:space="preserve">ba eskola karik, han tempu hira (iha oras) atu ba too eskola publiku besik liu </t>
    </r>
    <r>
      <rPr>
        <sz val="11"/>
        <color indexed="10"/>
        <rFont val="Calibri"/>
        <family val="2"/>
      </rPr>
      <t>bainhira sira lao</t>
    </r>
    <r>
      <rPr>
        <sz val="11"/>
        <rFont val="Calibri"/>
        <family val="2"/>
      </rPr>
      <t>?</t>
    </r>
  </si>
  <si>
    <t>If {name} were to go to school, how long would it take to get to the nearest state school if they travelled by motorbike? [Hints: Rough estimation is fine. 15 minutes - 0.25 hour; 30 mins = 0.5 hour; 45 mins = 0.75 hour; 60 min = 1 hour]</t>
  </si>
  <si>
    <t>Durante semana 4 nia laran ne'e, membru uma-kain (inklui labarik sira) ruma mak moras, kanek, ka iha problema saude?</t>
  </si>
  <si>
    <t>Which household members? [Hints: remember to ask 'any children sick?"]</t>
  </si>
  <si>
    <t>Durante semana 4 nia laran ne'e, iha loron ruma nebe {naran} la konsege halao nia serbisu loron-loron hanesan la ba eskola ka la ba tos tamba moras ida ne'e?</t>
  </si>
  <si>
    <t>Sim - la bele halo kna'ar loron balun</t>
  </si>
  <si>
    <t>Sim - la bele halo kna'ar loron ruma</t>
  </si>
  <si>
    <t>Category and Numeric</t>
  </si>
  <si>
    <t xml:space="preserve">Don't read </t>
  </si>
  <si>
    <t>Unit in USD</t>
  </si>
  <si>
    <t>Unit in hours</t>
  </si>
  <si>
    <t>Kustu total ba konsulta no ai-moruk hira?</t>
  </si>
  <si>
    <r>
      <t>In the last 4 weeks, was any household member</t>
    </r>
    <r>
      <rPr>
        <b/>
        <sz val="11"/>
        <color rgb="FFFF0000"/>
        <rFont val="Calibri"/>
        <family val="2"/>
        <scheme val="minor"/>
      </rPr>
      <t xml:space="preserve"> (including children)</t>
    </r>
    <r>
      <rPr>
        <sz val="11"/>
        <color theme="1"/>
        <rFont val="Calibri"/>
        <family val="2"/>
        <scheme val="minor"/>
      </rPr>
      <t xml:space="preserve"> sick, injured or have poor health?</t>
    </r>
  </si>
  <si>
    <r>
      <t>Where did</t>
    </r>
    <r>
      <rPr>
        <sz val="11"/>
        <color rgb="FFFF0000"/>
        <rFont val="Calibri"/>
        <family val="2"/>
      </rPr>
      <t xml:space="preserve"> </t>
    </r>
    <r>
      <rPr>
        <b/>
        <sz val="11"/>
        <color rgb="FFFF0000"/>
        <rFont val="Calibri"/>
        <family val="2"/>
      </rPr>
      <t xml:space="preserve">{Name} </t>
    </r>
    <r>
      <rPr>
        <b/>
        <strike/>
        <sz val="11"/>
        <color rgb="FFFF0000"/>
        <rFont val="Calibri"/>
        <family val="2"/>
      </rPr>
      <t>they</t>
    </r>
    <r>
      <rPr>
        <strike/>
        <sz val="11"/>
        <rFont val="Calibri"/>
        <family val="2"/>
      </rPr>
      <t xml:space="preserve"> </t>
    </r>
    <r>
      <rPr>
        <sz val="11"/>
        <rFont val="Calibri"/>
        <family val="2"/>
      </rPr>
      <t>receive the care?</t>
    </r>
  </si>
  <si>
    <r>
      <rPr>
        <b/>
        <strike/>
        <sz val="11"/>
        <color rgb="FFFF0000"/>
        <rFont val="Calibri"/>
        <family val="2"/>
      </rPr>
      <t>Sira</t>
    </r>
    <r>
      <rPr>
        <b/>
        <sz val="11"/>
        <color rgb="FFFF0000"/>
        <rFont val="Calibri"/>
        <family val="2"/>
      </rPr>
      <t xml:space="preserve"> {naran</t>
    </r>
    <r>
      <rPr>
        <sz val="11"/>
        <rFont val="Calibri"/>
        <family val="2"/>
      </rPr>
      <t>} simu tratamentu iha nebee?</t>
    </r>
  </si>
  <si>
    <r>
      <t>How did</t>
    </r>
    <r>
      <rPr>
        <b/>
        <sz val="11"/>
        <color rgb="FFFF0000"/>
        <rFont val="Calibri"/>
        <family val="2"/>
      </rPr>
      <t xml:space="preserve"> {Name} </t>
    </r>
    <r>
      <rPr>
        <b/>
        <strike/>
        <sz val="11"/>
        <color rgb="FFFF0000"/>
        <rFont val="Calibri"/>
        <family val="2"/>
      </rPr>
      <t>they</t>
    </r>
    <r>
      <rPr>
        <strike/>
        <sz val="11"/>
        <color indexed="8"/>
        <rFont val="Calibri"/>
        <family val="2"/>
      </rPr>
      <t xml:space="preserve"> </t>
    </r>
    <r>
      <rPr>
        <sz val="11"/>
        <color indexed="8"/>
        <rFont val="Calibri"/>
        <family val="2"/>
      </rPr>
      <t>travel to the place of treatment? [hint: If more than one mode, select the mode that travelled the longest distance]</t>
    </r>
  </si>
  <si>
    <r>
      <t>Oinsa</t>
    </r>
    <r>
      <rPr>
        <strike/>
        <sz val="11"/>
        <rFont val="Calibri"/>
        <family val="2"/>
      </rPr>
      <t xml:space="preserve"> </t>
    </r>
    <r>
      <rPr>
        <strike/>
        <sz val="11"/>
        <color rgb="FFFF0000"/>
        <rFont val="Calibri"/>
        <family val="2"/>
      </rPr>
      <t>sira {Naran}</t>
    </r>
    <r>
      <rPr>
        <strike/>
        <sz val="11"/>
        <rFont val="Calibri"/>
        <family val="2"/>
      </rPr>
      <t xml:space="preserve"> </t>
    </r>
    <r>
      <rPr>
        <sz val="11"/>
        <rFont val="Calibri"/>
        <family val="2"/>
      </rPr>
      <t>halo viajen ba fatin tratamentu ne'e? (suzestaun: se modu de viazeng liu husi ida, hili modu ida nebe mak sira uza ba viazeng nebe naruk liu)</t>
    </r>
  </si>
  <si>
    <r>
      <t>Bis</t>
    </r>
    <r>
      <rPr>
        <sz val="11"/>
        <color rgb="FFFF0000"/>
        <rFont val="Calibri"/>
        <family val="2"/>
      </rPr>
      <t>i</t>
    </r>
    <r>
      <rPr>
        <sz val="11"/>
        <color indexed="56"/>
        <rFont val="Calibri"/>
        <family val="2"/>
      </rPr>
      <t>kleta</t>
    </r>
  </si>
  <si>
    <r>
      <t>How long did it take</t>
    </r>
    <r>
      <rPr>
        <b/>
        <sz val="11"/>
        <color rgb="FFFF0000"/>
        <rFont val="Calibri"/>
        <family val="2"/>
      </rPr>
      <t xml:space="preserve"> {name] </t>
    </r>
    <r>
      <rPr>
        <b/>
        <strike/>
        <sz val="11"/>
        <color rgb="FFFF0000"/>
        <rFont val="Calibri"/>
        <family val="2"/>
      </rPr>
      <t>them</t>
    </r>
    <r>
      <rPr>
        <strike/>
        <sz val="11"/>
        <color indexed="8"/>
        <rFont val="Calibri"/>
        <family val="2"/>
      </rPr>
      <t xml:space="preserve"> </t>
    </r>
    <r>
      <rPr>
        <sz val="11"/>
        <color indexed="8"/>
        <rFont val="Calibri"/>
        <family val="2"/>
      </rPr>
      <t>to get from home to the health facility (1 way)?</t>
    </r>
  </si>
  <si>
    <r>
      <rPr>
        <b/>
        <strike/>
        <sz val="11"/>
        <color rgb="FFFF0000"/>
        <rFont val="Calibri"/>
        <family val="2"/>
      </rPr>
      <t>Sira</t>
    </r>
    <r>
      <rPr>
        <b/>
        <sz val="11"/>
        <color rgb="FFFF0000"/>
        <rFont val="Calibri"/>
        <family val="2"/>
      </rPr>
      <t xml:space="preserve"> {Naran</t>
    </r>
    <r>
      <rPr>
        <sz val="11"/>
        <color rgb="FFFF0000"/>
        <rFont val="Calibri"/>
        <family val="2"/>
      </rPr>
      <t>}</t>
    </r>
    <r>
      <rPr>
        <sz val="11"/>
        <rFont val="Calibri"/>
        <family val="2"/>
      </rPr>
      <t>lori tempu hira husi uma ba fasilidade saúde [ba deit ou mai deit]?</t>
    </r>
  </si>
  <si>
    <t>Insert number</t>
  </si>
  <si>
    <t>Category/Table- choose one</t>
  </si>
  <si>
    <t>GOVERNANCE: Female</t>
  </si>
  <si>
    <t>Pilot Comment</t>
  </si>
  <si>
    <t>Iha fulan 12 liu ba, iha ofisial ruma mak ajuda halo rejistu ka halo dokumentu ruma mai iha ita- bot nia uma?</t>
  </si>
  <si>
    <t>This section (9.40 - 9.45) could be dropped if the section is running long. It is somewhat difficult to interpret anyway (since if people are dissatisfied, does that mean governance is bad or that collective action is high?).</t>
  </si>
  <si>
    <t>Ita hato'o problema ne'e ba  ita nia kolega ruma?</t>
  </si>
  <si>
    <t>Ita ho ita nia kolega buka atu muda decizaun ida ne'e?</t>
  </si>
  <si>
    <t>Atividade governo central nian iha tinan 3 liu ba hadia Timor-oan nia moris barak liu, hadia ona iha parte balun, laiha mudansa, halo estraga ka halo estraga a'at liu tan?</t>
  </si>
  <si>
    <t>Please keep piloting to make sure this works.</t>
  </si>
  <si>
    <t>C3.1.00a</t>
  </si>
  <si>
    <t>How many children aged 5 to 18 are there in your household?</t>
  </si>
  <si>
    <t>Ita boot nia oan nain hira iha idade 5-10 iha ita nia uma kain ne'e</t>
  </si>
  <si>
    <t>No children aged 5 to 18</t>
  </si>
  <si>
    <t>Laiha oan ho tinan 5 to 18</t>
  </si>
  <si>
    <t>Next section</t>
  </si>
  <si>
    <t>Hatama numeru</t>
  </si>
  <si>
    <t>Numerical responses</t>
  </si>
  <si>
    <t>Numerical response</t>
  </si>
  <si>
    <t>C3.1.00b</t>
  </si>
  <si>
    <t>What are their names, starting from the oldest? (up to 12 children)</t>
  </si>
  <si>
    <t>Sira nia naran saida, komesa ida oan dahuluk ne'e? (to oan nain 12)</t>
  </si>
  <si>
    <t>Moras /defisiente/ monok / diuk</t>
  </si>
  <si>
    <t>Se {naran} ba eskola karik, han tempu hira (iha oras) atu ba too eskola publiku  besik liu bainhira sira lao? [suzestaun: estimasaun bruto mos diak; minuto 15 = 0.25 de hora; minuto 30 mins = 0.5 de hora; minuto 45 = 0.75 de hora; 60 min = oras 1]</t>
  </si>
  <si>
    <t>Selu hira husi uma ba eskola [ema ida, ba mai deit]?</t>
  </si>
  <si>
    <r>
      <t xml:space="preserve">Sintina </t>
    </r>
    <r>
      <rPr>
        <sz val="11"/>
        <color rgb="FFFF0000"/>
        <rFont val="Calibri"/>
        <family val="2"/>
      </rPr>
      <t>distansia</t>
    </r>
    <r>
      <rPr>
        <sz val="11"/>
        <color indexed="8"/>
        <rFont val="Calibri"/>
        <family val="2"/>
      </rPr>
      <t xml:space="preserve"> hira husi ita-nia uma-kain nia be'e-matan prinsipal ba be'e-hemu nian?</t>
    </r>
  </si>
  <si>
    <t>Presiza tempu  (minuto) hira atu lao husi uma ba eskola?</t>
  </si>
  <si>
    <t>How long (in minute) does it take to travel from home to the school?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</si>
</sst>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_(* \(#,##0.00\);_(* &quot;-&quot;??_);_(@_)"/>
    <numFmt numFmtId="165" formatCode="[$-409]mmm\-yy;@"/>
    <numFmt numFmtId="166" formatCode="[$-409]mmmm\-yy;@"/>
  </numFmts>
  <fonts count="50" x14ac:knownFonts="1">
    <font>
      <sz val="11"/>
      <color theme="1"/>
      <name val="Calibri"/>
      <family val="2"/>
      <scheme val="minor"/>
    </font>
    <font>
      <sz val="11"/>
      <color indexed="8"/>
      <name val="Calibri"/>
      <family val="2"/>
    </font>
    <font>
      <b/>
      <sz val="11"/>
      <color indexed="56"/>
      <name val="Calibri"/>
      <family val="2"/>
    </font>
    <font>
      <sz val="11"/>
      <color indexed="10"/>
      <name val="Calibri"/>
      <family val="2"/>
    </font>
    <font>
      <b/>
      <sz val="11"/>
      <color indexed="8"/>
      <name val="Calibri"/>
      <family val="2"/>
    </font>
    <font>
      <sz val="11"/>
      <color indexed="56"/>
      <name val="Calibri"/>
      <family val="2"/>
    </font>
    <font>
      <sz val="11"/>
      <name val="Calibri"/>
      <family val="2"/>
    </font>
    <font>
      <sz val="11"/>
      <color indexed="17"/>
      <name val="Calibri"/>
      <family val="2"/>
    </font>
    <font>
      <b/>
      <sz val="11"/>
      <name val="Calibri"/>
      <family val="2"/>
    </font>
    <font>
      <sz val="11"/>
      <color indexed="56"/>
      <name val="Calibri"/>
      <family val="2"/>
    </font>
    <font>
      <sz val="11"/>
      <color indexed="8"/>
      <name val="Calibri"/>
      <family val="2"/>
    </font>
    <font>
      <i/>
      <sz val="11"/>
      <name val="Calibri"/>
      <family val="2"/>
    </font>
    <font>
      <sz val="11"/>
      <color indexed="56"/>
      <name val="Calibri"/>
      <family val="2"/>
    </font>
    <font>
      <sz val="11"/>
      <color indexed="56"/>
      <name val="Calibri"/>
      <family val="2"/>
    </font>
    <font>
      <b/>
      <sz val="11"/>
      <color indexed="10"/>
      <name val="Calibri"/>
      <family val="2"/>
    </font>
    <font>
      <sz val="10"/>
      <name val="Arial"/>
      <family val="2"/>
    </font>
    <font>
      <sz val="10"/>
      <name val="MS Sans Serif"/>
      <family val="2"/>
    </font>
    <font>
      <sz val="10"/>
      <name val="Calibri"/>
      <family val="2"/>
    </font>
    <font>
      <b/>
      <sz val="14"/>
      <color indexed="8"/>
      <name val="Calibri"/>
      <family val="2"/>
    </font>
    <font>
      <b/>
      <sz val="18"/>
      <color indexed="9"/>
      <name val="Calibri"/>
      <family val="2"/>
    </font>
    <font>
      <b/>
      <sz val="26"/>
      <color indexed="9"/>
      <name val="Calibri"/>
      <family val="2"/>
    </font>
    <font>
      <sz val="26"/>
      <color indexed="9"/>
      <name val="Calibri"/>
      <family val="2"/>
    </font>
    <font>
      <sz val="10"/>
      <color indexed="63"/>
      <name val="Arial"/>
      <family val="2"/>
    </font>
    <font>
      <b/>
      <sz val="26"/>
      <name val="Calibri"/>
      <family val="2"/>
    </font>
    <font>
      <sz val="26"/>
      <name val="Calibri"/>
      <family val="2"/>
    </font>
    <font>
      <b/>
      <i/>
      <sz val="11"/>
      <color indexed="8"/>
      <name val="Calibri"/>
      <family val="2"/>
    </font>
    <font>
      <i/>
      <sz val="11"/>
      <color indexed="56"/>
      <name val="Calibri"/>
      <family val="2"/>
    </font>
    <font>
      <b/>
      <i/>
      <sz val="11"/>
      <name val="Calibri"/>
      <family val="2"/>
    </font>
    <font>
      <sz val="11"/>
      <color theme="1"/>
      <name val="Calibri"/>
      <family val="2"/>
      <scheme val="minor"/>
    </font>
    <font>
      <sz val="12"/>
      <color rgb="FF9C6500"/>
      <name val="Calibri"/>
      <family val="2"/>
      <scheme val="minor"/>
    </font>
    <font>
      <b/>
      <sz val="11"/>
      <color theme="1"/>
      <name val="Calibri"/>
      <family val="2"/>
      <scheme val="minor"/>
    </font>
    <font>
      <sz val="11"/>
      <color rgb="FFFF0000"/>
      <name val="Calibri"/>
      <family val="2"/>
      <scheme val="minor"/>
    </font>
    <font>
      <sz val="11"/>
      <color theme="3"/>
      <name val="Calibri"/>
      <family val="2"/>
      <scheme val="minor"/>
    </font>
    <font>
      <sz val="11"/>
      <color theme="1"/>
      <name val="Calibri"/>
      <family val="2"/>
    </font>
    <font>
      <sz val="11"/>
      <color theme="3"/>
      <name val="Calibri"/>
      <family val="2"/>
    </font>
    <font>
      <b/>
      <sz val="11"/>
      <color theme="3"/>
      <name val="Calibri"/>
      <family val="2"/>
    </font>
    <font>
      <sz val="11"/>
      <name val="Calibri"/>
      <family val="2"/>
      <scheme val="minor"/>
    </font>
    <font>
      <b/>
      <sz val="11"/>
      <color rgb="FFFF0000"/>
      <name val="Calibri"/>
      <family val="2"/>
    </font>
    <font>
      <b/>
      <sz val="11"/>
      <name val="Calibri"/>
      <family val="2"/>
      <scheme val="minor"/>
    </font>
    <font>
      <sz val="11"/>
      <color rgb="FFFF0000"/>
      <name val="Calibri"/>
      <family val="2"/>
    </font>
    <font>
      <i/>
      <sz val="11"/>
      <color theme="1"/>
      <name val="Calibri"/>
      <family val="2"/>
      <scheme val="minor"/>
    </font>
    <font>
      <strike/>
      <sz val="11"/>
      <color indexed="8"/>
      <name val="Calibri"/>
      <family val="2"/>
    </font>
    <font>
      <strike/>
      <sz val="11"/>
      <name val="Calibri"/>
      <family val="2"/>
    </font>
    <font>
      <b/>
      <sz val="11"/>
      <color rgb="FFFF0000"/>
      <name val="Calibri"/>
      <family val="2"/>
      <scheme val="minor"/>
    </font>
    <font>
      <b/>
      <strike/>
      <sz val="11"/>
      <color rgb="FFFF0000"/>
      <name val="Calibri"/>
      <family val="2"/>
    </font>
    <font>
      <strike/>
      <sz val="11"/>
      <color rgb="FFFF0000"/>
      <name val="Calibri"/>
      <family val="2"/>
    </font>
    <font>
      <sz val="11"/>
      <color rgb="FF0000CC"/>
      <name val="Calibri"/>
      <family val="2"/>
      <scheme val="minor"/>
    </font>
    <font>
      <b/>
      <sz val="11"/>
      <color rgb="FF0000CC"/>
      <name val="Calibri"/>
      <family val="2"/>
      <scheme val="minor"/>
    </font>
    <font>
      <u/>
      <sz val="11"/>
      <color theme="10"/>
      <name val="Calibri"/>
      <family val="2"/>
      <scheme val="minor"/>
    </font>
    <font>
      <u/>
      <sz val="11"/>
      <color theme="11"/>
      <name val="Calibri"/>
      <family val="2"/>
      <scheme val="minor"/>
    </font>
  </fonts>
  <fills count="28">
    <fill>
      <patternFill patternType="none"/>
    </fill>
    <fill>
      <patternFill patternType="gray125"/>
    </fill>
    <fill>
      <patternFill patternType="solid">
        <fgColor indexed="55"/>
        <bgColor indexed="64"/>
      </patternFill>
    </fill>
    <fill>
      <patternFill patternType="solid">
        <fgColor indexed="22"/>
        <bgColor indexed="64"/>
      </patternFill>
    </fill>
    <fill>
      <patternFill patternType="solid">
        <fgColor indexed="29"/>
        <bgColor indexed="64"/>
      </patternFill>
    </fill>
    <fill>
      <patternFill patternType="solid">
        <fgColor indexed="23"/>
        <bgColor indexed="64"/>
      </patternFill>
    </fill>
    <fill>
      <patternFill patternType="solid">
        <fgColor indexed="46"/>
        <bgColor indexed="64"/>
      </patternFill>
    </fill>
    <fill>
      <patternFill patternType="solid">
        <fgColor indexed="45"/>
        <bgColor indexed="64"/>
      </patternFill>
    </fill>
    <fill>
      <patternFill patternType="solid">
        <fgColor indexed="13"/>
        <bgColor indexed="64"/>
      </patternFill>
    </fill>
    <fill>
      <patternFill patternType="solid">
        <fgColor indexed="56"/>
        <bgColor indexed="64"/>
      </patternFill>
    </fill>
    <fill>
      <patternFill patternType="solid">
        <fgColor rgb="FFFFEB9C"/>
      </patternFill>
    </fill>
    <fill>
      <patternFill patternType="solid">
        <fgColor theme="6"/>
        <bgColor indexed="64"/>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rgb="FF00B050"/>
        <bgColor indexed="64"/>
      </patternFill>
    </fill>
    <fill>
      <patternFill patternType="solid">
        <fgColor rgb="FF00B0F0"/>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0"/>
        <bgColor indexed="64"/>
      </patternFill>
    </fill>
    <fill>
      <patternFill patternType="solid">
        <fgColor theme="0" tint="-0.34998626667073579"/>
        <bgColor indexed="64"/>
      </patternFill>
    </fill>
    <fill>
      <patternFill patternType="solid">
        <fgColor theme="5" tint="0.59999389629810485"/>
        <bgColor indexed="64"/>
      </patternFill>
    </fill>
    <fill>
      <patternFill patternType="solid">
        <fgColor theme="3" tint="0.39997558519241921"/>
        <bgColor indexed="64"/>
      </patternFill>
    </fill>
    <fill>
      <patternFill patternType="solid">
        <fgColor theme="5" tint="0.39997558519241921"/>
        <bgColor indexed="64"/>
      </patternFill>
    </fill>
  </fills>
  <borders count="13">
    <border>
      <left/>
      <right/>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auto="1"/>
      </left>
      <right style="thin">
        <color auto="1"/>
      </right>
      <top/>
      <bottom/>
      <diagonal/>
    </border>
    <border>
      <left style="thin">
        <color auto="1"/>
      </left>
      <right/>
      <top/>
      <bottom/>
      <diagonal/>
    </border>
    <border>
      <left/>
      <right style="thin">
        <color auto="1"/>
      </right>
      <top/>
      <bottom/>
      <diagonal/>
    </border>
  </borders>
  <cellStyleXfs count="40">
    <xf numFmtId="0" fontId="0" fillId="0" borderId="0"/>
    <xf numFmtId="164" fontId="15" fillId="0" borderId="0" applyFont="0" applyFill="0" applyBorder="0" applyAlignment="0" applyProtection="0"/>
    <xf numFmtId="164" fontId="15" fillId="0" borderId="0" applyFont="0" applyFill="0" applyBorder="0" applyAlignment="0" applyProtection="0"/>
    <xf numFmtId="0" fontId="29" fillId="10" borderId="0" applyNumberFormat="0" applyBorder="0" applyAlignment="0" applyProtection="0"/>
    <xf numFmtId="165" fontId="15" fillId="0" borderId="0"/>
    <xf numFmtId="0" fontId="15" fillId="0" borderId="0"/>
    <xf numFmtId="0" fontId="15" fillId="0" borderId="0"/>
    <xf numFmtId="0" fontId="15" fillId="0" borderId="0"/>
    <xf numFmtId="0" fontId="15" fillId="0" borderId="0"/>
    <xf numFmtId="166" fontId="16" fillId="0" borderId="0"/>
    <xf numFmtId="0" fontId="28" fillId="0" borderId="0"/>
    <xf numFmtId="0" fontId="15"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166" fontId="28" fillId="0" borderId="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cellStyleXfs>
  <cellXfs count="531">
    <xf numFmtId="0" fontId="0" fillId="0" borderId="0" xfId="0"/>
    <xf numFmtId="0" fontId="2" fillId="0" borderId="0" xfId="0" applyFont="1" applyFill="1" applyBorder="1" applyAlignment="1">
      <alignment vertical="top"/>
    </xf>
    <xf numFmtId="0" fontId="5" fillId="0" borderId="0" xfId="0" applyFont="1" applyFill="1" applyBorder="1" applyAlignment="1">
      <alignment horizontal="center" vertical="top"/>
    </xf>
    <xf numFmtId="0" fontId="5" fillId="0" borderId="0" xfId="0" applyFont="1" applyFill="1" applyBorder="1" applyAlignment="1">
      <alignment vertical="top" wrapText="1"/>
    </xf>
    <xf numFmtId="0" fontId="6" fillId="0" borderId="0" xfId="0" applyFont="1" applyFill="1" applyBorder="1" applyAlignment="1">
      <alignment vertical="top" wrapText="1"/>
    </xf>
    <xf numFmtId="0" fontId="2" fillId="0" borderId="0" xfId="0" applyFont="1" applyFill="1" applyBorder="1" applyAlignment="1">
      <alignment vertical="top" wrapText="1"/>
    </xf>
    <xf numFmtId="0" fontId="5" fillId="0" borderId="0" xfId="0" applyFont="1" applyFill="1" applyBorder="1" applyAlignment="1">
      <alignment vertical="top"/>
    </xf>
    <xf numFmtId="0" fontId="5" fillId="0" borderId="0" xfId="0" applyFont="1" applyFill="1" applyBorder="1" applyAlignment="1">
      <alignment horizontal="right" vertical="top"/>
    </xf>
    <xf numFmtId="0" fontId="2" fillId="0" borderId="0" xfId="0" applyFont="1" applyFill="1" applyBorder="1" applyAlignment="1">
      <alignment horizontal="center" vertical="top"/>
    </xf>
    <xf numFmtId="0" fontId="2" fillId="0" borderId="0" xfId="0" applyFont="1" applyFill="1" applyBorder="1" applyAlignment="1">
      <alignment horizontal="left" vertical="top"/>
    </xf>
    <xf numFmtId="0" fontId="6" fillId="0" borderId="0" xfId="0" applyFont="1" applyFill="1" applyBorder="1" applyAlignment="1">
      <alignment vertical="top"/>
    </xf>
    <xf numFmtId="0" fontId="7" fillId="0" borderId="0" xfId="0" applyFont="1" applyFill="1" applyBorder="1" applyAlignment="1">
      <alignment vertical="top"/>
    </xf>
    <xf numFmtId="0" fontId="0" fillId="0" borderId="0" xfId="0" applyFont="1" applyFill="1" applyBorder="1" applyAlignment="1">
      <alignment vertical="top"/>
    </xf>
    <xf numFmtId="0" fontId="2" fillId="2" borderId="0" xfId="0" applyFont="1" applyFill="1" applyBorder="1" applyAlignment="1">
      <alignment vertical="top"/>
    </xf>
    <xf numFmtId="0" fontId="5" fillId="2" borderId="0" xfId="0" applyFont="1" applyFill="1" applyBorder="1" applyAlignment="1">
      <alignment vertical="top"/>
    </xf>
    <xf numFmtId="0" fontId="6" fillId="2" borderId="0" xfId="0" applyFont="1" applyFill="1" applyBorder="1" applyAlignment="1">
      <alignment vertical="top"/>
    </xf>
    <xf numFmtId="0" fontId="8" fillId="2" borderId="0" xfId="0" applyFont="1" applyFill="1" applyBorder="1" applyAlignment="1">
      <alignment vertical="top"/>
    </xf>
    <xf numFmtId="2" fontId="0" fillId="0" borderId="0" xfId="0" applyNumberFormat="1" applyFont="1" applyFill="1" applyBorder="1" applyAlignment="1">
      <alignment vertical="top"/>
    </xf>
    <xf numFmtId="2" fontId="0" fillId="0" borderId="0" xfId="0" applyNumberFormat="1" applyFont="1" applyFill="1" applyBorder="1" applyAlignment="1">
      <alignment horizontal="center" vertical="top"/>
    </xf>
    <xf numFmtId="2" fontId="5" fillId="0" borderId="0" xfId="0" applyNumberFormat="1" applyFont="1" applyFill="1" applyBorder="1" applyAlignment="1">
      <alignment horizontal="left" vertical="top"/>
    </xf>
    <xf numFmtId="0" fontId="5" fillId="0" borderId="0" xfId="0" applyFont="1" applyFill="1" applyBorder="1" applyAlignment="1">
      <alignment wrapText="1"/>
    </xf>
    <xf numFmtId="0" fontId="0" fillId="0" borderId="0" xfId="0" applyFont="1" applyFill="1" applyBorder="1" applyAlignment="1">
      <alignment horizontal="left" vertical="top"/>
    </xf>
    <xf numFmtId="0" fontId="6" fillId="0" borderId="0" xfId="0" applyFont="1" applyFill="1" applyBorder="1" applyAlignment="1">
      <alignment horizontal="center" vertical="top"/>
    </xf>
    <xf numFmtId="2" fontId="6" fillId="0" borderId="0" xfId="0" applyNumberFormat="1" applyFont="1" applyFill="1" applyBorder="1" applyAlignment="1">
      <alignment horizontal="center" vertical="top"/>
    </xf>
    <xf numFmtId="2" fontId="0" fillId="0" borderId="0" xfId="0" applyNumberFormat="1" applyFont="1" applyFill="1" applyBorder="1" applyAlignment="1">
      <alignment horizontal="left" vertical="top"/>
    </xf>
    <xf numFmtId="2" fontId="5" fillId="0" borderId="0" xfId="0" applyNumberFormat="1" applyFont="1" applyFill="1" applyBorder="1" applyAlignment="1">
      <alignment horizontal="center" vertical="top"/>
    </xf>
    <xf numFmtId="0" fontId="6" fillId="2" borderId="0" xfId="0" applyFont="1" applyFill="1" applyBorder="1" applyAlignment="1">
      <alignment horizontal="center" vertical="top"/>
    </xf>
    <xf numFmtId="0" fontId="5" fillId="0" borderId="0" xfId="0" applyFont="1" applyFill="1" applyBorder="1" applyAlignment="1">
      <alignment horizontal="left" vertical="top"/>
    </xf>
    <xf numFmtId="0" fontId="5" fillId="0" borderId="0" xfId="0" applyFont="1" applyBorder="1" applyAlignment="1">
      <alignment vertical="top"/>
    </xf>
    <xf numFmtId="0" fontId="5" fillId="0" borderId="0" xfId="0" applyFont="1" applyBorder="1" applyAlignment="1">
      <alignment vertical="top" wrapText="1"/>
    </xf>
    <xf numFmtId="0" fontId="6" fillId="0" borderId="0" xfId="0" applyFont="1" applyFill="1" applyBorder="1" applyAlignment="1">
      <alignment horizontal="left" vertical="top"/>
    </xf>
    <xf numFmtId="2" fontId="6" fillId="0" borderId="0" xfId="0" applyNumberFormat="1" applyFont="1" applyFill="1" applyBorder="1" applyAlignment="1">
      <alignment horizontal="left" vertical="top"/>
    </xf>
    <xf numFmtId="0" fontId="6" fillId="0" borderId="0" xfId="0" applyFont="1" applyBorder="1" applyAlignment="1">
      <alignment vertical="top"/>
    </xf>
    <xf numFmtId="0" fontId="5" fillId="0" borderId="0" xfId="0" applyFont="1" applyAlignment="1">
      <alignment vertical="top"/>
    </xf>
    <xf numFmtId="0" fontId="7" fillId="0" borderId="0" xfId="0" applyFont="1" applyFill="1" applyBorder="1" applyAlignment="1">
      <alignment horizontal="left" vertical="top"/>
    </xf>
    <xf numFmtId="0" fontId="8" fillId="3" borderId="0" xfId="0" applyFont="1" applyFill="1" applyBorder="1" applyAlignment="1">
      <alignment vertical="top"/>
    </xf>
    <xf numFmtId="0" fontId="8" fillId="3" borderId="0" xfId="0" applyFont="1" applyFill="1" applyBorder="1" applyAlignment="1">
      <alignment horizontal="center" vertical="top"/>
    </xf>
    <xf numFmtId="0" fontId="6" fillId="3" borderId="0" xfId="0" applyFont="1" applyFill="1" applyBorder="1" applyAlignment="1">
      <alignment horizontal="left" vertical="top"/>
    </xf>
    <xf numFmtId="0" fontId="8" fillId="3" borderId="0" xfId="0" applyFont="1" applyFill="1" applyBorder="1" applyAlignment="1">
      <alignment horizontal="left" vertical="top"/>
    </xf>
    <xf numFmtId="0" fontId="5" fillId="0" borderId="0" xfId="0" applyFont="1" applyFill="1" applyBorder="1" applyAlignment="1">
      <alignment horizontal="left" vertical="top" wrapText="1"/>
    </xf>
    <xf numFmtId="0" fontId="6" fillId="0" borderId="0" xfId="0" applyFont="1" applyFill="1" applyBorder="1" applyAlignment="1">
      <alignment horizontal="left" vertical="top" wrapText="1"/>
    </xf>
    <xf numFmtId="0" fontId="0" fillId="0" borderId="0" xfId="0" applyFont="1" applyBorder="1" applyAlignment="1">
      <alignment vertical="top"/>
    </xf>
    <xf numFmtId="0" fontId="5" fillId="0" borderId="0" xfId="0" applyFont="1" applyBorder="1" applyAlignment="1">
      <alignment wrapText="1"/>
    </xf>
    <xf numFmtId="0" fontId="4" fillId="0" borderId="0" xfId="0" applyFont="1" applyFill="1" applyBorder="1" applyAlignment="1">
      <alignment vertical="top"/>
    </xf>
    <xf numFmtId="0" fontId="0" fillId="0" borderId="0" xfId="0" applyFont="1" applyFill="1" applyBorder="1" applyAlignment="1">
      <alignment horizontal="center" vertical="top"/>
    </xf>
    <xf numFmtId="0" fontId="4" fillId="0" borderId="0" xfId="0" applyFont="1" applyFill="1" applyBorder="1" applyAlignment="1">
      <alignment vertical="top" wrapText="1"/>
    </xf>
    <xf numFmtId="0" fontId="0" fillId="0" borderId="0" xfId="0" applyFont="1" applyFill="1" applyBorder="1" applyAlignment="1">
      <alignment horizontal="left" vertical="top" wrapText="1"/>
    </xf>
    <xf numFmtId="0" fontId="5" fillId="3" borderId="0" xfId="0" applyFont="1" applyFill="1" applyBorder="1" applyAlignment="1">
      <alignment vertical="top"/>
    </xf>
    <xf numFmtId="0" fontId="6" fillId="4" borderId="0" xfId="0" applyFont="1" applyFill="1" applyBorder="1" applyAlignment="1">
      <alignment vertical="top"/>
    </xf>
    <xf numFmtId="0" fontId="5" fillId="3" borderId="0" xfId="0" applyFont="1" applyFill="1" applyBorder="1" applyAlignment="1">
      <alignment horizontal="left" vertical="top" wrapText="1"/>
    </xf>
    <xf numFmtId="0" fontId="6" fillId="3" borderId="0" xfId="0" applyFont="1" applyFill="1" applyBorder="1" applyAlignment="1">
      <alignment horizontal="left" vertical="top" wrapText="1"/>
    </xf>
    <xf numFmtId="0" fontId="8" fillId="3" borderId="0" xfId="0" applyFont="1" applyFill="1" applyBorder="1" applyAlignment="1">
      <alignment horizontal="left" vertical="top" wrapText="1"/>
    </xf>
    <xf numFmtId="0" fontId="6" fillId="0" borderId="0" xfId="0" applyFont="1" applyFill="1" applyBorder="1" applyAlignment="1">
      <alignment horizontal="right" vertical="top"/>
    </xf>
    <xf numFmtId="0" fontId="5" fillId="2" borderId="0" xfId="0" applyFont="1" applyFill="1" applyBorder="1" applyAlignment="1">
      <alignment horizontal="left" vertical="top"/>
    </xf>
    <xf numFmtId="0" fontId="8" fillId="0" borderId="0" xfId="0" applyFont="1" applyFill="1" applyBorder="1" applyAlignment="1">
      <alignment vertical="top"/>
    </xf>
    <xf numFmtId="0" fontId="12" fillId="0" borderId="0" xfId="0" applyFont="1" applyFill="1" applyBorder="1" applyAlignment="1">
      <alignment horizontal="left" vertical="top" wrapText="1"/>
    </xf>
    <xf numFmtId="0" fontId="13" fillId="0" borderId="0" xfId="0" applyFont="1" applyFill="1" applyBorder="1" applyAlignment="1">
      <alignment horizontal="left" vertical="top" wrapText="1"/>
    </xf>
    <xf numFmtId="2" fontId="5" fillId="2" borderId="0" xfId="0" applyNumberFormat="1" applyFont="1" applyFill="1" applyBorder="1" applyAlignment="1">
      <alignment horizontal="center" vertical="top"/>
    </xf>
    <xf numFmtId="0" fontId="12" fillId="0" borderId="0" xfId="0" applyFont="1" applyFill="1" applyBorder="1" applyAlignment="1">
      <alignment vertical="top" wrapText="1"/>
    </xf>
    <xf numFmtId="0" fontId="4" fillId="2" borderId="0" xfId="0" applyFont="1" applyFill="1" applyAlignment="1">
      <alignment vertical="top"/>
    </xf>
    <xf numFmtId="0" fontId="7" fillId="3" borderId="0" xfId="0" applyFont="1" applyFill="1" applyBorder="1" applyAlignment="1">
      <alignment horizontal="left" vertical="top"/>
    </xf>
    <xf numFmtId="0" fontId="4" fillId="0" borderId="0" xfId="0" applyFont="1" applyFill="1" applyBorder="1" applyAlignment="1">
      <alignment horizontal="center" vertical="top"/>
    </xf>
    <xf numFmtId="0" fontId="8" fillId="0" borderId="0" xfId="0" applyFont="1" applyFill="1" applyBorder="1" applyAlignment="1">
      <alignment horizontal="center" vertical="top" wrapText="1"/>
    </xf>
    <xf numFmtId="0" fontId="8" fillId="0" borderId="0" xfId="0" applyFont="1" applyFill="1" applyBorder="1" applyAlignment="1">
      <alignment horizontal="center" vertical="top"/>
    </xf>
    <xf numFmtId="0" fontId="2" fillId="0" borderId="0" xfId="0" applyFont="1" applyFill="1" applyBorder="1" applyAlignment="1">
      <alignment horizontal="left" vertical="top" wrapText="1"/>
    </xf>
    <xf numFmtId="0" fontId="8" fillId="0" borderId="0" xfId="0" applyFont="1" applyFill="1" applyBorder="1" applyAlignment="1">
      <alignment horizontal="right" vertical="top" wrapText="1"/>
    </xf>
    <xf numFmtId="0" fontId="4" fillId="0" borderId="0" xfId="0" applyFont="1" applyAlignment="1">
      <alignment vertical="top" wrapText="1"/>
    </xf>
    <xf numFmtId="0" fontId="4" fillId="0" borderId="0" xfId="0" applyFont="1" applyAlignment="1">
      <alignment horizontal="left" vertical="top" wrapText="1"/>
    </xf>
    <xf numFmtId="0" fontId="8" fillId="0" borderId="0" xfId="0" applyFont="1" applyFill="1" applyBorder="1" applyAlignment="1">
      <alignment horizontal="left" vertical="top"/>
    </xf>
    <xf numFmtId="0" fontId="17" fillId="3" borderId="0" xfId="0" applyFont="1" applyFill="1" applyBorder="1" applyAlignment="1">
      <alignment vertical="center"/>
    </xf>
    <xf numFmtId="0" fontId="17" fillId="0" borderId="0" xfId="0" applyFont="1" applyBorder="1" applyAlignment="1">
      <alignment vertical="center"/>
    </xf>
    <xf numFmtId="0" fontId="17" fillId="0" borderId="0" xfId="0" applyFont="1" applyBorder="1" applyAlignment="1">
      <alignment vertical="center" wrapText="1"/>
    </xf>
    <xf numFmtId="0" fontId="17" fillId="3" borderId="0" xfId="0" applyFont="1" applyFill="1" applyBorder="1" applyAlignment="1">
      <alignment horizontal="center" vertical="center" wrapText="1"/>
    </xf>
    <xf numFmtId="0" fontId="17" fillId="0" borderId="1" xfId="0" applyFont="1" applyBorder="1" applyAlignment="1">
      <alignment vertical="center"/>
    </xf>
    <xf numFmtId="0" fontId="17" fillId="0" borderId="2" xfId="0" applyFont="1" applyFill="1" applyBorder="1" applyAlignment="1">
      <alignment horizontal="center" vertical="center"/>
    </xf>
    <xf numFmtId="0" fontId="17" fillId="0" borderId="1" xfId="0" applyFont="1" applyFill="1" applyBorder="1" applyAlignment="1">
      <alignment horizontal="left" vertical="center"/>
    </xf>
    <xf numFmtId="0" fontId="17" fillId="0" borderId="3" xfId="0" applyFont="1" applyBorder="1" applyAlignment="1">
      <alignment horizontal="center" vertical="center"/>
    </xf>
    <xf numFmtId="0" fontId="17" fillId="0" borderId="1" xfId="0" applyFont="1" applyBorder="1" applyAlignment="1">
      <alignment horizontal="center" vertical="center" wrapText="1"/>
    </xf>
    <xf numFmtId="0" fontId="17" fillId="0" borderId="1" xfId="0" applyFont="1" applyFill="1" applyBorder="1" applyAlignment="1">
      <alignment horizontal="center" vertical="center"/>
    </xf>
    <xf numFmtId="0" fontId="17" fillId="0" borderId="4" xfId="0" applyFont="1" applyBorder="1" applyAlignment="1">
      <alignment vertical="center"/>
    </xf>
    <xf numFmtId="0" fontId="17" fillId="0" borderId="4" xfId="0" applyFont="1" applyFill="1" applyBorder="1" applyAlignment="1">
      <alignment horizontal="left" vertical="center"/>
    </xf>
    <xf numFmtId="0" fontId="17" fillId="0" borderId="5" xfId="0" applyFont="1" applyBorder="1" applyAlignment="1">
      <alignment vertical="center"/>
    </xf>
    <xf numFmtId="0" fontId="17" fillId="0" borderId="6" xfId="0" applyFont="1" applyFill="1" applyBorder="1" applyAlignment="1">
      <alignment horizontal="center" vertical="center"/>
    </xf>
    <xf numFmtId="0" fontId="17" fillId="0" borderId="7" xfId="0" applyFont="1" applyBorder="1" applyAlignment="1">
      <alignment horizontal="center" vertical="center"/>
    </xf>
    <xf numFmtId="0" fontId="17" fillId="0" borderId="5" xfId="0" applyFont="1" applyBorder="1" applyAlignment="1">
      <alignment horizontal="center" vertical="center" wrapText="1"/>
    </xf>
    <xf numFmtId="0" fontId="17" fillId="0" borderId="5" xfId="0" applyFont="1" applyFill="1" applyBorder="1" applyAlignment="1">
      <alignment horizontal="center" vertical="center"/>
    </xf>
    <xf numFmtId="0" fontId="17" fillId="0" borderId="1" xfId="0" applyFont="1" applyBorder="1" applyAlignment="1">
      <alignment horizontal="center" vertical="center"/>
    </xf>
    <xf numFmtId="0" fontId="17" fillId="0" borderId="5" xfId="0" applyFont="1" applyBorder="1" applyAlignment="1">
      <alignment horizontal="center" vertical="center"/>
    </xf>
    <xf numFmtId="0" fontId="17" fillId="0" borderId="0" xfId="0" applyFont="1" applyBorder="1" applyAlignment="1">
      <alignment horizontal="center" vertical="center"/>
    </xf>
    <xf numFmtId="0" fontId="17" fillId="0" borderId="0" xfId="0" applyFont="1"/>
    <xf numFmtId="0" fontId="17" fillId="3" borderId="1" xfId="0" applyFont="1" applyFill="1" applyBorder="1" applyAlignment="1">
      <alignment vertical="center"/>
    </xf>
    <xf numFmtId="0" fontId="17" fillId="0" borderId="2" xfId="0" applyFont="1" applyBorder="1" applyAlignment="1">
      <alignment horizontal="center" vertical="center"/>
    </xf>
    <xf numFmtId="0" fontId="17" fillId="0" borderId="3" xfId="0" applyFont="1" applyBorder="1" applyAlignment="1">
      <alignment vertical="center"/>
    </xf>
    <xf numFmtId="0" fontId="17" fillId="3" borderId="5" xfId="0" applyFont="1" applyFill="1" applyBorder="1" applyAlignment="1">
      <alignment vertical="center"/>
    </xf>
    <xf numFmtId="0" fontId="17" fillId="0" borderId="6" xfId="0" applyFont="1" applyBorder="1" applyAlignment="1">
      <alignment horizontal="center" vertical="center"/>
    </xf>
    <xf numFmtId="0" fontId="17" fillId="0" borderId="7" xfId="0" applyFont="1" applyBorder="1" applyAlignment="1">
      <alignment vertical="center"/>
    </xf>
    <xf numFmtId="0" fontId="17" fillId="0" borderId="5" xfId="0" applyFont="1" applyBorder="1" applyAlignment="1">
      <alignment horizontal="right"/>
    </xf>
    <xf numFmtId="0" fontId="8" fillId="0" borderId="0" xfId="0" applyFont="1" applyFill="1" applyBorder="1" applyAlignment="1">
      <alignment horizontal="left" vertical="top" wrapText="1"/>
    </xf>
    <xf numFmtId="0" fontId="5" fillId="0" borderId="0" xfId="0" applyNumberFormat="1" applyFont="1" applyFill="1" applyBorder="1" applyAlignment="1">
      <alignment horizontal="left" vertical="top" wrapText="1"/>
    </xf>
    <xf numFmtId="0" fontId="6" fillId="0" borderId="0" xfId="0" applyNumberFormat="1" applyFont="1" applyFill="1" applyBorder="1" applyAlignment="1">
      <alignment horizontal="left" vertical="top" wrapText="1"/>
    </xf>
    <xf numFmtId="0" fontId="5" fillId="0" borderId="0" xfId="0" applyFont="1" applyAlignment="1">
      <alignment vertical="top" wrapText="1"/>
    </xf>
    <xf numFmtId="0" fontId="4" fillId="0" borderId="0" xfId="0" applyFont="1" applyFill="1"/>
    <xf numFmtId="0" fontId="0" fillId="0" borderId="0" xfId="0" applyFont="1" applyFill="1"/>
    <xf numFmtId="0" fontId="18" fillId="0" borderId="0" xfId="0" applyFont="1" applyFill="1"/>
    <xf numFmtId="0" fontId="11" fillId="0" borderId="0" xfId="0" applyFont="1" applyFill="1" applyBorder="1" applyAlignment="1">
      <alignment horizontal="left" vertical="top"/>
    </xf>
    <xf numFmtId="0" fontId="0" fillId="0" borderId="0" xfId="0" applyAlignment="1">
      <alignment wrapText="1"/>
    </xf>
    <xf numFmtId="0" fontId="20" fillId="5" borderId="0" xfId="0" applyFont="1" applyFill="1" applyBorder="1" applyAlignment="1">
      <alignment vertical="top"/>
    </xf>
    <xf numFmtId="0" fontId="20" fillId="5" borderId="0" xfId="0" applyFont="1" applyFill="1" applyBorder="1" applyAlignment="1">
      <alignment horizontal="left" vertical="top"/>
    </xf>
    <xf numFmtId="0" fontId="20" fillId="5" borderId="0" xfId="0" applyFont="1" applyFill="1" applyBorder="1" applyAlignment="1">
      <alignment horizontal="center" vertical="top"/>
    </xf>
    <xf numFmtId="0" fontId="20" fillId="5" borderId="0" xfId="0" applyFont="1" applyFill="1" applyBorder="1" applyAlignment="1">
      <alignment horizontal="right" vertical="top"/>
    </xf>
    <xf numFmtId="0" fontId="20" fillId="5" borderId="0" xfId="0" applyFont="1" applyFill="1" applyBorder="1" applyAlignment="1">
      <alignment vertical="top" wrapText="1"/>
    </xf>
    <xf numFmtId="0" fontId="0" fillId="6" borderId="0" xfId="0" applyFont="1" applyFill="1" applyBorder="1" applyAlignment="1">
      <alignment horizontal="left" vertical="top"/>
    </xf>
    <xf numFmtId="0" fontId="4" fillId="3" borderId="0" xfId="0" applyFont="1" applyFill="1" applyBorder="1" applyAlignment="1">
      <alignment vertical="top"/>
    </xf>
    <xf numFmtId="0" fontId="21" fillId="5" borderId="0" xfId="0" applyFont="1" applyFill="1" applyBorder="1" applyAlignment="1">
      <alignment vertical="top"/>
    </xf>
    <xf numFmtId="0" fontId="5" fillId="0" borderId="8" xfId="0" applyFont="1" applyFill="1" applyBorder="1" applyAlignment="1">
      <alignment horizontal="left" vertical="top"/>
    </xf>
    <xf numFmtId="0" fontId="5" fillId="0" borderId="8" xfId="0" applyFont="1" applyBorder="1" applyAlignment="1">
      <alignment vertical="top" wrapText="1"/>
    </xf>
    <xf numFmtId="0" fontId="5" fillId="0" borderId="8" xfId="0" applyFont="1" applyFill="1" applyBorder="1" applyAlignment="1">
      <alignment vertical="top" wrapText="1"/>
    </xf>
    <xf numFmtId="0" fontId="5" fillId="0" borderId="8" xfId="0" applyFont="1" applyFill="1" applyBorder="1" applyAlignment="1">
      <alignment vertical="top"/>
    </xf>
    <xf numFmtId="0" fontId="5" fillId="0" borderId="8" xfId="0" applyFont="1" applyFill="1" applyBorder="1" applyAlignment="1">
      <alignment horizontal="left" vertical="top" wrapText="1"/>
    </xf>
    <xf numFmtId="2" fontId="5" fillId="0" borderId="8" xfId="0" applyNumberFormat="1" applyFont="1" applyFill="1" applyBorder="1" applyAlignment="1">
      <alignment horizontal="left" vertical="top"/>
    </xf>
    <xf numFmtId="0" fontId="5" fillId="0" borderId="8" xfId="0" applyFont="1" applyFill="1" applyBorder="1" applyAlignment="1">
      <alignment wrapText="1"/>
    </xf>
    <xf numFmtId="0" fontId="8" fillId="0" borderId="0" xfId="0" applyFont="1" applyFill="1" applyBorder="1" applyAlignment="1">
      <alignment horizontal="right" vertical="top"/>
    </xf>
    <xf numFmtId="0" fontId="0" fillId="0" borderId="0" xfId="0" applyFont="1" applyAlignment="1">
      <alignment vertical="top"/>
    </xf>
    <xf numFmtId="0" fontId="10" fillId="0" borderId="0" xfId="0" applyFont="1" applyFill="1" applyBorder="1" applyAlignment="1">
      <alignment horizontal="left" vertical="top"/>
    </xf>
    <xf numFmtId="0" fontId="12" fillId="0" borderId="0" xfId="0" applyFont="1" applyFill="1" applyBorder="1" applyAlignment="1">
      <alignment horizontal="left" vertical="top"/>
    </xf>
    <xf numFmtId="0" fontId="5" fillId="0" borderId="0" xfId="0" quotePrefix="1" applyFont="1" applyFill="1" applyBorder="1" applyAlignment="1">
      <alignment horizontal="left" vertical="top"/>
    </xf>
    <xf numFmtId="0" fontId="0" fillId="0" borderId="0" xfId="0" applyFont="1" applyAlignment="1"/>
    <xf numFmtId="0" fontId="0" fillId="0" borderId="0" xfId="0" applyFont="1" applyFill="1" applyAlignment="1"/>
    <xf numFmtId="0" fontId="13" fillId="0" borderId="0" xfId="0" applyFont="1" applyFill="1" applyBorder="1" applyAlignment="1">
      <alignment horizontal="left" vertical="top"/>
    </xf>
    <xf numFmtId="0" fontId="6" fillId="0" borderId="0" xfId="0" applyFont="1" applyAlignment="1"/>
    <xf numFmtId="0" fontId="5" fillId="0" borderId="0" xfId="0" applyFont="1" applyBorder="1" applyAlignment="1">
      <alignment vertical="center"/>
    </xf>
    <xf numFmtId="0" fontId="6" fillId="0" borderId="0" xfId="0" applyFont="1" applyBorder="1" applyAlignment="1">
      <alignment vertical="center"/>
    </xf>
    <xf numFmtId="0" fontId="9" fillId="0" borderId="0" xfId="0" applyFont="1" applyBorder="1" applyAlignment="1">
      <alignment vertical="center"/>
    </xf>
    <xf numFmtId="0" fontId="5" fillId="0" borderId="0" xfId="0" applyFont="1" applyAlignment="1"/>
    <xf numFmtId="0" fontId="5" fillId="0" borderId="0" xfId="0" applyFont="1" applyFill="1" applyBorder="1" applyAlignment="1">
      <alignment vertical="center"/>
    </xf>
    <xf numFmtId="0" fontId="5" fillId="0" borderId="0" xfId="0" applyFont="1" applyBorder="1" applyAlignment="1"/>
    <xf numFmtId="0" fontId="6" fillId="0" borderId="0" xfId="0" applyFont="1" applyBorder="1" applyAlignment="1"/>
    <xf numFmtId="0" fontId="6" fillId="0" borderId="0" xfId="0" applyFont="1" applyAlignment="1">
      <alignment vertical="top"/>
    </xf>
    <xf numFmtId="0" fontId="13" fillId="0" borderId="0" xfId="0" applyFont="1" applyFill="1" applyBorder="1" applyAlignment="1">
      <alignment vertical="top" wrapText="1"/>
    </xf>
    <xf numFmtId="0" fontId="5" fillId="0" borderId="8" xfId="0" applyFont="1" applyBorder="1" applyAlignment="1">
      <alignment wrapText="1"/>
    </xf>
    <xf numFmtId="0" fontId="13" fillId="0" borderId="0" xfId="0" applyFont="1" applyFill="1" applyBorder="1" applyAlignment="1">
      <alignment wrapText="1"/>
    </xf>
    <xf numFmtId="0" fontId="2" fillId="0" borderId="0" xfId="0" applyFont="1" applyAlignment="1">
      <alignment vertical="top"/>
    </xf>
    <xf numFmtId="0" fontId="0" fillId="0" borderId="8" xfId="0" applyFont="1" applyFill="1" applyBorder="1" applyAlignment="1">
      <alignment vertical="top"/>
    </xf>
    <xf numFmtId="0" fontId="12" fillId="0" borderId="8" xfId="0" applyFont="1" applyFill="1" applyBorder="1" applyAlignment="1">
      <alignment horizontal="left" vertical="top"/>
    </xf>
    <xf numFmtId="0" fontId="0" fillId="0" borderId="0" xfId="0" applyFont="1" applyFill="1" applyAlignment="1">
      <alignment horizontal="center" vertical="center"/>
    </xf>
    <xf numFmtId="0" fontId="0" fillId="0" borderId="4" xfId="0" applyFont="1" applyFill="1" applyBorder="1" applyAlignment="1">
      <alignment horizontal="center" vertical="center"/>
    </xf>
    <xf numFmtId="0" fontId="6" fillId="0" borderId="0" xfId="0" applyFont="1" applyFill="1" applyBorder="1" applyAlignment="1">
      <alignment horizontal="center" vertical="center"/>
    </xf>
    <xf numFmtId="0" fontId="0" fillId="0" borderId="0" xfId="0" applyFont="1" applyFill="1" applyBorder="1"/>
    <xf numFmtId="0" fontId="5" fillId="0" borderId="0" xfId="0" applyFont="1" applyFill="1" applyAlignment="1">
      <alignment vertical="top"/>
    </xf>
    <xf numFmtId="0" fontId="5" fillId="0" borderId="8" xfId="0" applyFont="1" applyBorder="1" applyAlignment="1">
      <alignment vertical="top"/>
    </xf>
    <xf numFmtId="0" fontId="6" fillId="0" borderId="8" xfId="0" applyFont="1" applyFill="1" applyBorder="1" applyAlignment="1">
      <alignment horizontal="left" vertical="top"/>
    </xf>
    <xf numFmtId="0" fontId="6" fillId="0" borderId="8" xfId="0" applyFont="1" applyBorder="1" applyAlignment="1">
      <alignment vertical="top"/>
    </xf>
    <xf numFmtId="0" fontId="6" fillId="0" borderId="8" xfId="0" applyFont="1" applyFill="1" applyBorder="1" applyAlignment="1">
      <alignment vertical="top"/>
    </xf>
    <xf numFmtId="0" fontId="11" fillId="0" borderId="8" xfId="0" applyFont="1" applyFill="1" applyBorder="1" applyAlignment="1">
      <alignment horizontal="left" vertical="top"/>
    </xf>
    <xf numFmtId="0" fontId="5" fillId="0" borderId="8" xfId="0" applyFont="1" applyFill="1" applyBorder="1" applyAlignment="1">
      <alignment horizontal="right" vertical="top"/>
    </xf>
    <xf numFmtId="0" fontId="0" fillId="0" borderId="0" xfId="0" applyAlignment="1"/>
    <xf numFmtId="0" fontId="10" fillId="0" borderId="0" xfId="0" applyFont="1" applyFill="1" applyBorder="1" applyAlignment="1">
      <alignment vertical="top"/>
    </xf>
    <xf numFmtId="0" fontId="3" fillId="0" borderId="0" xfId="0" applyFont="1" applyFill="1" applyBorder="1" applyAlignment="1">
      <alignment horizontal="left" vertical="top"/>
    </xf>
    <xf numFmtId="0" fontId="6" fillId="0" borderId="0" xfId="0" applyFont="1" applyFill="1" applyAlignment="1">
      <alignment vertical="top"/>
    </xf>
    <xf numFmtId="0" fontId="0" fillId="0" borderId="8" xfId="0" applyFont="1" applyBorder="1" applyAlignment="1">
      <alignment vertical="top"/>
    </xf>
    <xf numFmtId="0" fontId="12" fillId="7" borderId="0" xfId="0" applyFont="1" applyFill="1" applyBorder="1" applyAlignment="1">
      <alignment horizontal="left" vertical="top"/>
    </xf>
    <xf numFmtId="0" fontId="8" fillId="0" borderId="8" xfId="0" applyFont="1" applyFill="1" applyBorder="1" applyAlignment="1">
      <alignment horizontal="left" vertical="top"/>
    </xf>
    <xf numFmtId="0" fontId="0" fillId="0" borderId="8" xfId="0" applyFont="1" applyBorder="1" applyAlignment="1"/>
    <xf numFmtId="0" fontId="6" fillId="0" borderId="8" xfId="0" applyFont="1" applyFill="1" applyBorder="1" applyAlignment="1">
      <alignment horizontal="left" vertical="top" wrapText="1"/>
    </xf>
    <xf numFmtId="0" fontId="0" fillId="0" borderId="0" xfId="0"/>
    <xf numFmtId="0" fontId="0" fillId="0" borderId="0" xfId="0" applyFont="1" applyFill="1" applyBorder="1" applyAlignment="1">
      <alignment horizontal="left" vertical="top"/>
    </xf>
    <xf numFmtId="2" fontId="0" fillId="0" borderId="0" xfId="0" applyNumberFormat="1" applyFont="1" applyFill="1" applyBorder="1" applyAlignment="1">
      <alignment horizontal="left" vertical="top"/>
    </xf>
    <xf numFmtId="0" fontId="0" fillId="0" borderId="0" xfId="0" applyFont="1" applyFill="1" applyBorder="1" applyAlignment="1">
      <alignment vertical="top"/>
    </xf>
    <xf numFmtId="0" fontId="0" fillId="0" borderId="0" xfId="0" applyFont="1" applyBorder="1" applyAlignment="1">
      <alignment vertical="top"/>
    </xf>
    <xf numFmtId="0" fontId="0" fillId="0" borderId="0" xfId="0" applyFont="1" applyFill="1" applyBorder="1" applyAlignment="1">
      <alignment horizontal="center" vertical="top"/>
    </xf>
    <xf numFmtId="0" fontId="0" fillId="3" borderId="0" xfId="0" applyFont="1" applyFill="1" applyBorder="1" applyAlignment="1">
      <alignment horizontal="left" vertical="top"/>
    </xf>
    <xf numFmtId="0" fontId="0" fillId="0" borderId="0" xfId="0" applyFont="1" applyBorder="1" applyAlignment="1"/>
    <xf numFmtId="2" fontId="6" fillId="0" borderId="0" xfId="0" applyNumberFormat="1" applyFont="1" applyFill="1" applyBorder="1" applyAlignment="1">
      <alignment horizontal="right" vertical="top"/>
    </xf>
    <xf numFmtId="2" fontId="5" fillId="0" borderId="9" xfId="0" applyNumberFormat="1" applyFont="1" applyFill="1" applyBorder="1" applyAlignment="1">
      <alignment horizontal="left" vertical="top"/>
    </xf>
    <xf numFmtId="0" fontId="5" fillId="0" borderId="8" xfId="0" applyFont="1" applyFill="1" applyBorder="1" applyAlignment="1">
      <alignment horizontal="center" vertical="top"/>
    </xf>
    <xf numFmtId="17" fontId="5" fillId="0" borderId="0" xfId="0" quotePrefix="1" applyNumberFormat="1" applyFont="1" applyFill="1" applyBorder="1" applyAlignment="1">
      <alignment horizontal="left" vertical="top"/>
    </xf>
    <xf numFmtId="0" fontId="14" fillId="0" borderId="0" xfId="0" applyFont="1" applyFill="1" applyBorder="1" applyAlignment="1">
      <alignment vertical="top"/>
    </xf>
    <xf numFmtId="0" fontId="6" fillId="6" borderId="0" xfId="0" applyFont="1" applyFill="1" applyBorder="1" applyAlignment="1">
      <alignment horizontal="left" vertical="top"/>
    </xf>
    <xf numFmtId="0" fontId="6" fillId="0" borderId="0" xfId="0" applyFont="1" applyFill="1" applyBorder="1" applyAlignment="1">
      <alignment horizontal="left"/>
    </xf>
    <xf numFmtId="0" fontId="0" fillId="8" borderId="0" xfId="0" applyFont="1" applyFill="1" applyBorder="1" applyAlignment="1">
      <alignment vertical="top"/>
    </xf>
    <xf numFmtId="0" fontId="6" fillId="8" borderId="0" xfId="0" applyFont="1" applyFill="1" applyBorder="1" applyAlignment="1">
      <alignment vertical="top"/>
    </xf>
    <xf numFmtId="0" fontId="5" fillId="8" borderId="0" xfId="0" applyFont="1" applyFill="1" applyBorder="1" applyAlignment="1">
      <alignment vertical="top"/>
    </xf>
    <xf numFmtId="0" fontId="5" fillId="8" borderId="0" xfId="0" applyFont="1" applyFill="1" applyBorder="1" applyAlignment="1">
      <alignment horizontal="left" vertical="top"/>
    </xf>
    <xf numFmtId="0" fontId="6" fillId="8" borderId="0" xfId="0" applyFont="1" applyFill="1" applyBorder="1" applyAlignment="1">
      <alignment horizontal="left" vertical="top"/>
    </xf>
    <xf numFmtId="0" fontId="5" fillId="8" borderId="0" xfId="0" applyFont="1" applyFill="1" applyBorder="1" applyAlignment="1">
      <alignment horizontal="center" vertical="top"/>
    </xf>
    <xf numFmtId="0" fontId="5" fillId="8" borderId="0" xfId="0" applyFont="1" applyFill="1" applyBorder="1" applyAlignment="1"/>
    <xf numFmtId="2" fontId="5" fillId="8" borderId="0" xfId="0" applyNumberFormat="1" applyFont="1" applyFill="1" applyBorder="1" applyAlignment="1">
      <alignment horizontal="left" vertical="top"/>
    </xf>
    <xf numFmtId="0" fontId="5" fillId="0" borderId="0" xfId="0" applyFont="1" applyFill="1" applyBorder="1" applyAlignment="1"/>
    <xf numFmtId="0" fontId="6" fillId="0" borderId="0" xfId="0" applyFont="1" applyFill="1" applyBorder="1" applyAlignment="1"/>
    <xf numFmtId="0" fontId="12" fillId="0" borderId="0" xfId="0" applyFont="1" applyFill="1" applyBorder="1" applyAlignment="1">
      <alignment vertical="top"/>
    </xf>
    <xf numFmtId="0" fontId="12" fillId="0" borderId="8" xfId="0" applyFont="1" applyFill="1" applyBorder="1" applyAlignment="1">
      <alignment vertical="top" wrapText="1"/>
    </xf>
    <xf numFmtId="0" fontId="11" fillId="0" borderId="0" xfId="0" applyFont="1" applyFill="1" applyBorder="1" applyAlignment="1">
      <alignment vertical="top"/>
    </xf>
    <xf numFmtId="0" fontId="0" fillId="0" borderId="0" xfId="0" applyFont="1" applyFill="1" applyBorder="1" applyAlignment="1">
      <alignment vertical="top" wrapText="1"/>
    </xf>
    <xf numFmtId="0" fontId="5" fillId="0" borderId="8" xfId="0" quotePrefix="1" applyFont="1" applyFill="1" applyBorder="1" applyAlignment="1">
      <alignment horizontal="left" vertical="top"/>
    </xf>
    <xf numFmtId="0" fontId="5" fillId="0" borderId="8" xfId="0" applyFont="1" applyBorder="1" applyAlignment="1"/>
    <xf numFmtId="0" fontId="6" fillId="0" borderId="8" xfId="0" applyFont="1" applyBorder="1" applyAlignment="1"/>
    <xf numFmtId="0" fontId="6" fillId="8" borderId="0" xfId="0" applyFont="1" applyFill="1" applyBorder="1" applyAlignment="1"/>
    <xf numFmtId="0" fontId="22" fillId="0" borderId="0" xfId="0" applyFont="1" applyAlignment="1">
      <alignment vertical="center"/>
    </xf>
    <xf numFmtId="0" fontId="22" fillId="0" borderId="0" xfId="0" applyFont="1"/>
    <xf numFmtId="0" fontId="0" fillId="0" borderId="0" xfId="0" applyFont="1" applyFill="1" applyBorder="1" applyAlignment="1">
      <alignment horizontal="center" vertical="center"/>
    </xf>
    <xf numFmtId="0" fontId="6" fillId="0" borderId="4" xfId="0" applyFont="1" applyFill="1" applyBorder="1" applyAlignment="1">
      <alignment horizontal="center" vertical="center"/>
    </xf>
    <xf numFmtId="0" fontId="0" fillId="0" borderId="1" xfId="0" applyFont="1" applyFill="1" applyBorder="1"/>
    <xf numFmtId="0" fontId="0" fillId="0" borderId="10" xfId="0" applyFont="1" applyFill="1" applyBorder="1"/>
    <xf numFmtId="0" fontId="0" fillId="0" borderId="5" xfId="0" applyFont="1" applyFill="1" applyBorder="1"/>
    <xf numFmtId="0" fontId="0" fillId="0" borderId="4" xfId="0" applyFont="1" applyFill="1" applyBorder="1"/>
    <xf numFmtId="0" fontId="6" fillId="0" borderId="4" xfId="0" applyFont="1" applyFill="1" applyBorder="1" applyAlignment="1">
      <alignment vertical="top"/>
    </xf>
    <xf numFmtId="1" fontId="2" fillId="0" borderId="0" xfId="0" applyNumberFormat="1" applyFont="1" applyAlignment="1">
      <alignment horizontal="center" vertical="top"/>
    </xf>
    <xf numFmtId="1" fontId="5" fillId="0" borderId="0" xfId="0" applyNumberFormat="1" applyFont="1" applyFill="1" applyBorder="1" applyAlignment="1">
      <alignment horizontal="center" vertical="top"/>
    </xf>
    <xf numFmtId="1" fontId="5" fillId="0" borderId="0" xfId="0" applyNumberFormat="1" applyFont="1" applyAlignment="1">
      <alignment horizontal="center" vertical="top"/>
    </xf>
    <xf numFmtId="1" fontId="5" fillId="0" borderId="8" xfId="0" applyNumberFormat="1" applyFont="1" applyFill="1" applyBorder="1" applyAlignment="1">
      <alignment horizontal="center" vertical="top"/>
    </xf>
    <xf numFmtId="1" fontId="5" fillId="0" borderId="8" xfId="0" applyNumberFormat="1" applyFont="1" applyBorder="1" applyAlignment="1">
      <alignment horizontal="center" vertical="top"/>
    </xf>
    <xf numFmtId="1" fontId="5" fillId="0" borderId="0" xfId="0" applyNumberFormat="1" applyFont="1" applyBorder="1" applyAlignment="1">
      <alignment horizontal="center" vertical="top"/>
    </xf>
    <xf numFmtId="0" fontId="1" fillId="0" borderId="0" xfId="0" applyFont="1" applyFill="1" applyBorder="1" applyAlignment="1">
      <alignment horizontal="left" vertical="top"/>
    </xf>
    <xf numFmtId="0" fontId="0" fillId="0" borderId="0" xfId="0" applyFill="1" applyBorder="1" applyAlignment="1">
      <alignment horizontal="left" vertical="top" wrapText="1"/>
    </xf>
    <xf numFmtId="0" fontId="1" fillId="0" borderId="0" xfId="0" applyFont="1" applyFill="1" applyBorder="1" applyAlignment="1">
      <alignment vertical="top"/>
    </xf>
    <xf numFmtId="0" fontId="8" fillId="11" borderId="0" xfId="0" applyFont="1" applyFill="1" applyBorder="1" applyAlignment="1">
      <alignment vertical="top"/>
    </xf>
    <xf numFmtId="0" fontId="6" fillId="11" borderId="0" xfId="0" applyFont="1" applyFill="1" applyBorder="1" applyAlignment="1">
      <alignment vertical="top"/>
    </xf>
    <xf numFmtId="0" fontId="5" fillId="11" borderId="0" xfId="0" applyFont="1" applyFill="1" applyBorder="1" applyAlignment="1">
      <alignment vertical="top"/>
    </xf>
    <xf numFmtId="0" fontId="6" fillId="11" borderId="0" xfId="0" applyFont="1" applyFill="1" applyBorder="1" applyAlignment="1">
      <alignment horizontal="left" vertical="top"/>
    </xf>
    <xf numFmtId="0" fontId="5" fillId="11" borderId="0" xfId="0" applyFont="1" applyFill="1" applyBorder="1" applyAlignment="1">
      <alignment horizontal="left" vertical="top"/>
    </xf>
    <xf numFmtId="0" fontId="6" fillId="11" borderId="0" xfId="0" applyFont="1" applyFill="1" applyBorder="1" applyAlignment="1">
      <alignment horizontal="center" vertical="top"/>
    </xf>
    <xf numFmtId="0" fontId="6" fillId="12" borderId="0" xfId="0" applyFont="1" applyFill="1" applyBorder="1" applyAlignment="1">
      <alignment vertical="top"/>
    </xf>
    <xf numFmtId="0" fontId="6" fillId="13" borderId="0" xfId="0" applyFont="1" applyFill="1" applyBorder="1" applyAlignment="1">
      <alignment vertical="top"/>
    </xf>
    <xf numFmtId="0" fontId="5" fillId="13" borderId="0" xfId="0" applyFont="1" applyFill="1" applyBorder="1" applyAlignment="1">
      <alignment vertical="top"/>
    </xf>
    <xf numFmtId="0" fontId="5" fillId="13" borderId="0" xfId="0" applyFont="1" applyFill="1" applyBorder="1" applyAlignment="1">
      <alignment horizontal="left" vertical="top"/>
    </xf>
    <xf numFmtId="0" fontId="6" fillId="13" borderId="0" xfId="0" applyFont="1" applyFill="1" applyBorder="1" applyAlignment="1">
      <alignment horizontal="center" vertical="top"/>
    </xf>
    <xf numFmtId="0" fontId="8" fillId="13" borderId="0" xfId="0" applyFont="1" applyFill="1" applyBorder="1" applyAlignment="1">
      <alignment vertical="top"/>
    </xf>
    <xf numFmtId="0" fontId="0" fillId="13" borderId="0" xfId="0" applyFont="1" applyFill="1" applyBorder="1" applyAlignment="1">
      <alignment vertical="top"/>
    </xf>
    <xf numFmtId="0" fontId="0" fillId="14" borderId="4" xfId="0" applyFont="1" applyFill="1" applyBorder="1" applyAlignment="1">
      <alignment horizontal="center" vertical="center"/>
    </xf>
    <xf numFmtId="2" fontId="0" fillId="0" borderId="0" xfId="0" applyNumberFormat="1" applyFont="1" applyFill="1" applyBorder="1" applyAlignment="1">
      <alignment horizontal="left" vertical="top"/>
    </xf>
    <xf numFmtId="0" fontId="0" fillId="0" borderId="0" xfId="0" applyFont="1" applyFill="1" applyBorder="1" applyAlignment="1">
      <alignment horizontal="left" vertical="top"/>
    </xf>
    <xf numFmtId="2" fontId="32" fillId="0" borderId="0" xfId="0" applyNumberFormat="1" applyFont="1" applyFill="1" applyBorder="1" applyAlignment="1">
      <alignment horizontal="left" vertical="top"/>
    </xf>
    <xf numFmtId="2" fontId="32" fillId="0" borderId="8" xfId="0" applyNumberFormat="1" applyFont="1" applyFill="1" applyBorder="1" applyAlignment="1">
      <alignment horizontal="left" vertical="top"/>
    </xf>
    <xf numFmtId="0" fontId="5" fillId="15" borderId="0" xfId="0" applyFont="1" applyFill="1" applyBorder="1" applyAlignment="1">
      <alignment horizontal="left" vertical="top"/>
    </xf>
    <xf numFmtId="0" fontId="8" fillId="11" borderId="0" xfId="0" applyFont="1" applyFill="1" applyBorder="1" applyAlignment="1">
      <alignment horizontal="center" vertical="top"/>
    </xf>
    <xf numFmtId="0" fontId="0" fillId="11" borderId="0" xfId="0" applyFont="1" applyFill="1" applyBorder="1" applyAlignment="1">
      <alignment vertical="top"/>
    </xf>
    <xf numFmtId="0" fontId="6" fillId="16" borderId="0" xfId="0" applyFont="1" applyFill="1" applyBorder="1" applyAlignment="1">
      <alignment vertical="top"/>
    </xf>
    <xf numFmtId="0" fontId="5" fillId="16" borderId="0" xfId="0" applyFont="1" applyFill="1" applyBorder="1" applyAlignment="1">
      <alignment horizontal="left" vertical="top"/>
    </xf>
    <xf numFmtId="0" fontId="6" fillId="16" borderId="0" xfId="0" applyFont="1" applyFill="1" applyBorder="1" applyAlignment="1">
      <alignment horizontal="left" vertical="top"/>
    </xf>
    <xf numFmtId="0" fontId="6" fillId="16" borderId="0" xfId="0" applyFont="1" applyFill="1" applyBorder="1" applyAlignment="1">
      <alignment horizontal="center" vertical="top"/>
    </xf>
    <xf numFmtId="0" fontId="8" fillId="16" borderId="0" xfId="0" applyFont="1" applyFill="1" applyBorder="1" applyAlignment="1">
      <alignment vertical="top"/>
    </xf>
    <xf numFmtId="0" fontId="32" fillId="0" borderId="9" xfId="0" applyFont="1" applyFill="1" applyBorder="1" applyAlignment="1">
      <alignment horizontal="left" vertical="top"/>
    </xf>
    <xf numFmtId="0" fontId="5" fillId="0" borderId="9" xfId="0" applyFont="1" applyBorder="1" applyAlignment="1">
      <alignment vertical="top"/>
    </xf>
    <xf numFmtId="0" fontId="32" fillId="0" borderId="8" xfId="0" applyFont="1" applyFill="1" applyBorder="1" applyAlignment="1">
      <alignment horizontal="left" vertical="top"/>
    </xf>
    <xf numFmtId="0" fontId="6" fillId="15" borderId="0" xfId="0" applyFont="1" applyFill="1" applyBorder="1" applyAlignment="1">
      <alignment vertical="top"/>
    </xf>
    <xf numFmtId="0" fontId="8" fillId="15" borderId="0" xfId="0" applyFont="1" applyFill="1" applyBorder="1" applyAlignment="1">
      <alignment vertical="top"/>
    </xf>
    <xf numFmtId="0" fontId="4" fillId="17" borderId="0" xfId="0" applyFont="1" applyFill="1" applyAlignment="1">
      <alignment vertical="top"/>
    </xf>
    <xf numFmtId="0" fontId="6" fillId="17" borderId="0" xfId="0" applyFont="1" applyFill="1" applyBorder="1" applyAlignment="1">
      <alignment vertical="top"/>
    </xf>
    <xf numFmtId="0" fontId="5" fillId="17" borderId="0" xfId="0" applyFont="1" applyFill="1" applyBorder="1" applyAlignment="1">
      <alignment vertical="top"/>
    </xf>
    <xf numFmtId="0" fontId="6" fillId="17" borderId="0" xfId="0" applyFont="1" applyFill="1" applyBorder="1" applyAlignment="1">
      <alignment horizontal="center" vertical="top"/>
    </xf>
    <xf numFmtId="0" fontId="8" fillId="17" borderId="0" xfId="0" applyFont="1" applyFill="1" applyBorder="1" applyAlignment="1">
      <alignment vertical="top"/>
    </xf>
    <xf numFmtId="0" fontId="0" fillId="17" borderId="0" xfId="0" applyFont="1" applyFill="1" applyBorder="1" applyAlignment="1">
      <alignment vertical="top"/>
    </xf>
    <xf numFmtId="0" fontId="1" fillId="17" borderId="0" xfId="0" applyFont="1" applyFill="1" applyAlignment="1">
      <alignment vertical="top"/>
    </xf>
    <xf numFmtId="0" fontId="8" fillId="15" borderId="0" xfId="0" applyFont="1" applyFill="1" applyBorder="1" applyAlignment="1">
      <alignment horizontal="center" vertical="top"/>
    </xf>
    <xf numFmtId="0" fontId="4" fillId="18" borderId="0" xfId="0" applyFont="1" applyFill="1" applyAlignment="1">
      <alignment vertical="top"/>
    </xf>
    <xf numFmtId="0" fontId="5" fillId="18" borderId="0" xfId="0" applyFont="1" applyFill="1" applyBorder="1" applyAlignment="1">
      <alignment vertical="top"/>
    </xf>
    <xf numFmtId="0" fontId="6" fillId="18" borderId="0" xfId="0" applyFont="1" applyFill="1" applyBorder="1" applyAlignment="1">
      <alignment horizontal="center" vertical="top"/>
    </xf>
    <xf numFmtId="0" fontId="0" fillId="18" borderId="0" xfId="0" applyFont="1" applyFill="1" applyBorder="1" applyAlignment="1">
      <alignment vertical="top"/>
    </xf>
    <xf numFmtId="0" fontId="30" fillId="19" borderId="4" xfId="0" applyFont="1" applyFill="1" applyBorder="1" applyAlignment="1">
      <alignment horizontal="center" vertical="center"/>
    </xf>
    <xf numFmtId="0" fontId="5" fillId="20" borderId="0" xfId="0" applyFont="1" applyFill="1" applyBorder="1" applyAlignment="1">
      <alignment horizontal="left" vertical="top"/>
    </xf>
    <xf numFmtId="0" fontId="6" fillId="15" borderId="0" xfId="0" applyFont="1" applyFill="1" applyBorder="1" applyAlignment="1">
      <alignment horizontal="left" vertical="top"/>
    </xf>
    <xf numFmtId="0" fontId="0" fillId="0" borderId="0" xfId="0" applyFont="1" applyFill="1" applyBorder="1" applyAlignment="1">
      <alignment horizontal="left" vertical="top"/>
    </xf>
    <xf numFmtId="0" fontId="0" fillId="0" borderId="0" xfId="0" applyFont="1" applyFill="1" applyBorder="1" applyAlignment="1">
      <alignment vertical="top"/>
    </xf>
    <xf numFmtId="0" fontId="0" fillId="0" borderId="0" xfId="0" applyFont="1" applyFill="1" applyBorder="1" applyAlignment="1">
      <alignment horizontal="center" vertical="top"/>
    </xf>
    <xf numFmtId="2" fontId="0" fillId="0" borderId="0" xfId="0" applyNumberFormat="1" applyFont="1" applyFill="1" applyBorder="1" applyAlignment="1">
      <alignment horizontal="left" vertical="top"/>
    </xf>
    <xf numFmtId="0" fontId="0" fillId="0" borderId="0" xfId="0" applyAlignment="1">
      <alignment vertical="center"/>
    </xf>
    <xf numFmtId="0" fontId="34" fillId="0" borderId="0" xfId="0" applyFont="1" applyFill="1" applyBorder="1" applyAlignment="1">
      <alignment vertical="top"/>
    </xf>
    <xf numFmtId="0" fontId="35" fillId="0" borderId="0" xfId="0" applyFont="1" applyFill="1" applyBorder="1" applyAlignment="1">
      <alignment vertical="top"/>
    </xf>
    <xf numFmtId="0" fontId="34" fillId="0" borderId="0" xfId="0" applyFont="1" applyFill="1" applyAlignment="1">
      <alignment vertical="top"/>
    </xf>
    <xf numFmtId="0" fontId="32" fillId="0" borderId="0" xfId="0" applyFont="1" applyAlignment="1">
      <alignment vertical="center"/>
    </xf>
    <xf numFmtId="0" fontId="5" fillId="21" borderId="0" xfId="0" applyFont="1" applyFill="1" applyBorder="1" applyAlignment="1">
      <alignment vertical="top"/>
    </xf>
    <xf numFmtId="0" fontId="5" fillId="16" borderId="0" xfId="0" applyFont="1" applyFill="1" applyBorder="1" applyAlignment="1">
      <alignment vertical="top"/>
    </xf>
    <xf numFmtId="0" fontId="6" fillId="17" borderId="0" xfId="0" applyFont="1" applyFill="1" applyBorder="1" applyAlignment="1">
      <alignment horizontal="left" vertical="top"/>
    </xf>
    <xf numFmtId="0" fontId="6" fillId="21" borderId="0" xfId="0" applyFont="1" applyFill="1" applyBorder="1" applyAlignment="1">
      <alignment horizontal="left" vertical="top"/>
    </xf>
    <xf numFmtId="0" fontId="30" fillId="0" borderId="0" xfId="0" applyFont="1" applyFill="1" applyBorder="1" applyAlignment="1">
      <alignment horizontal="center" vertical="center"/>
    </xf>
    <xf numFmtId="0" fontId="0" fillId="0" borderId="0" xfId="0" applyFont="1" applyFill="1" applyAlignment="1">
      <alignment horizontal="center"/>
    </xf>
    <xf numFmtId="0" fontId="0" fillId="22" borderId="0" xfId="0" applyFont="1" applyFill="1" applyAlignment="1">
      <alignment horizontal="center"/>
    </xf>
    <xf numFmtId="0" fontId="8" fillId="17" borderId="0" xfId="0" applyFont="1" applyFill="1" applyBorder="1" applyAlignment="1">
      <alignment horizontal="left" vertical="top"/>
    </xf>
    <xf numFmtId="0" fontId="5" fillId="17" borderId="0" xfId="0" applyFont="1" applyFill="1" applyBorder="1" applyAlignment="1">
      <alignment horizontal="left" vertical="top"/>
    </xf>
    <xf numFmtId="0" fontId="0" fillId="17" borderId="0" xfId="0" applyFont="1" applyFill="1" applyBorder="1" applyAlignment="1">
      <alignment horizontal="left" vertical="top"/>
    </xf>
    <xf numFmtId="0" fontId="5" fillId="17" borderId="0" xfId="0" applyFont="1" applyFill="1" applyBorder="1" applyAlignment="1">
      <alignment horizontal="right" vertical="top"/>
    </xf>
    <xf numFmtId="0" fontId="2" fillId="17" borderId="0" xfId="0" applyFont="1" applyFill="1" applyBorder="1" applyAlignment="1">
      <alignment vertical="top"/>
    </xf>
    <xf numFmtId="0" fontId="5" fillId="17" borderId="0" xfId="0" applyFont="1" applyFill="1" applyBorder="1" applyAlignment="1">
      <alignment horizontal="center" vertical="top"/>
    </xf>
    <xf numFmtId="0" fontId="5" fillId="17" borderId="0" xfId="0" applyFont="1" applyFill="1" applyAlignment="1">
      <alignment vertical="top"/>
    </xf>
    <xf numFmtId="0" fontId="6" fillId="17" borderId="0" xfId="0" applyFont="1" applyFill="1" applyAlignment="1">
      <alignment vertical="top"/>
    </xf>
    <xf numFmtId="0" fontId="8" fillId="18" borderId="0" xfId="0" applyFont="1" applyFill="1" applyBorder="1" applyAlignment="1">
      <alignment horizontal="left" vertical="top"/>
    </xf>
    <xf numFmtId="0" fontId="32" fillId="0" borderId="0" xfId="0" applyFont="1" applyFill="1" applyBorder="1" applyAlignment="1">
      <alignment vertical="top"/>
    </xf>
    <xf numFmtId="0" fontId="0" fillId="0" borderId="0" xfId="0" applyFont="1" applyFill="1" applyBorder="1" applyAlignment="1">
      <alignment vertical="top"/>
    </xf>
    <xf numFmtId="2" fontId="0" fillId="0" borderId="0" xfId="0" applyNumberFormat="1" applyFont="1" applyFill="1" applyBorder="1" applyAlignment="1">
      <alignment horizontal="center" vertical="top"/>
    </xf>
    <xf numFmtId="0" fontId="0" fillId="0" borderId="0" xfId="0" applyFont="1" applyFill="1" applyBorder="1" applyAlignment="1">
      <alignment horizontal="left" vertical="top"/>
    </xf>
    <xf numFmtId="2" fontId="0" fillId="0" borderId="0" xfId="0" applyNumberFormat="1" applyFont="1" applyFill="1" applyBorder="1" applyAlignment="1">
      <alignment horizontal="left" vertical="top"/>
    </xf>
    <xf numFmtId="0" fontId="5" fillId="18" borderId="0" xfId="0" applyFont="1" applyFill="1" applyBorder="1" applyAlignment="1">
      <alignment horizontal="left" vertical="top"/>
    </xf>
    <xf numFmtId="0" fontId="0" fillId="11" borderId="4" xfId="0" applyFont="1" applyFill="1" applyBorder="1" applyAlignment="1">
      <alignment horizontal="center" vertical="center"/>
    </xf>
    <xf numFmtId="0" fontId="0" fillId="11" borderId="1" xfId="0" applyFont="1" applyFill="1" applyBorder="1" applyAlignment="1">
      <alignment horizontal="center"/>
    </xf>
    <xf numFmtId="0" fontId="0" fillId="11" borderId="4" xfId="0" applyFont="1" applyFill="1" applyBorder="1" applyAlignment="1">
      <alignment horizontal="center"/>
    </xf>
    <xf numFmtId="0" fontId="0" fillId="11" borderId="10" xfId="0" applyFont="1" applyFill="1" applyBorder="1" applyAlignment="1">
      <alignment horizontal="center"/>
    </xf>
    <xf numFmtId="0" fontId="6" fillId="11" borderId="4" xfId="0" applyFont="1" applyFill="1" applyBorder="1" applyAlignment="1">
      <alignment horizontal="center" vertical="top"/>
    </xf>
    <xf numFmtId="0" fontId="0" fillId="11" borderId="5" xfId="0" applyFont="1" applyFill="1" applyBorder="1" applyAlignment="1">
      <alignment horizontal="center"/>
    </xf>
    <xf numFmtId="0" fontId="4" fillId="0" borderId="0" xfId="0" applyFont="1" applyFill="1" applyAlignment="1"/>
    <xf numFmtId="0" fontId="22" fillId="0" borderId="0" xfId="0" applyFont="1" applyAlignment="1"/>
    <xf numFmtId="0" fontId="0" fillId="0" borderId="0" xfId="0" applyFont="1" applyFill="1" applyBorder="1" applyAlignment="1"/>
    <xf numFmtId="0" fontId="6" fillId="11" borderId="4" xfId="0" applyFont="1" applyFill="1" applyBorder="1" applyAlignment="1">
      <alignment horizontal="center" vertical="center"/>
    </xf>
    <xf numFmtId="0" fontId="30" fillId="0" borderId="0" xfId="0" applyFont="1" applyFill="1"/>
    <xf numFmtId="0" fontId="23" fillId="5" borderId="0" xfId="0" applyFont="1" applyFill="1" applyBorder="1" applyAlignment="1">
      <alignment vertical="top"/>
    </xf>
    <xf numFmtId="0" fontId="23" fillId="5" borderId="0" xfId="0" applyFont="1" applyFill="1" applyBorder="1" applyAlignment="1">
      <alignment horizontal="right" vertical="top"/>
    </xf>
    <xf numFmtId="0" fontId="23" fillId="5" borderId="0" xfId="0" applyFont="1" applyFill="1" applyBorder="1" applyAlignment="1">
      <alignment horizontal="center" vertical="top"/>
    </xf>
    <xf numFmtId="0" fontId="24" fillId="5" borderId="0" xfId="0" applyFont="1" applyFill="1" applyBorder="1" applyAlignment="1">
      <alignment vertical="top"/>
    </xf>
    <xf numFmtId="2" fontId="8" fillId="11" borderId="0" xfId="0" applyNumberFormat="1" applyFont="1" applyFill="1" applyBorder="1" applyAlignment="1">
      <alignment horizontal="left" vertical="top"/>
    </xf>
    <xf numFmtId="0" fontId="36" fillId="11" borderId="0" xfId="0" applyFont="1" applyFill="1" applyBorder="1" applyAlignment="1">
      <alignment horizontal="left" vertical="top"/>
    </xf>
    <xf numFmtId="0" fontId="36" fillId="11" borderId="0" xfId="0" applyFont="1" applyFill="1" applyBorder="1" applyAlignment="1">
      <alignment horizontal="center" vertical="top"/>
    </xf>
    <xf numFmtId="0" fontId="36" fillId="11" borderId="0" xfId="0" applyFont="1" applyFill="1" applyBorder="1" applyAlignment="1">
      <alignment vertical="top"/>
    </xf>
    <xf numFmtId="0" fontId="8" fillId="21" borderId="0" xfId="0" applyFont="1" applyFill="1" applyBorder="1" applyAlignment="1">
      <alignment horizontal="left" vertical="top"/>
    </xf>
    <xf numFmtId="0" fontId="33" fillId="0" borderId="0" xfId="0" applyFont="1" applyFill="1" applyBorder="1" applyAlignment="1">
      <alignment vertical="top"/>
    </xf>
    <xf numFmtId="0" fontId="35" fillId="0" borderId="0" xfId="0" applyFont="1" applyFill="1" applyBorder="1" applyAlignment="1">
      <alignment horizontal="left" vertical="top"/>
    </xf>
    <xf numFmtId="0" fontId="0" fillId="0" borderId="0" xfId="0" applyAlignment="1">
      <alignment vertical="center" wrapText="1"/>
    </xf>
    <xf numFmtId="0" fontId="6" fillId="23" borderId="0" xfId="0" applyFont="1" applyFill="1" applyBorder="1" applyAlignment="1">
      <alignment vertical="top"/>
    </xf>
    <xf numFmtId="0" fontId="33" fillId="0" borderId="0" xfId="0" applyFont="1" applyFill="1" applyAlignment="1">
      <alignment vertical="top" wrapText="1"/>
    </xf>
    <xf numFmtId="0" fontId="5" fillId="0" borderId="0" xfId="0" applyFont="1" applyFill="1" applyBorder="1" applyAlignment="1">
      <alignment horizontal="right" vertical="top" wrapText="1"/>
    </xf>
    <xf numFmtId="0" fontId="5" fillId="0" borderId="0" xfId="0" applyFont="1" applyFill="1" applyBorder="1" applyAlignment="1">
      <alignment horizontal="center" vertical="top" wrapText="1"/>
    </xf>
    <xf numFmtId="0" fontId="0" fillId="0" borderId="0" xfId="0" applyFont="1" applyFill="1" applyBorder="1" applyAlignment="1">
      <alignment horizontal="left" vertical="top"/>
    </xf>
    <xf numFmtId="0" fontId="0" fillId="0" borderId="0" xfId="0" applyFont="1" applyFill="1" applyBorder="1" applyAlignment="1">
      <alignment horizontal="left" vertical="top"/>
    </xf>
    <xf numFmtId="0" fontId="0" fillId="0" borderId="0" xfId="0" applyFont="1" applyFill="1" applyBorder="1" applyAlignment="1">
      <alignment horizontal="left" vertical="top"/>
    </xf>
    <xf numFmtId="0" fontId="0" fillId="0" borderId="0" xfId="0" applyFont="1" applyFill="1" applyBorder="1" applyAlignment="1">
      <alignment horizontal="left" vertical="top"/>
    </xf>
    <xf numFmtId="0" fontId="0" fillId="0" borderId="0" xfId="0" applyFont="1" applyAlignment="1">
      <alignment vertical="top"/>
    </xf>
    <xf numFmtId="0" fontId="8" fillId="12" borderId="0" xfId="0" applyFont="1" applyFill="1" applyBorder="1" applyAlignment="1">
      <alignment vertical="top" wrapText="1"/>
    </xf>
    <xf numFmtId="0" fontId="4" fillId="12" borderId="0" xfId="0" applyFont="1" applyFill="1" applyBorder="1" applyAlignment="1">
      <alignment vertical="top"/>
    </xf>
    <xf numFmtId="0" fontId="8" fillId="18" borderId="0" xfId="0" applyFont="1" applyFill="1" applyBorder="1" applyAlignment="1">
      <alignment horizontal="center" vertical="top"/>
    </xf>
    <xf numFmtId="0" fontId="30" fillId="12" borderId="0" xfId="0" applyFont="1" applyFill="1"/>
    <xf numFmtId="0" fontId="0" fillId="0" borderId="0" xfId="0" applyFill="1"/>
    <xf numFmtId="0" fontId="0" fillId="0" borderId="0" xfId="0"/>
    <xf numFmtId="0" fontId="6" fillId="11" borderId="0" xfId="0" applyFont="1" applyFill="1" applyBorder="1" applyAlignment="1">
      <alignment horizontal="left" vertical="top"/>
    </xf>
    <xf numFmtId="0" fontId="6" fillId="11" borderId="0" xfId="0" applyFont="1" applyFill="1" applyBorder="1" applyAlignment="1">
      <alignment vertical="top"/>
    </xf>
    <xf numFmtId="0" fontId="8" fillId="11" borderId="0" xfId="0" applyFont="1" applyFill="1" applyBorder="1" applyAlignment="1">
      <alignment vertical="top"/>
    </xf>
    <xf numFmtId="0" fontId="6" fillId="11" borderId="0" xfId="0" applyFont="1" applyFill="1" applyBorder="1" applyAlignment="1">
      <alignment horizontal="center" vertical="top"/>
    </xf>
    <xf numFmtId="2" fontId="36" fillId="0" borderId="0" xfId="0" applyNumberFormat="1" applyFont="1" applyFill="1" applyBorder="1" applyAlignment="1">
      <alignment horizontal="left" vertical="top"/>
    </xf>
    <xf numFmtId="0" fontId="36" fillId="0" borderId="0" xfId="0" applyFont="1" applyFill="1" applyBorder="1" applyAlignment="1">
      <alignment vertical="top"/>
    </xf>
    <xf numFmtId="0" fontId="36" fillId="0" borderId="0" xfId="0" applyFont="1" applyFill="1" applyBorder="1" applyAlignment="1">
      <alignment horizontal="left" vertical="top"/>
    </xf>
    <xf numFmtId="0" fontId="38" fillId="0" borderId="0" xfId="0" applyFont="1" applyFill="1" applyBorder="1" applyAlignment="1">
      <alignment horizontal="left" vertical="top"/>
    </xf>
    <xf numFmtId="0" fontId="38" fillId="0" borderId="0" xfId="0" applyFont="1" applyFill="1" applyBorder="1" applyAlignment="1">
      <alignment vertical="top"/>
    </xf>
    <xf numFmtId="2" fontId="38" fillId="0" borderId="0" xfId="0" applyNumberFormat="1" applyFont="1" applyFill="1" applyBorder="1" applyAlignment="1">
      <alignment horizontal="left" vertical="top"/>
    </xf>
    <xf numFmtId="2" fontId="8" fillId="0" borderId="0" xfId="0" applyNumberFormat="1" applyFont="1" applyFill="1" applyBorder="1" applyAlignment="1">
      <alignment horizontal="center" vertical="top"/>
    </xf>
    <xf numFmtId="0" fontId="8" fillId="12" borderId="0" xfId="0" applyFont="1" applyFill="1" applyBorder="1" applyAlignment="1">
      <alignment vertical="top"/>
    </xf>
    <xf numFmtId="0" fontId="6" fillId="18" borderId="0" xfId="0" applyFont="1" applyFill="1" applyBorder="1" applyAlignment="1">
      <alignment horizontal="left" vertical="top"/>
    </xf>
    <xf numFmtId="0" fontId="34" fillId="0" borderId="0" xfId="0" applyFont="1" applyFill="1" applyBorder="1" applyAlignment="1">
      <alignment horizontal="left" vertical="top"/>
    </xf>
    <xf numFmtId="0" fontId="34" fillId="0" borderId="0" xfId="0" applyFont="1" applyFill="1" applyBorder="1" applyAlignment="1">
      <alignment vertical="top"/>
    </xf>
    <xf numFmtId="0" fontId="0" fillId="0" borderId="0" xfId="0" applyFont="1" applyFill="1" applyBorder="1" applyAlignment="1">
      <alignment vertical="top"/>
    </xf>
    <xf numFmtId="0" fontId="0" fillId="0" borderId="0" xfId="0" applyFont="1" applyFill="1" applyBorder="1" applyAlignment="1">
      <alignment horizontal="left" vertical="top"/>
    </xf>
    <xf numFmtId="0" fontId="0" fillId="0" borderId="0" xfId="0" applyFont="1" applyBorder="1" applyAlignment="1">
      <alignment vertical="top"/>
    </xf>
    <xf numFmtId="0" fontId="6" fillId="18" borderId="0" xfId="0" applyFont="1" applyFill="1" applyBorder="1" applyAlignment="1">
      <alignment vertical="top"/>
    </xf>
    <xf numFmtId="0" fontId="8" fillId="18" borderId="0" xfId="0" applyFont="1" applyFill="1" applyBorder="1" applyAlignment="1">
      <alignment vertical="top"/>
    </xf>
    <xf numFmtId="0" fontId="6" fillId="11" borderId="0" xfId="0" applyFont="1" applyFill="1" applyBorder="1" applyAlignment="1">
      <alignment horizontal="right" vertical="top"/>
    </xf>
    <xf numFmtId="0" fontId="2" fillId="11" borderId="0" xfId="0" applyFont="1" applyFill="1" applyBorder="1" applyAlignment="1">
      <alignment vertical="top"/>
    </xf>
    <xf numFmtId="0" fontId="5" fillId="11" borderId="0" xfId="0" applyFont="1" applyFill="1" applyBorder="1" applyAlignment="1">
      <alignment horizontal="right" vertical="top"/>
    </xf>
    <xf numFmtId="0" fontId="5" fillId="11" borderId="0" xfId="0" applyFont="1" applyFill="1" applyBorder="1" applyAlignment="1">
      <alignment horizontal="center" vertical="top"/>
    </xf>
    <xf numFmtId="0" fontId="39" fillId="18" borderId="0" xfId="0" applyFont="1" applyFill="1" applyAlignment="1">
      <alignment vertical="top"/>
    </xf>
    <xf numFmtId="0" fontId="6" fillId="18" borderId="0" xfId="0" applyFont="1" applyFill="1" applyAlignment="1">
      <alignment vertical="top"/>
    </xf>
    <xf numFmtId="0" fontId="6" fillId="13" borderId="0" xfId="0" applyFont="1" applyFill="1" applyAlignment="1">
      <alignment vertical="top"/>
    </xf>
    <xf numFmtId="0" fontId="4" fillId="13" borderId="0" xfId="0" applyFont="1" applyFill="1" applyAlignment="1">
      <alignment vertical="top"/>
    </xf>
    <xf numFmtId="0" fontId="39" fillId="13" borderId="0" xfId="0" applyFont="1" applyFill="1" applyAlignment="1">
      <alignment vertical="top"/>
    </xf>
    <xf numFmtId="2" fontId="5" fillId="0" borderId="8" xfId="0" applyNumberFormat="1" applyFont="1" applyFill="1" applyBorder="1" applyAlignment="1">
      <alignment horizontal="center" vertical="top"/>
    </xf>
    <xf numFmtId="0" fontId="2" fillId="0" borderId="8" xfId="0" applyFont="1" applyFill="1" applyBorder="1" applyAlignment="1">
      <alignment vertical="top"/>
    </xf>
    <xf numFmtId="0" fontId="34" fillId="13" borderId="0" xfId="0" applyFont="1" applyFill="1" applyBorder="1" applyAlignment="1">
      <alignment vertical="top"/>
    </xf>
    <xf numFmtId="0" fontId="34" fillId="18" borderId="0" xfId="0" applyFont="1" applyFill="1" applyBorder="1" applyAlignment="1">
      <alignment vertical="top"/>
    </xf>
    <xf numFmtId="0" fontId="25" fillId="15" borderId="0" xfId="0" applyFont="1" applyFill="1" applyAlignment="1">
      <alignment vertical="top"/>
    </xf>
    <xf numFmtId="0" fontId="4" fillId="15" borderId="0" xfId="0" applyFont="1" applyFill="1" applyAlignment="1">
      <alignment vertical="top"/>
    </xf>
    <xf numFmtId="0" fontId="2" fillId="15" borderId="0" xfId="0" applyFont="1" applyFill="1" applyBorder="1" applyAlignment="1">
      <alignment vertical="top"/>
    </xf>
    <xf numFmtId="0" fontId="30" fillId="15" borderId="0" xfId="0" applyFont="1" applyFill="1" applyBorder="1" applyAlignment="1">
      <alignment vertical="top"/>
    </xf>
    <xf numFmtId="0" fontId="11" fillId="15" borderId="0" xfId="0" applyFont="1" applyFill="1" applyBorder="1" applyAlignment="1">
      <alignment vertical="top"/>
    </xf>
    <xf numFmtId="0" fontId="26" fillId="15" borderId="0" xfId="0" applyFont="1" applyFill="1" applyBorder="1" applyAlignment="1">
      <alignment vertical="top"/>
    </xf>
    <xf numFmtId="0" fontId="11" fillId="15" borderId="0" xfId="0" applyFont="1" applyFill="1" applyBorder="1" applyAlignment="1">
      <alignment horizontal="center" vertical="top"/>
    </xf>
    <xf numFmtId="0" fontId="27" fillId="15" borderId="0" xfId="0" applyFont="1" applyFill="1" applyBorder="1" applyAlignment="1">
      <alignment vertical="top"/>
    </xf>
    <xf numFmtId="0" fontId="40" fillId="15" borderId="0" xfId="0" applyFont="1" applyFill="1" applyBorder="1" applyAlignment="1">
      <alignment vertical="top"/>
    </xf>
    <xf numFmtId="0" fontId="1" fillId="12" borderId="0" xfId="0" applyFont="1" applyFill="1" applyBorder="1" applyAlignment="1">
      <alignment horizontal="left" vertical="top"/>
    </xf>
    <xf numFmtId="0" fontId="39" fillId="0" borderId="0" xfId="0" applyFont="1" applyFill="1" applyBorder="1" applyAlignment="1">
      <alignment horizontal="left" vertical="top"/>
    </xf>
    <xf numFmtId="0" fontId="2" fillId="2" borderId="0" xfId="0" applyFont="1" applyFill="1" applyBorder="1" applyAlignment="1">
      <alignment horizontal="left" vertical="top"/>
    </xf>
    <xf numFmtId="0" fontId="39" fillId="0" borderId="0" xfId="0" applyFont="1" applyFill="1" applyBorder="1" applyAlignment="1">
      <alignment vertical="top"/>
    </xf>
    <xf numFmtId="0" fontId="37" fillId="2" borderId="0" xfId="0" applyFont="1" applyFill="1" applyBorder="1" applyAlignment="1">
      <alignment vertical="top"/>
    </xf>
    <xf numFmtId="0" fontId="37" fillId="17" borderId="0" xfId="0" applyFont="1" applyFill="1" applyBorder="1" applyAlignment="1">
      <alignment vertical="top"/>
    </xf>
    <xf numFmtId="0" fontId="34" fillId="0" borderId="0" xfId="0" applyFont="1" applyFill="1" applyBorder="1" applyAlignment="1">
      <alignment horizontal="left" vertical="top" wrapText="1"/>
    </xf>
    <xf numFmtId="0" fontId="8" fillId="24" borderId="0" xfId="0" applyFont="1" applyFill="1" applyBorder="1" applyAlignment="1">
      <alignment vertical="top"/>
    </xf>
    <xf numFmtId="0" fontId="6" fillId="24" borderId="0" xfId="0" applyFont="1" applyFill="1" applyBorder="1" applyAlignment="1">
      <alignment vertical="top"/>
    </xf>
    <xf numFmtId="0" fontId="6" fillId="24" borderId="0" xfId="0" applyFont="1" applyFill="1" applyBorder="1" applyAlignment="1">
      <alignment horizontal="left" vertical="top"/>
    </xf>
    <xf numFmtId="0" fontId="5" fillId="24" borderId="0" xfId="0" applyFont="1" applyFill="1" applyBorder="1" applyAlignment="1">
      <alignment horizontal="left" vertical="top"/>
    </xf>
    <xf numFmtId="0" fontId="6" fillId="24" borderId="0" xfId="0" applyFont="1" applyFill="1" applyBorder="1" applyAlignment="1">
      <alignment horizontal="center" vertical="top"/>
    </xf>
    <xf numFmtId="0" fontId="0" fillId="24" borderId="0" xfId="0" applyFont="1" applyFill="1" applyBorder="1" applyAlignment="1">
      <alignment vertical="top"/>
    </xf>
    <xf numFmtId="0" fontId="39" fillId="15" borderId="0" xfId="0" applyFont="1" applyFill="1" applyBorder="1" applyAlignment="1">
      <alignment horizontal="left" vertical="top"/>
    </xf>
    <xf numFmtId="0" fontId="6" fillId="12" borderId="0" xfId="0" applyFont="1" applyFill="1" applyBorder="1" applyAlignment="1">
      <alignment horizontal="left" vertical="top"/>
    </xf>
    <xf numFmtId="0" fontId="32" fillId="0" borderId="0" xfId="0" applyFont="1" applyFill="1" applyBorder="1" applyAlignment="1">
      <alignment horizontal="left" vertical="top" wrapText="1"/>
    </xf>
    <xf numFmtId="2" fontId="5" fillId="0" borderId="0" xfId="0" applyNumberFormat="1" applyFont="1" applyFill="1" applyBorder="1" applyAlignment="1">
      <alignment vertical="top"/>
    </xf>
    <xf numFmtId="0" fontId="39" fillId="12" borderId="0" xfId="0" applyFont="1" applyFill="1" applyBorder="1" applyAlignment="1">
      <alignment horizontal="left" vertical="top"/>
    </xf>
    <xf numFmtId="0" fontId="5" fillId="0" borderId="0" xfId="13" applyFont="1" applyFill="1" applyBorder="1" applyAlignment="1">
      <alignment vertical="top"/>
    </xf>
    <xf numFmtId="2" fontId="6" fillId="15" borderId="0" xfId="0" applyNumberFormat="1" applyFont="1" applyFill="1" applyBorder="1" applyAlignment="1">
      <alignment horizontal="center" vertical="top"/>
    </xf>
    <xf numFmtId="0" fontId="1" fillId="18" borderId="0" xfId="0" applyFont="1" applyFill="1" applyBorder="1" applyAlignment="1">
      <alignment vertical="top"/>
    </xf>
    <xf numFmtId="0" fontId="4" fillId="18" borderId="0" xfId="0" applyFont="1" applyFill="1" applyBorder="1" applyAlignment="1">
      <alignment vertical="top"/>
    </xf>
    <xf numFmtId="0" fontId="0" fillId="0" borderId="0" xfId="0" applyBorder="1"/>
    <xf numFmtId="0" fontId="0" fillId="13" borderId="0" xfId="0" applyFill="1"/>
    <xf numFmtId="2" fontId="34" fillId="0" borderId="0" xfId="0" applyNumberFormat="1" applyFont="1" applyFill="1" applyBorder="1" applyAlignment="1">
      <alignment horizontal="center" vertical="top"/>
    </xf>
    <xf numFmtId="0" fontId="8" fillId="13" borderId="0" xfId="0" applyFont="1" applyFill="1" applyBorder="1" applyAlignment="1">
      <alignment horizontal="left" vertical="top"/>
    </xf>
    <xf numFmtId="0" fontId="8" fillId="13" borderId="0" xfId="0" applyFont="1" applyFill="1" applyBorder="1" applyAlignment="1">
      <alignment horizontal="center" vertical="top"/>
    </xf>
    <xf numFmtId="0" fontId="6" fillId="25" borderId="0" xfId="0" applyFont="1" applyFill="1" applyBorder="1" applyAlignment="1">
      <alignment vertical="top"/>
    </xf>
    <xf numFmtId="0" fontId="8" fillId="25" borderId="0" xfId="0" applyFont="1" applyFill="1" applyBorder="1" applyAlignment="1">
      <alignment vertical="top"/>
    </xf>
    <xf numFmtId="0" fontId="8" fillId="25" borderId="0" xfId="0" applyFont="1" applyFill="1" applyBorder="1" applyAlignment="1">
      <alignment horizontal="left" vertical="top"/>
    </xf>
    <xf numFmtId="0" fontId="8" fillId="25" borderId="0" xfId="0" applyFont="1" applyFill="1" applyBorder="1" applyAlignment="1">
      <alignment horizontal="center" vertical="top"/>
    </xf>
    <xf numFmtId="0" fontId="34" fillId="0" borderId="0" xfId="0" applyFont="1" applyFill="1" applyBorder="1" applyAlignment="1">
      <alignment horizontal="center" vertical="top"/>
    </xf>
    <xf numFmtId="0" fontId="11" fillId="18" borderId="0" xfId="0" applyFont="1" applyFill="1" applyBorder="1" applyAlignment="1">
      <alignment vertical="top"/>
    </xf>
    <xf numFmtId="0" fontId="5" fillId="0" borderId="0" xfId="0" applyNumberFormat="1" applyFont="1" applyFill="1" applyBorder="1" applyAlignment="1">
      <alignment horizontal="left" vertical="top"/>
    </xf>
    <xf numFmtId="0" fontId="6" fillId="0" borderId="0" xfId="0" applyNumberFormat="1" applyFont="1" applyFill="1" applyBorder="1" applyAlignment="1">
      <alignment horizontal="left" vertical="top"/>
    </xf>
    <xf numFmtId="0" fontId="37" fillId="2" borderId="0" xfId="0" applyFont="1" applyFill="1" applyBorder="1" applyAlignment="1">
      <alignment horizontal="left" vertical="top"/>
    </xf>
    <xf numFmtId="0" fontId="5" fillId="12" borderId="0" xfId="0" applyFont="1" applyFill="1" applyBorder="1" applyAlignment="1">
      <alignment horizontal="left" vertical="top"/>
    </xf>
    <xf numFmtId="0" fontId="39" fillId="12" borderId="0" xfId="0" applyFont="1" applyFill="1" applyBorder="1" applyAlignment="1">
      <alignment vertical="top"/>
    </xf>
    <xf numFmtId="0" fontId="5" fillId="12" borderId="0" xfId="0" applyFont="1" applyFill="1" applyBorder="1" applyAlignment="1">
      <alignment vertical="top"/>
    </xf>
    <xf numFmtId="0" fontId="3" fillId="0" borderId="0" xfId="0" applyFont="1" applyFill="1" applyBorder="1" applyAlignment="1">
      <alignment vertical="top"/>
    </xf>
    <xf numFmtId="2" fontId="34" fillId="0" borderId="0" xfId="0" applyNumberFormat="1" applyFont="1" applyFill="1" applyBorder="1" applyAlignment="1">
      <alignment horizontal="left" vertical="top"/>
    </xf>
    <xf numFmtId="0" fontId="0" fillId="0" borderId="0" xfId="0" applyFill="1" applyBorder="1" applyAlignment="1">
      <alignment horizontal="left" vertical="top"/>
    </xf>
    <xf numFmtId="2" fontId="0" fillId="15" borderId="0" xfId="0" applyNumberFormat="1" applyFont="1" applyFill="1" applyBorder="1" applyAlignment="1">
      <alignment horizontal="left" vertical="top"/>
    </xf>
    <xf numFmtId="0" fontId="5" fillId="15" borderId="0" xfId="0" applyFont="1" applyFill="1" applyBorder="1" applyAlignment="1">
      <alignment vertical="top"/>
    </xf>
    <xf numFmtId="0" fontId="5" fillId="15" borderId="0" xfId="0" applyFont="1" applyFill="1" applyBorder="1" applyAlignment="1">
      <alignment horizontal="right" vertical="top"/>
    </xf>
    <xf numFmtId="2" fontId="5" fillId="15" borderId="0" xfId="0" applyNumberFormat="1" applyFont="1" applyFill="1" applyBorder="1" applyAlignment="1">
      <alignment horizontal="center" vertical="top"/>
    </xf>
    <xf numFmtId="0" fontId="33" fillId="0" borderId="0" xfId="0" applyFont="1" applyFill="1" applyBorder="1" applyAlignment="1">
      <alignment horizontal="left" vertical="top"/>
    </xf>
    <xf numFmtId="0" fontId="2" fillId="18" borderId="0" xfId="0" applyFont="1" applyFill="1" applyBorder="1" applyAlignment="1">
      <alignment vertical="top"/>
    </xf>
    <xf numFmtId="0" fontId="5" fillId="18" borderId="0" xfId="0" applyFont="1" applyFill="1" applyBorder="1" applyAlignment="1">
      <alignment horizontal="right" vertical="top"/>
    </xf>
    <xf numFmtId="0" fontId="5" fillId="18" borderId="0" xfId="0" applyFont="1" applyFill="1" applyBorder="1" applyAlignment="1">
      <alignment horizontal="center" vertical="top"/>
    </xf>
    <xf numFmtId="0" fontId="0" fillId="0" borderId="0" xfId="0" applyFont="1" applyFill="1" applyBorder="1" applyAlignment="1">
      <alignment horizontal="left" vertical="top" wrapText="1"/>
    </xf>
    <xf numFmtId="0" fontId="33" fillId="0" borderId="0" xfId="0" applyFont="1" applyFill="1" applyBorder="1" applyAlignment="1">
      <alignment horizontal="left" vertical="top" wrapText="1"/>
    </xf>
    <xf numFmtId="0" fontId="6" fillId="3" borderId="0" xfId="0" applyFont="1" applyFill="1" applyBorder="1" applyAlignment="1">
      <alignment vertical="top"/>
    </xf>
    <xf numFmtId="0" fontId="5" fillId="3" borderId="0" xfId="0" applyFont="1" applyFill="1" applyBorder="1" applyAlignment="1">
      <alignment horizontal="left" vertical="top"/>
    </xf>
    <xf numFmtId="0" fontId="6" fillId="3" borderId="0" xfId="0" applyFont="1" applyFill="1" applyBorder="1" applyAlignment="1">
      <alignment horizontal="center" vertical="top"/>
    </xf>
    <xf numFmtId="2" fontId="0" fillId="12" borderId="0" xfId="0" applyNumberFormat="1" applyFont="1" applyFill="1" applyBorder="1" applyAlignment="1">
      <alignment horizontal="left" vertical="top"/>
    </xf>
    <xf numFmtId="0" fontId="0" fillId="12" borderId="0" xfId="0" applyFont="1" applyFill="1" applyBorder="1" applyAlignment="1">
      <alignment horizontal="left" vertical="top"/>
    </xf>
    <xf numFmtId="0" fontId="0" fillId="12" borderId="0" xfId="0" applyFont="1" applyFill="1" applyBorder="1" applyAlignment="1">
      <alignment horizontal="center" vertical="top"/>
    </xf>
    <xf numFmtId="2" fontId="0" fillId="12" borderId="0" xfId="0" applyNumberFormat="1" applyFont="1" applyFill="1" applyBorder="1" applyAlignment="1">
      <alignment horizontal="center" vertical="top"/>
    </xf>
    <xf numFmtId="0" fontId="8" fillId="12" borderId="0" xfId="0" applyFont="1" applyFill="1" applyBorder="1" applyAlignment="1">
      <alignment horizontal="left" vertical="top"/>
    </xf>
    <xf numFmtId="0" fontId="6" fillId="12" borderId="0" xfId="0" applyFont="1" applyFill="1" applyBorder="1" applyAlignment="1">
      <alignment horizontal="center" vertical="top"/>
    </xf>
    <xf numFmtId="0" fontId="34" fillId="12" borderId="0" xfId="0" applyFont="1" applyFill="1" applyBorder="1" applyAlignment="1">
      <alignment vertical="top"/>
    </xf>
    <xf numFmtId="0" fontId="35" fillId="12" borderId="0" xfId="0" applyFont="1" applyFill="1" applyBorder="1" applyAlignment="1">
      <alignment vertical="top"/>
    </xf>
    <xf numFmtId="0" fontId="35" fillId="12" borderId="0" xfId="0" applyFont="1" applyFill="1" applyBorder="1" applyAlignment="1">
      <alignment horizontal="left" vertical="top"/>
    </xf>
    <xf numFmtId="0" fontId="34" fillId="12" borderId="0" xfId="0" applyFont="1" applyFill="1" applyBorder="1" applyAlignment="1">
      <alignment horizontal="left" vertical="top"/>
    </xf>
    <xf numFmtId="2" fontId="34" fillId="12" borderId="0" xfId="0" applyNumberFormat="1" applyFont="1" applyFill="1" applyBorder="1" applyAlignment="1">
      <alignment horizontal="center" vertical="top"/>
    </xf>
    <xf numFmtId="0" fontId="34" fillId="12" borderId="0" xfId="0" applyFont="1" applyFill="1" applyAlignment="1">
      <alignment vertical="top"/>
    </xf>
    <xf numFmtId="2" fontId="5" fillId="12" borderId="0" xfId="0" applyNumberFormat="1" applyFont="1" applyFill="1" applyBorder="1" applyAlignment="1">
      <alignment horizontal="left" vertical="top"/>
    </xf>
    <xf numFmtId="2" fontId="5" fillId="12" borderId="0" xfId="0" applyNumberFormat="1" applyFont="1" applyFill="1" applyBorder="1" applyAlignment="1">
      <alignment horizontal="center" vertical="top"/>
    </xf>
    <xf numFmtId="0" fontId="0" fillId="18" borderId="0" xfId="0" applyFill="1" applyAlignment="1">
      <alignment vertical="center"/>
    </xf>
    <xf numFmtId="0" fontId="46" fillId="0" borderId="0" xfId="0" applyFont="1" applyFill="1" applyBorder="1" applyAlignment="1">
      <alignment vertical="top"/>
    </xf>
    <xf numFmtId="0" fontId="47" fillId="12" borderId="0" xfId="0" applyFont="1" applyFill="1" applyBorder="1" applyAlignment="1">
      <alignment vertical="top"/>
    </xf>
    <xf numFmtId="0" fontId="8" fillId="0" borderId="0" xfId="0" applyFont="1" applyFill="1" applyBorder="1" applyAlignment="1">
      <alignment horizontal="left" vertical="top"/>
    </xf>
    <xf numFmtId="0" fontId="31" fillId="0" borderId="0" xfId="0" applyFont="1" applyFill="1" applyBorder="1" applyAlignment="1">
      <alignment horizontal="left" vertical="top" wrapText="1"/>
    </xf>
    <xf numFmtId="0" fontId="33" fillId="0" borderId="0" xfId="0" applyFont="1" applyFill="1" applyBorder="1" applyAlignment="1">
      <alignment horizontal="left" vertical="top" wrapText="1"/>
    </xf>
    <xf numFmtId="0" fontId="5" fillId="25" borderId="0" xfId="0" applyFont="1" applyFill="1" applyBorder="1" applyAlignment="1">
      <alignment horizontal="left" vertical="top"/>
    </xf>
    <xf numFmtId="2" fontId="0" fillId="26" borderId="0" xfId="0" applyNumberFormat="1" applyFont="1" applyFill="1" applyBorder="1" applyAlignment="1">
      <alignment horizontal="left" vertical="top"/>
    </xf>
    <xf numFmtId="0" fontId="0" fillId="26" borderId="0" xfId="0" applyFont="1" applyFill="1" applyBorder="1" applyAlignment="1">
      <alignment horizontal="left" vertical="top"/>
    </xf>
    <xf numFmtId="0" fontId="6" fillId="26" borderId="0" xfId="0" applyFont="1" applyFill="1" applyBorder="1" applyAlignment="1">
      <alignment horizontal="left" vertical="top"/>
    </xf>
    <xf numFmtId="0" fontId="4" fillId="26" borderId="0" xfId="0" applyFont="1" applyFill="1" applyBorder="1" applyAlignment="1">
      <alignment vertical="top"/>
    </xf>
    <xf numFmtId="2" fontId="5" fillId="26" borderId="0" xfId="0" applyNumberFormat="1" applyFont="1" applyFill="1" applyBorder="1" applyAlignment="1">
      <alignment horizontal="center" vertical="top"/>
    </xf>
    <xf numFmtId="0" fontId="0" fillId="26" borderId="0" xfId="0" applyFont="1" applyFill="1" applyBorder="1" applyAlignment="1">
      <alignment vertical="top"/>
    </xf>
    <xf numFmtId="2" fontId="0" fillId="27" borderId="0" xfId="0" applyNumberFormat="1" applyFont="1" applyFill="1" applyBorder="1" applyAlignment="1">
      <alignment horizontal="left" vertical="top"/>
    </xf>
    <xf numFmtId="0" fontId="0" fillId="27" borderId="0" xfId="0" applyFont="1" applyFill="1" applyBorder="1" applyAlignment="1">
      <alignment horizontal="left" vertical="top"/>
    </xf>
    <xf numFmtId="0" fontId="6" fillId="27" borderId="0" xfId="0" applyFont="1" applyFill="1" applyBorder="1" applyAlignment="1">
      <alignment horizontal="left" vertical="top"/>
    </xf>
    <xf numFmtId="0" fontId="39" fillId="27" borderId="0" xfId="0" applyFont="1" applyFill="1" applyBorder="1" applyAlignment="1">
      <alignment horizontal="left" vertical="top"/>
    </xf>
    <xf numFmtId="0" fontId="4" fillId="27" borderId="0" xfId="0" applyFont="1" applyFill="1" applyBorder="1" applyAlignment="1">
      <alignment vertical="top"/>
    </xf>
    <xf numFmtId="2" fontId="0" fillId="27" borderId="0" xfId="0" applyNumberFormat="1" applyFont="1" applyFill="1" applyBorder="1" applyAlignment="1">
      <alignment horizontal="center" vertical="top"/>
    </xf>
    <xf numFmtId="0" fontId="0" fillId="27" borderId="0" xfId="0" applyFont="1" applyFill="1" applyBorder="1" applyAlignment="1">
      <alignment vertical="top"/>
    </xf>
    <xf numFmtId="0" fontId="2" fillId="27" borderId="0" xfId="0" applyFont="1" applyFill="1" applyBorder="1" applyAlignment="1">
      <alignment vertical="top"/>
    </xf>
    <xf numFmtId="0" fontId="5" fillId="27" borderId="0" xfId="0" applyFont="1" applyFill="1" applyBorder="1" applyAlignment="1">
      <alignment horizontal="right" vertical="top"/>
    </xf>
    <xf numFmtId="0" fontId="33" fillId="27" borderId="0" xfId="0" applyFont="1" applyFill="1" applyBorder="1" applyAlignment="1">
      <alignment horizontal="left" vertical="top" wrapText="1"/>
    </xf>
    <xf numFmtId="2" fontId="5" fillId="27" borderId="0" xfId="0" applyNumberFormat="1" applyFont="1" applyFill="1" applyBorder="1" applyAlignment="1">
      <alignment horizontal="center" vertical="top"/>
    </xf>
    <xf numFmtId="0" fontId="5" fillId="27" borderId="0" xfId="0" applyFont="1" applyFill="1" applyBorder="1" applyAlignment="1">
      <alignment vertical="top"/>
    </xf>
    <xf numFmtId="0" fontId="6" fillId="27" borderId="0" xfId="0" applyFont="1" applyFill="1" applyBorder="1" applyAlignment="1">
      <alignment vertical="top"/>
    </xf>
    <xf numFmtId="0" fontId="5" fillId="27" borderId="0" xfId="0" applyFont="1" applyFill="1" applyBorder="1" applyAlignment="1">
      <alignment horizontal="center" vertical="top"/>
    </xf>
    <xf numFmtId="0" fontId="17" fillId="0" borderId="4" xfId="0" applyFont="1" applyBorder="1" applyAlignment="1">
      <alignment horizontal="center" vertical="center"/>
    </xf>
    <xf numFmtId="0" fontId="17" fillId="0" borderId="4" xfId="0" applyFont="1" applyBorder="1" applyAlignment="1">
      <alignment horizontal="left" vertical="top" wrapText="1"/>
    </xf>
    <xf numFmtId="0" fontId="17" fillId="0" borderId="1" xfId="0" applyFont="1" applyBorder="1" applyAlignment="1">
      <alignment horizontal="center" vertical="center" textRotation="90" wrapText="1"/>
    </xf>
    <xf numFmtId="0" fontId="17" fillId="0" borderId="10" xfId="0" applyFont="1" applyBorder="1" applyAlignment="1">
      <alignment horizontal="center" vertical="center" textRotation="90" wrapText="1"/>
    </xf>
    <xf numFmtId="0" fontId="17" fillId="0" borderId="5" xfId="0" applyFont="1" applyBorder="1" applyAlignment="1">
      <alignment horizontal="center" vertical="center" textRotation="90" wrapText="1"/>
    </xf>
    <xf numFmtId="0" fontId="17" fillId="0" borderId="1" xfId="0" applyFont="1" applyBorder="1" applyAlignment="1">
      <alignment horizontal="center" vertical="center" textRotation="90"/>
    </xf>
    <xf numFmtId="0" fontId="17" fillId="0" borderId="10" xfId="0" applyFont="1" applyBorder="1" applyAlignment="1">
      <alignment horizontal="center" vertical="center" textRotation="90"/>
    </xf>
    <xf numFmtId="0" fontId="17" fillId="0" borderId="5" xfId="0" applyFont="1" applyBorder="1" applyAlignment="1">
      <alignment horizontal="center" vertical="center" textRotation="90"/>
    </xf>
    <xf numFmtId="0" fontId="17" fillId="0" borderId="4" xfId="0" applyFont="1" applyBorder="1" applyAlignment="1">
      <alignment horizontal="left" vertical="center" wrapText="1"/>
    </xf>
    <xf numFmtId="0" fontId="17" fillId="0" borderId="4" xfId="0" applyFont="1" applyFill="1" applyBorder="1" applyAlignment="1">
      <alignment horizontal="left" vertical="center" wrapText="1"/>
    </xf>
    <xf numFmtId="0" fontId="17" fillId="0" borderId="1" xfId="0" applyFont="1" applyFill="1" applyBorder="1" applyAlignment="1">
      <alignment horizontal="left" vertical="center" wrapText="1"/>
    </xf>
    <xf numFmtId="0" fontId="17" fillId="0" borderId="4" xfId="0" applyFont="1" applyFill="1" applyBorder="1" applyAlignment="1">
      <alignment horizontal="center" vertical="center" wrapText="1"/>
    </xf>
    <xf numFmtId="0" fontId="17" fillId="0" borderId="4" xfId="0" applyFont="1" applyBorder="1" applyAlignment="1">
      <alignment horizontal="center" vertical="center" wrapText="1"/>
    </xf>
    <xf numFmtId="0" fontId="17" fillId="3" borderId="4" xfId="0" applyFont="1" applyFill="1" applyBorder="1" applyAlignment="1">
      <alignment horizontal="center" vertical="center"/>
    </xf>
    <xf numFmtId="0" fontId="17" fillId="0" borderId="11" xfId="0" applyFont="1" applyFill="1" applyBorder="1" applyAlignment="1">
      <alignment horizontal="center" vertical="center"/>
    </xf>
    <xf numFmtId="0" fontId="17" fillId="0" borderId="6" xfId="0" applyFont="1" applyFill="1" applyBorder="1" applyAlignment="1">
      <alignment horizontal="center" vertical="center"/>
    </xf>
    <xf numFmtId="0" fontId="17" fillId="3" borderId="1" xfId="0" applyFont="1" applyFill="1" applyBorder="1" applyAlignment="1">
      <alignment horizontal="center" vertical="center" textRotation="90" wrapText="1"/>
    </xf>
    <xf numFmtId="0" fontId="17" fillId="3" borderId="10" xfId="0" applyFont="1" applyFill="1" applyBorder="1" applyAlignment="1">
      <alignment horizontal="center" vertical="center" textRotation="90" wrapText="1"/>
    </xf>
    <xf numFmtId="0" fontId="17" fillId="3" borderId="5" xfId="0" applyFont="1" applyFill="1" applyBorder="1" applyAlignment="1">
      <alignment horizontal="center" vertical="center" textRotation="90" wrapText="1"/>
    </xf>
    <xf numFmtId="0" fontId="17" fillId="0" borderId="2" xfId="0" applyFont="1" applyBorder="1" applyAlignment="1">
      <alignment horizontal="center" vertical="top" wrapText="1"/>
    </xf>
    <xf numFmtId="0" fontId="17" fillId="0" borderId="8" xfId="0" applyFont="1" applyBorder="1" applyAlignment="1">
      <alignment horizontal="center" vertical="top" wrapText="1"/>
    </xf>
    <xf numFmtId="0" fontId="17" fillId="0" borderId="3" xfId="0" applyFont="1" applyBorder="1" applyAlignment="1">
      <alignment horizontal="center" vertical="top" wrapText="1"/>
    </xf>
    <xf numFmtId="0" fontId="17" fillId="0" borderId="11" xfId="0" applyFont="1" applyBorder="1" applyAlignment="1">
      <alignment horizontal="center" vertical="top" wrapText="1"/>
    </xf>
    <xf numFmtId="0" fontId="17" fillId="0" borderId="0" xfId="0" applyFont="1" applyBorder="1" applyAlignment="1">
      <alignment horizontal="center" vertical="top" wrapText="1"/>
    </xf>
    <xf numFmtId="0" fontId="17" fillId="0" borderId="12" xfId="0" applyFont="1" applyBorder="1" applyAlignment="1">
      <alignment horizontal="center" vertical="top" wrapText="1"/>
    </xf>
    <xf numFmtId="0" fontId="17" fillId="0" borderId="2" xfId="0" applyFont="1" applyBorder="1" applyAlignment="1">
      <alignment horizontal="left" vertical="top" wrapText="1"/>
    </xf>
    <xf numFmtId="0" fontId="17" fillId="0" borderId="8" xfId="0" applyFont="1" applyBorder="1" applyAlignment="1">
      <alignment horizontal="left" vertical="top" wrapText="1"/>
    </xf>
    <xf numFmtId="0" fontId="17" fillId="0" borderId="3" xfId="0" applyFont="1" applyBorder="1" applyAlignment="1">
      <alignment horizontal="left" vertical="top" wrapText="1"/>
    </xf>
    <xf numFmtId="0" fontId="17" fillId="0" borderId="11" xfId="0" applyFont="1" applyBorder="1" applyAlignment="1">
      <alignment horizontal="left" vertical="top" wrapText="1"/>
    </xf>
    <xf numFmtId="0" fontId="17" fillId="0" borderId="0" xfId="0" applyFont="1" applyBorder="1" applyAlignment="1">
      <alignment horizontal="left" vertical="top" wrapText="1"/>
    </xf>
    <xf numFmtId="0" fontId="17" fillId="0" borderId="12" xfId="0" applyFont="1" applyBorder="1" applyAlignment="1">
      <alignment horizontal="left" vertical="top" wrapText="1"/>
    </xf>
    <xf numFmtId="0" fontId="17" fillId="0" borderId="4" xfId="0" applyFont="1" applyFill="1" applyBorder="1" applyAlignment="1">
      <alignment horizontal="center" vertical="center" textRotation="90" wrapText="1"/>
    </xf>
    <xf numFmtId="0" fontId="17" fillId="3" borderId="1" xfId="0" applyFont="1" applyFill="1" applyBorder="1" applyAlignment="1">
      <alignment horizontal="center" vertical="center" textRotation="90"/>
    </xf>
    <xf numFmtId="0" fontId="17" fillId="3" borderId="10" xfId="0" applyFont="1" applyFill="1" applyBorder="1" applyAlignment="1">
      <alignment horizontal="center" vertical="center" textRotation="90"/>
    </xf>
    <xf numFmtId="0" fontId="17" fillId="3" borderId="5" xfId="0" applyFont="1" applyFill="1" applyBorder="1" applyAlignment="1">
      <alignment horizontal="center" vertical="center" textRotation="90"/>
    </xf>
    <xf numFmtId="0" fontId="17" fillId="0" borderId="4" xfId="0" applyFont="1" applyFill="1" applyBorder="1" applyAlignment="1">
      <alignment horizontal="center" vertical="center" textRotation="90"/>
    </xf>
    <xf numFmtId="0" fontId="19" fillId="9" borderId="0" xfId="0" applyFont="1" applyFill="1" applyAlignment="1">
      <alignment horizontal="center"/>
    </xf>
    <xf numFmtId="0" fontId="4" fillId="6" borderId="11" xfId="0" applyFont="1" applyFill="1" applyBorder="1" applyAlignment="1">
      <alignment horizontal="center"/>
    </xf>
    <xf numFmtId="0" fontId="4" fillId="6" borderId="0" xfId="0" applyFont="1" applyFill="1" applyBorder="1" applyAlignment="1">
      <alignment horizontal="center"/>
    </xf>
    <xf numFmtId="0" fontId="0" fillId="6" borderId="11" xfId="0" applyFont="1" applyFill="1" applyBorder="1" applyAlignment="1">
      <alignment horizontal="center"/>
    </xf>
    <xf numFmtId="0" fontId="0" fillId="6" borderId="0" xfId="0" applyFont="1" applyFill="1" applyBorder="1" applyAlignment="1">
      <alignment horizontal="center"/>
    </xf>
    <xf numFmtId="0" fontId="8" fillId="0" borderId="0" xfId="0" applyFont="1" applyFill="1" applyBorder="1" applyAlignment="1">
      <alignment horizontal="left" vertical="top"/>
    </xf>
    <xf numFmtId="0" fontId="8" fillId="0" borderId="0" xfId="0" applyFont="1" applyFill="1" applyBorder="1" applyAlignment="1">
      <alignment horizontal="left" vertical="top" wrapText="1"/>
    </xf>
    <xf numFmtId="0" fontId="6" fillId="0" borderId="0" xfId="0" applyFont="1" applyFill="1" applyBorder="1" applyAlignment="1">
      <alignment horizontal="left" vertical="top" wrapText="1"/>
    </xf>
    <xf numFmtId="0" fontId="1" fillId="0" borderId="0" xfId="0" applyFont="1" applyFill="1" applyBorder="1" applyAlignment="1">
      <alignment horizontal="left" vertical="top" wrapText="1"/>
    </xf>
    <xf numFmtId="0" fontId="0" fillId="0" borderId="0" xfId="0" applyAlignment="1">
      <alignment horizontal="left" wrapText="1"/>
    </xf>
    <xf numFmtId="0" fontId="1" fillId="25" borderId="0" xfId="0" applyFont="1" applyFill="1" applyBorder="1" applyAlignment="1">
      <alignment horizontal="left" vertical="top" wrapText="1"/>
    </xf>
    <xf numFmtId="0" fontId="6" fillId="0" borderId="0" xfId="0" applyFont="1" applyFill="1" applyBorder="1" applyAlignment="1">
      <alignment horizontal="left" wrapText="1"/>
    </xf>
    <xf numFmtId="0" fontId="39" fillId="0" borderId="0" xfId="0" applyFont="1" applyFill="1" applyBorder="1" applyAlignment="1">
      <alignment horizontal="left" vertical="top" wrapText="1"/>
    </xf>
    <xf numFmtId="0" fontId="0" fillId="0" borderId="0" xfId="0" applyFont="1" applyFill="1" applyBorder="1" applyAlignment="1">
      <alignment horizontal="left" vertical="top" wrapText="1"/>
    </xf>
    <xf numFmtId="0" fontId="6" fillId="15" borderId="0" xfId="0" applyFont="1" applyFill="1" applyBorder="1" applyAlignment="1">
      <alignment horizontal="left" vertical="top" wrapText="1"/>
    </xf>
    <xf numFmtId="0" fontId="0" fillId="0" borderId="0" xfId="0" applyFont="1" applyAlignment="1">
      <alignment horizontal="left" vertical="top" wrapText="1"/>
    </xf>
    <xf numFmtId="0" fontId="33" fillId="0" borderId="0" xfId="0" applyFont="1" applyFill="1" applyBorder="1" applyAlignment="1">
      <alignment horizontal="left" wrapText="1"/>
    </xf>
    <xf numFmtId="0" fontId="31" fillId="0" borderId="0" xfId="0" applyFont="1" applyFill="1" applyBorder="1" applyAlignment="1">
      <alignment horizontal="left" vertical="top" wrapText="1"/>
    </xf>
    <xf numFmtId="0" fontId="33" fillId="0" borderId="0" xfId="0" applyFont="1" applyFill="1" applyBorder="1" applyAlignment="1">
      <alignment horizontal="left" vertical="top" wrapText="1"/>
    </xf>
    <xf numFmtId="0" fontId="5" fillId="0" borderId="0" xfId="0" applyFont="1" applyFill="1" applyBorder="1" applyAlignment="1">
      <alignment horizontal="left" vertical="top" wrapText="1"/>
    </xf>
    <xf numFmtId="0" fontId="1" fillId="26" borderId="0" xfId="0" applyFont="1" applyFill="1" applyBorder="1" applyAlignment="1">
      <alignment horizontal="left" vertical="top" wrapText="1"/>
    </xf>
    <xf numFmtId="0" fontId="1" fillId="12" borderId="0" xfId="0" applyFont="1" applyFill="1" applyBorder="1" applyAlignment="1">
      <alignment horizontal="left" vertical="top" wrapText="1"/>
    </xf>
    <xf numFmtId="0" fontId="6" fillId="12" borderId="0" xfId="0" applyFont="1" applyFill="1" applyBorder="1" applyAlignment="1">
      <alignment horizontal="left" vertical="top" wrapText="1"/>
    </xf>
    <xf numFmtId="0" fontId="0" fillId="12" borderId="0" xfId="0" applyFont="1" applyFill="1" applyBorder="1" applyAlignment="1">
      <alignment horizontal="left" vertical="top" wrapText="1"/>
    </xf>
    <xf numFmtId="0" fontId="6" fillId="23" borderId="0" xfId="0" applyFont="1" applyFill="1" applyBorder="1" applyAlignment="1">
      <alignment horizontal="left" vertical="top" wrapText="1"/>
    </xf>
    <xf numFmtId="0" fontId="5" fillId="0" borderId="0" xfId="0" applyFont="1" applyFill="1" applyAlignment="1">
      <alignment horizontal="left" vertical="top" wrapText="1"/>
    </xf>
    <xf numFmtId="0" fontId="5" fillId="23" borderId="0" xfId="0" applyFont="1" applyFill="1" applyBorder="1" applyAlignment="1">
      <alignment horizontal="left" vertical="top" wrapText="1"/>
    </xf>
  </cellXfs>
  <cellStyles count="40">
    <cellStyle name="Comma 2" xfId="1"/>
    <cellStyle name="Comma 3" xfId="2"/>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Neutral 2" xfId="3"/>
    <cellStyle name="Normal" xfId="0" builtinId="0"/>
    <cellStyle name="Normal 2" xfId="4"/>
    <cellStyle name="Normal 2 2" xfId="5"/>
    <cellStyle name="Normal 2 2 2" xfId="6"/>
    <cellStyle name="Normal 2 2_13 (ii)" xfId="7"/>
    <cellStyle name="Normal 3" xfId="8"/>
    <cellStyle name="Normal 30" xfId="9"/>
    <cellStyle name="Normal 6" xfId="10"/>
    <cellStyle name="Normal 6 2" xfId="11"/>
    <cellStyle name="Normal 7" xfId="12"/>
    <cellStyle name="Normal 7 2" xfId="13"/>
    <cellStyle name="Normal 7 2 6" xfId="14"/>
    <cellStyle name="Normal 7 3" xfId="15"/>
    <cellStyle name="Normal 7 4" xfId="16"/>
    <cellStyle name="Normal 7 5" xfId="17"/>
    <cellStyle name="Normal 7 6" xfId="18"/>
    <cellStyle name="Normal 84" xfId="19"/>
  </cellStyles>
  <dxfs count="761">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theme="9" tint="-0.24994659260841701"/>
      </font>
    </dxf>
    <dxf>
      <font>
        <color theme="9" tint="-0.24994659260841701"/>
      </font>
    </dxf>
    <dxf>
      <font>
        <color theme="9" tint="-0.24994659260841701"/>
      </font>
    </dxf>
    <dxf>
      <font>
        <color theme="9" tint="-0.24994659260841701"/>
      </font>
    </dxf>
    <dxf>
      <font>
        <color theme="9" tint="-0.24994659260841701"/>
      </font>
    </dxf>
    <dxf>
      <font>
        <color theme="9" tint="-0.24994659260841701"/>
      </font>
    </dxf>
    <dxf>
      <font>
        <color theme="9" tint="-0.24994659260841701"/>
      </font>
    </dxf>
    <dxf>
      <font>
        <color theme="9" tint="-0.24994659260841701"/>
      </font>
    </dxf>
    <dxf>
      <font>
        <color theme="9" tint="-0.24994659260841701"/>
      </font>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auto="1"/>
      </font>
      <fill>
        <patternFill patternType="solid">
          <bgColor theme="7" tint="0.79998168889431442"/>
        </patternFill>
      </fill>
    </dxf>
    <dxf>
      <font>
        <color theme="9" tint="-0.24994659260841701"/>
      </font>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13</xdr:col>
      <xdr:colOff>276225</xdr:colOff>
      <xdr:row>4</xdr:row>
      <xdr:rowOff>190500</xdr:rowOff>
    </xdr:from>
    <xdr:to>
      <xdr:col>13</xdr:col>
      <xdr:colOff>285750</xdr:colOff>
      <xdr:row>5</xdr:row>
      <xdr:rowOff>180975</xdr:rowOff>
    </xdr:to>
    <xdr:pic>
      <xdr:nvPicPr>
        <xdr:cNvPr id="23882" name="Ink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00775" y="1533525"/>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aper%20Questionnaires%20-%20Tetun%20(2014.04%20(version%201).xlsb"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wb386321/AppData/Local/Temp/notesBE2742/Questionnaires%20Household%20Female%20Part%20C3%20Child%20Schooling%20Julio_Prin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lete Household"/>
      <sheetName val="MHH (Tet)"/>
      <sheetName val="HHRoster (1)"/>
      <sheetName val="HHRoster (2)"/>
      <sheetName val="Employment (1)"/>
      <sheetName val="Employment (3)"/>
      <sheetName val="Employment (4)"/>
      <sheetName val="Employment (5)"/>
      <sheetName val="FHH (Tet)"/>
      <sheetName val="Child (1)"/>
      <sheetName val="Child (2)"/>
      <sheetName val="Health (1)"/>
      <sheetName val="Data Lists"/>
      <sheetName val="Scale Questions"/>
      <sheetName val="Historical Timeline"/>
      <sheetName val="Projects"/>
      <sheetName val="Sheet2"/>
    </sheetNames>
    <sheetDataSet>
      <sheetData sheetId="0">
        <row r="149">
          <cell r="Y149" t="str">
            <v>Favor bele dehan mai ha'u ema nebee hela no han hamutuk iha uma kain ne'e iha loron 7 liu ba nian naran?</v>
          </cell>
        </row>
        <row r="151">
          <cell r="Y151" t="str">
            <v>(naran) feto ou mane?</v>
          </cell>
        </row>
        <row r="152">
          <cell r="Z152" t="str">
            <v>Mane</v>
          </cell>
        </row>
        <row r="153">
          <cell r="Z153" t="str">
            <v>Feto</v>
          </cell>
        </row>
        <row r="154">
          <cell r="Y154" t="str">
            <v>Nia (naran) tinan hira?</v>
          </cell>
        </row>
        <row r="159">
          <cell r="Y159" t="str">
            <v>Saida (naran) nian relasaun ba (xefi uma-kain) nian?</v>
          </cell>
        </row>
        <row r="160">
          <cell r="Z160" t="str">
            <v>Xefi uma-kain</v>
          </cell>
        </row>
        <row r="161">
          <cell r="Z161" t="str">
            <v>Fen/Kaben husi xefi uma-kain</v>
          </cell>
        </row>
        <row r="162">
          <cell r="Z162" t="str">
            <v>Laen/kaben xefi uma-kain</v>
          </cell>
        </row>
        <row r="163">
          <cell r="Z163" t="str">
            <v>Oan mane</v>
          </cell>
        </row>
        <row r="164">
          <cell r="Z164" t="str">
            <v>Oan feto</v>
          </cell>
        </row>
        <row r="165">
          <cell r="Z165" t="str">
            <v>Oan hakiak</v>
          </cell>
        </row>
        <row r="166">
          <cell r="Z166" t="str">
            <v>Be-oan feto</v>
          </cell>
        </row>
        <row r="167">
          <cell r="Z167" t="str">
            <v>Be-oan mane</v>
          </cell>
        </row>
        <row r="168">
          <cell r="Z168" t="str">
            <v>Subrinha</v>
          </cell>
        </row>
        <row r="169">
          <cell r="Z169" t="str">
            <v>Subrinho</v>
          </cell>
        </row>
        <row r="170">
          <cell r="Z170" t="str">
            <v>Aman</v>
          </cell>
        </row>
        <row r="171">
          <cell r="Z171" t="str">
            <v>Inan</v>
          </cell>
        </row>
        <row r="172">
          <cell r="Z172" t="str">
            <v>Feton</v>
          </cell>
        </row>
        <row r="173">
          <cell r="Z173" t="str">
            <v>Nan</v>
          </cell>
        </row>
        <row r="174">
          <cell r="Z174" t="str">
            <v>Mane foun</v>
          </cell>
        </row>
        <row r="175">
          <cell r="Z175" t="str">
            <v>Feto foun</v>
          </cell>
        </row>
        <row r="176">
          <cell r="Z176" t="str">
            <v>Avo mane</v>
          </cell>
        </row>
        <row r="177">
          <cell r="Z177" t="str">
            <v>Avo feto</v>
          </cell>
        </row>
        <row r="178">
          <cell r="Z178" t="str">
            <v>Banin mane</v>
          </cell>
        </row>
        <row r="179">
          <cell r="Z179" t="str">
            <v>Banin feto</v>
          </cell>
        </row>
        <row r="180">
          <cell r="Z180" t="str">
            <v>Primo/a</v>
          </cell>
        </row>
        <row r="181">
          <cell r="Z181" t="str">
            <v>Familia seluk</v>
          </cell>
        </row>
        <row r="182">
          <cell r="Z182" t="str">
            <v>Pembantu (ema nebe serbisu ajuda iha uma)</v>
          </cell>
        </row>
        <row r="183">
          <cell r="Z183" t="str">
            <v>Pembantu nian familia</v>
          </cell>
        </row>
        <row r="184">
          <cell r="Z184" t="str">
            <v>Ema kos</v>
          </cell>
        </row>
        <row r="185">
          <cell r="Z185" t="str">
            <v>Ema kos nian familia</v>
          </cell>
        </row>
        <row r="186">
          <cell r="Z186" t="str">
            <v>Seluk, spesifika liu tan</v>
          </cell>
        </row>
        <row r="187">
          <cell r="Y187" t="str">
            <v>Nia (naran) pernah ba eskola?</v>
          </cell>
        </row>
        <row r="188">
          <cell r="Z188" t="str">
            <v>Lae</v>
          </cell>
        </row>
        <row r="189">
          <cell r="Z189" t="str">
            <v>Sim</v>
          </cell>
        </row>
        <row r="190">
          <cell r="Z190" t="str">
            <v>La hatene</v>
          </cell>
        </row>
        <row r="192">
          <cell r="Y192" t="str">
            <v>Nivel edukasaun ikus nebe nia (naran) hasai mak saida?</v>
          </cell>
        </row>
        <row r="198">
          <cell r="Y198" t="str">
            <v>Nia (naran) kompleta ona kursu iha akademia, institutu, ou universidade balun?</v>
          </cell>
        </row>
        <row r="199">
          <cell r="Z199" t="str">
            <v>Lae</v>
          </cell>
        </row>
        <row r="1137">
          <cell r="Y1137" t="str">
            <v>Agora daudaun, opsaun saida maka descreve diak liu situasaun empregu {naran} nian?</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Roster (1)"/>
      <sheetName val="HHRoster (2)"/>
      <sheetName val="Outline - Male"/>
      <sheetName val="Outline - Female"/>
      <sheetName val="C3"/>
      <sheetName val="PauseEnd"/>
      <sheetName val="Codes"/>
      <sheetName val="Recurring Qns"/>
    </sheetNames>
    <sheetDataSet>
      <sheetData sheetId="0"/>
      <sheetData sheetId="1"/>
      <sheetData sheetId="2"/>
      <sheetData sheetId="3"/>
      <sheetData sheetId="4"/>
      <sheetData sheetId="5"/>
      <sheetData sheetId="6">
        <row r="1">
          <cell r="A1" t="str">
            <v>Response ID</v>
          </cell>
          <cell r="B1" t="str">
            <v>Question or Response</v>
          </cell>
          <cell r="D1" t="str">
            <v>Response Display Format</v>
          </cell>
          <cell r="E1" t="str">
            <v>Code</v>
          </cell>
          <cell r="I1" t="str">
            <v>English</v>
          </cell>
          <cell r="K1" t="str">
            <v>Tetun</v>
          </cell>
        </row>
        <row r="2">
          <cell r="A2" t="str">
            <v>H1.01.a</v>
          </cell>
          <cell r="B2" t="str">
            <v>Response</v>
          </cell>
          <cell r="D2" t="str">
            <v>Category option</v>
          </cell>
          <cell r="E2">
            <v>0</v>
          </cell>
          <cell r="I2" t="str">
            <v>No</v>
          </cell>
          <cell r="K2" t="str">
            <v>Lae</v>
          </cell>
        </row>
        <row r="3">
          <cell r="A3" t="str">
            <v>H1.01.b</v>
          </cell>
          <cell r="B3" t="str">
            <v>Response</v>
          </cell>
          <cell r="D3" t="str">
            <v>Category option</v>
          </cell>
          <cell r="E3">
            <v>1</v>
          </cell>
          <cell r="I3" t="str">
            <v>Yes</v>
          </cell>
          <cell r="K3" t="str">
            <v>Sim</v>
          </cell>
        </row>
        <row r="4">
          <cell r="A4" t="str">
            <v>H1.01.c</v>
          </cell>
          <cell r="B4" t="str">
            <v>Response</v>
          </cell>
          <cell r="D4" t="str">
            <v>Category option</v>
          </cell>
          <cell r="E4">
            <v>997</v>
          </cell>
          <cell r="I4" t="str">
            <v>Other (specify)</v>
          </cell>
          <cell r="K4" t="str">
            <v>Seluk (spesifika)</v>
          </cell>
        </row>
        <row r="5">
          <cell r="A5" t="str">
            <v>H1.01.d</v>
          </cell>
          <cell r="B5" t="str">
            <v>Response</v>
          </cell>
          <cell r="D5" t="str">
            <v>Category option</v>
          </cell>
          <cell r="E5">
            <v>999</v>
          </cell>
          <cell r="I5" t="str">
            <v>Don't know</v>
          </cell>
          <cell r="K5" t="str">
            <v>La hatene</v>
          </cell>
        </row>
        <row r="6">
          <cell r="A6" t="str">
            <v>H1.01.e</v>
          </cell>
          <cell r="B6" t="str">
            <v>Response</v>
          </cell>
          <cell r="D6" t="str">
            <v>Category option</v>
          </cell>
          <cell r="E6">
            <v>998</v>
          </cell>
          <cell r="I6" t="str">
            <v>Refused to answer</v>
          </cell>
          <cell r="K6" t="str">
            <v>Lakohi fo resposta</v>
          </cell>
        </row>
        <row r="7">
          <cell r="A7" t="str">
            <v>H2.30.a</v>
          </cell>
          <cell r="B7" t="str">
            <v>Response</v>
          </cell>
          <cell r="D7" t="str">
            <v>Category option</v>
          </cell>
          <cell r="E7">
            <v>996</v>
          </cell>
          <cell r="I7" t="str">
            <v>Estimated</v>
          </cell>
          <cell r="K7" t="str">
            <v>Estimasaun</v>
          </cell>
        </row>
        <row r="8">
          <cell r="A8" t="str">
            <v>H2.30.b</v>
          </cell>
          <cell r="B8" t="str">
            <v>Response</v>
          </cell>
          <cell r="D8" t="str">
            <v>Category option</v>
          </cell>
          <cell r="E8">
            <v>995</v>
          </cell>
          <cell r="I8" t="str">
            <v>Seems wrong</v>
          </cell>
          <cell r="K8" t="str">
            <v>Karik sala</v>
          </cell>
        </row>
        <row r="9">
          <cell r="A9" t="str">
            <v>H2.30.c</v>
          </cell>
          <cell r="B9" t="str">
            <v>Response</v>
          </cell>
          <cell r="D9" t="str">
            <v>Category option</v>
          </cell>
          <cell r="E9">
            <v>994</v>
          </cell>
          <cell r="I9" t="str">
            <v>Use year of birth instead</v>
          </cell>
          <cell r="K9" t="str">
            <v>Uza deit data moris</v>
          </cell>
        </row>
        <row r="10">
          <cell r="A10" t="str">
            <v>H1.02.a</v>
          </cell>
          <cell r="B10" t="str">
            <v>Response</v>
          </cell>
          <cell r="D10" t="str">
            <v>Category option</v>
          </cell>
          <cell r="E10">
            <v>1</v>
          </cell>
          <cell r="I10" t="str">
            <v>None completed</v>
          </cell>
          <cell r="K10" t="str">
            <v>La Kompletu</v>
          </cell>
        </row>
        <row r="11">
          <cell r="A11" t="str">
            <v>H1.02.b</v>
          </cell>
          <cell r="B11" t="str">
            <v>Response</v>
          </cell>
          <cell r="D11" t="str">
            <v>Category option</v>
          </cell>
          <cell r="E11">
            <v>2</v>
          </cell>
          <cell r="I11" t="str">
            <v>Pre-School</v>
          </cell>
          <cell r="K11" t="str">
            <v>Pre-Eskolar</v>
          </cell>
        </row>
        <row r="12">
          <cell r="A12" t="str">
            <v>H1.02.c</v>
          </cell>
          <cell r="B12" t="str">
            <v>Response</v>
          </cell>
          <cell r="D12" t="str">
            <v>Category option</v>
          </cell>
          <cell r="E12">
            <v>3</v>
          </cell>
          <cell r="I12" t="str">
            <v>Primary School</v>
          </cell>
          <cell r="K12" t="str">
            <v>Eskola Primária</v>
          </cell>
        </row>
        <row r="13">
          <cell r="A13" t="str">
            <v>H1.02.d</v>
          </cell>
          <cell r="B13" t="str">
            <v>Response</v>
          </cell>
          <cell r="D13" t="str">
            <v>Category option</v>
          </cell>
          <cell r="E13">
            <v>4</v>
          </cell>
          <cell r="I13" t="str">
            <v>Junior High School</v>
          </cell>
          <cell r="K13" t="str">
            <v>Eskola Pre-Sekundária</v>
          </cell>
        </row>
        <row r="14">
          <cell r="A14" t="str">
            <v>H1.02.e</v>
          </cell>
          <cell r="B14" t="str">
            <v>Response</v>
          </cell>
          <cell r="D14" t="str">
            <v>Category option</v>
          </cell>
          <cell r="E14">
            <v>5</v>
          </cell>
          <cell r="I14" t="str">
            <v>Senior High School</v>
          </cell>
          <cell r="K14" t="str">
            <v>Eskola Sekundario</v>
          </cell>
        </row>
        <row r="15">
          <cell r="A15" t="str">
            <v>H1.02.f</v>
          </cell>
          <cell r="B15" t="str">
            <v>Response</v>
          </cell>
          <cell r="D15" t="str">
            <v>Category option</v>
          </cell>
          <cell r="E15">
            <v>6</v>
          </cell>
          <cell r="I15" t="str">
            <v>University</v>
          </cell>
          <cell r="K15" t="str">
            <v>Universidade</v>
          </cell>
        </row>
        <row r="16">
          <cell r="A16" t="str">
            <v>H1.02.g</v>
          </cell>
          <cell r="B16" t="str">
            <v>Response</v>
          </cell>
          <cell r="D16" t="str">
            <v>Category option</v>
          </cell>
          <cell r="E16">
            <v>7</v>
          </cell>
          <cell r="I16" t="str">
            <v>Some classes</v>
          </cell>
          <cell r="K16" t="str">
            <v>Klasse balun</v>
          </cell>
        </row>
        <row r="17">
          <cell r="A17" t="str">
            <v>H1.02.h</v>
          </cell>
          <cell r="B17" t="str">
            <v>Response</v>
          </cell>
          <cell r="D17" t="str">
            <v>Category option</v>
          </cell>
          <cell r="E17">
            <v>8</v>
          </cell>
          <cell r="I17" t="str">
            <v>All classes</v>
          </cell>
          <cell r="K17" t="str">
            <v>Klasse hotu</v>
          </cell>
        </row>
        <row r="18">
          <cell r="A18" t="str">
            <v>H1.06a</v>
          </cell>
          <cell r="B18" t="str">
            <v>Response</v>
          </cell>
          <cell r="D18" t="str">
            <v>Category option</v>
          </cell>
          <cell r="E18">
            <v>0</v>
          </cell>
          <cell r="I18" t="str">
            <v>No</v>
          </cell>
          <cell r="K18" t="str">
            <v>Lae</v>
          </cell>
        </row>
        <row r="19">
          <cell r="A19" t="str">
            <v>H1.06b</v>
          </cell>
          <cell r="B19" t="str">
            <v>Response</v>
          </cell>
          <cell r="D19" t="str">
            <v>Category option</v>
          </cell>
          <cell r="E19">
            <v>1</v>
          </cell>
          <cell r="I19" t="str">
            <v>Yes - Academy</v>
          </cell>
          <cell r="K19" t="str">
            <v>Sim - Akademia</v>
          </cell>
        </row>
        <row r="20">
          <cell r="A20" t="str">
            <v>H1.06c</v>
          </cell>
          <cell r="B20" t="str">
            <v>Response</v>
          </cell>
          <cell r="D20" t="str">
            <v>Category option</v>
          </cell>
          <cell r="E20">
            <v>2</v>
          </cell>
          <cell r="I20" t="str">
            <v>Yes - Institute</v>
          </cell>
          <cell r="K20" t="str">
            <v>Sim - Institutu</v>
          </cell>
        </row>
        <row r="21">
          <cell r="A21" t="str">
            <v>H1.06d</v>
          </cell>
          <cell r="B21" t="str">
            <v>Response</v>
          </cell>
          <cell r="D21" t="str">
            <v>Category option</v>
          </cell>
          <cell r="E21">
            <v>3</v>
          </cell>
          <cell r="I21" t="str">
            <v xml:space="preserve">Yes - University </v>
          </cell>
          <cell r="K21" t="str">
            <v>Sim - Universidade</v>
          </cell>
        </row>
        <row r="22">
          <cell r="A22" t="str">
            <v>H1.06e</v>
          </cell>
          <cell r="B22" t="str">
            <v>Response</v>
          </cell>
          <cell r="D22" t="str">
            <v>Category option</v>
          </cell>
          <cell r="E22">
            <v>4</v>
          </cell>
          <cell r="I22" t="str">
            <v>Yes - Other</v>
          </cell>
          <cell r="K22" t="str">
            <v>Sim - Seluk</v>
          </cell>
        </row>
        <row r="23">
          <cell r="A23" t="str">
            <v>M8.02a</v>
          </cell>
          <cell r="B23" t="str">
            <v>Response</v>
          </cell>
          <cell r="D23" t="str">
            <v>Category option</v>
          </cell>
          <cell r="E23">
            <v>1</v>
          </cell>
          <cell r="I23" t="str">
            <v>Uma maromak / uma lulik / god house</v>
          </cell>
          <cell r="K23" t="str">
            <v>Uma maromak / uma lulik</v>
          </cell>
        </row>
        <row r="24">
          <cell r="A24" t="str">
            <v>M8.02b</v>
          </cell>
          <cell r="B24" t="str">
            <v>Response</v>
          </cell>
          <cell r="D24" t="str">
            <v>Category option</v>
          </cell>
          <cell r="E24">
            <v>2</v>
          </cell>
          <cell r="I24" t="str">
            <v>Uma liurai / political house</v>
          </cell>
          <cell r="K24" t="str">
            <v>Uma liurai</v>
          </cell>
        </row>
        <row r="25">
          <cell r="A25" t="str">
            <v>M8.02c</v>
          </cell>
          <cell r="B25" t="str">
            <v>Response</v>
          </cell>
          <cell r="D25" t="str">
            <v>Category option</v>
          </cell>
          <cell r="E25">
            <v>3</v>
          </cell>
          <cell r="I25" t="str">
            <v>Gate keeper</v>
          </cell>
          <cell r="K25" t="str">
            <v>Hein odamatan</v>
          </cell>
        </row>
        <row r="26">
          <cell r="A26" t="str">
            <v>M8.02d</v>
          </cell>
          <cell r="B26" t="str">
            <v>Response</v>
          </cell>
          <cell r="D26" t="str">
            <v>Category option</v>
          </cell>
          <cell r="E26">
            <v>4</v>
          </cell>
          <cell r="I26" t="str">
            <v>Newcomer</v>
          </cell>
          <cell r="K26" t="str">
            <v>Ema foun</v>
          </cell>
        </row>
        <row r="27">
          <cell r="A27" t="str">
            <v>M8.02e</v>
          </cell>
          <cell r="B27" t="str">
            <v>Response</v>
          </cell>
          <cell r="D27" t="str">
            <v>Category option</v>
          </cell>
          <cell r="E27">
            <v>5</v>
          </cell>
          <cell r="I27" t="str">
            <v>Other position</v>
          </cell>
          <cell r="K27" t="str">
            <v>Pojisaun seluk</v>
          </cell>
        </row>
        <row r="28">
          <cell r="A28" t="str">
            <v>M3.02.a</v>
          </cell>
          <cell r="B28" t="str">
            <v>Response</v>
          </cell>
          <cell r="D28" t="str">
            <v>Category option</v>
          </cell>
          <cell r="E28">
            <v>1</v>
          </cell>
          <cell r="I28" t="str">
            <v>Yes - part owned</v>
          </cell>
          <cell r="K28" t="str">
            <v>Sim - balun</v>
          </cell>
        </row>
        <row r="29">
          <cell r="A29" t="str">
            <v>M3.02.b</v>
          </cell>
          <cell r="B29" t="str">
            <v>Response</v>
          </cell>
          <cell r="D29" t="str">
            <v>Category option</v>
          </cell>
          <cell r="E29">
            <v>2</v>
          </cell>
          <cell r="I29" t="str">
            <v>Yes - fully owned</v>
          </cell>
          <cell r="K29" t="str">
            <v>Sim - tomak</v>
          </cell>
        </row>
        <row r="30">
          <cell r="A30" t="str">
            <v>M3.03.a</v>
          </cell>
          <cell r="B30" t="str">
            <v>Response</v>
          </cell>
          <cell r="D30" t="str">
            <v>Category option</v>
          </cell>
          <cell r="E30">
            <v>1</v>
          </cell>
          <cell r="I30" t="str">
            <v>Uncompacted earth</v>
          </cell>
          <cell r="K30" t="str">
            <v>Rai nebee la hanehan metin</v>
          </cell>
        </row>
        <row r="31">
          <cell r="A31" t="str">
            <v>M3.03.b</v>
          </cell>
          <cell r="B31" t="str">
            <v>Response</v>
          </cell>
          <cell r="D31" t="str">
            <v>Category option</v>
          </cell>
          <cell r="E31">
            <v>2</v>
          </cell>
          <cell r="I31" t="str">
            <v>Sand</v>
          </cell>
          <cell r="K31" t="str">
            <v>Rai henek</v>
          </cell>
        </row>
        <row r="32">
          <cell r="A32" t="str">
            <v>M3.03.c</v>
          </cell>
          <cell r="B32" t="str">
            <v>Response</v>
          </cell>
          <cell r="D32" t="str">
            <v>Category option</v>
          </cell>
          <cell r="E32">
            <v>3</v>
          </cell>
          <cell r="I32" t="str">
            <v>Compacted dung/mud/clay</v>
          </cell>
          <cell r="K32" t="str">
            <v>Estrume / tahu / tahu belit nebee hanehan metin</v>
          </cell>
        </row>
        <row r="33">
          <cell r="A33" t="str">
            <v>M3.03.d</v>
          </cell>
          <cell r="B33" t="str">
            <v>Response</v>
          </cell>
          <cell r="D33" t="str">
            <v>Category option</v>
          </cell>
          <cell r="E33">
            <v>4</v>
          </cell>
          <cell r="I33" t="str">
            <v>Bamboo</v>
          </cell>
          <cell r="K33" t="str">
            <v>Bambu</v>
          </cell>
        </row>
        <row r="34">
          <cell r="A34" t="str">
            <v>M3.03.e</v>
          </cell>
          <cell r="B34" t="str">
            <v>Response</v>
          </cell>
          <cell r="D34" t="str">
            <v>Category option</v>
          </cell>
          <cell r="E34">
            <v>5</v>
          </cell>
          <cell r="I34" t="str">
            <v>Palm</v>
          </cell>
          <cell r="K34" t="str">
            <v>Tali</v>
          </cell>
        </row>
        <row r="35">
          <cell r="A35" t="str">
            <v>M3.03.f</v>
          </cell>
          <cell r="B35" t="str">
            <v>Response</v>
          </cell>
          <cell r="D35" t="str">
            <v>Category option</v>
          </cell>
          <cell r="E35">
            <v>6</v>
          </cell>
          <cell r="I35" t="str">
            <v>Plastic Sheeting</v>
          </cell>
          <cell r="K35" t="str">
            <v>Taka ho plastik</v>
          </cell>
        </row>
        <row r="36">
          <cell r="A36" t="str">
            <v>M3.03.g</v>
          </cell>
          <cell r="B36" t="str">
            <v>Response</v>
          </cell>
          <cell r="D36" t="str">
            <v>Category option</v>
          </cell>
          <cell r="E36">
            <v>7</v>
          </cell>
          <cell r="I36" t="str">
            <v>Matting</v>
          </cell>
          <cell r="K36" t="str">
            <v>Biti</v>
          </cell>
        </row>
        <row r="37">
          <cell r="A37" t="str">
            <v>M3.03.h</v>
          </cell>
          <cell r="B37" t="str">
            <v>Response</v>
          </cell>
          <cell r="D37" t="str">
            <v>Category option</v>
          </cell>
          <cell r="E37">
            <v>8</v>
          </cell>
          <cell r="I37" t="str">
            <v>Wood</v>
          </cell>
          <cell r="K37" t="str">
            <v>Ai</v>
          </cell>
        </row>
        <row r="38">
          <cell r="A38" t="str">
            <v>M3.03.i</v>
          </cell>
          <cell r="B38" t="str">
            <v>Response</v>
          </cell>
          <cell r="D38" t="str">
            <v>Category option</v>
          </cell>
          <cell r="E38">
            <v>9</v>
          </cell>
          <cell r="I38" t="str">
            <v>Vinyl</v>
          </cell>
          <cell r="K38" t="str">
            <v>Sintetiku</v>
          </cell>
        </row>
        <row r="39">
          <cell r="A39" t="str">
            <v>M3.03.j</v>
          </cell>
          <cell r="B39" t="str">
            <v>Response</v>
          </cell>
          <cell r="D39" t="str">
            <v>Category option</v>
          </cell>
          <cell r="E39">
            <v>10</v>
          </cell>
          <cell r="I39" t="str">
            <v>Asphalt/Cement</v>
          </cell>
          <cell r="K39" t="str">
            <v>Alkatraun/Simente</v>
          </cell>
        </row>
        <row r="40">
          <cell r="A40" t="str">
            <v>M3.03.k</v>
          </cell>
          <cell r="B40" t="str">
            <v>Response</v>
          </cell>
          <cell r="D40" t="str">
            <v>Category option</v>
          </cell>
          <cell r="E40">
            <v>11</v>
          </cell>
          <cell r="I40" t="str">
            <v>Rock/Stones</v>
          </cell>
          <cell r="K40" t="str">
            <v>Fatuk bot/britas</v>
          </cell>
        </row>
        <row r="41">
          <cell r="A41" t="str">
            <v>M3.03.l</v>
          </cell>
          <cell r="B41" t="str">
            <v>Response</v>
          </cell>
          <cell r="D41" t="str">
            <v>Category option</v>
          </cell>
          <cell r="E41">
            <v>12</v>
          </cell>
          <cell r="I41" t="str">
            <v>Tiles</v>
          </cell>
          <cell r="K41" t="str">
            <v>Telha</v>
          </cell>
        </row>
        <row r="42">
          <cell r="A42" t="str">
            <v>M3.03.m</v>
          </cell>
          <cell r="B42" t="str">
            <v>Response</v>
          </cell>
          <cell r="D42" t="str">
            <v>Category option</v>
          </cell>
          <cell r="E42">
            <v>13</v>
          </cell>
          <cell r="I42" t="str">
            <v>Carpet</v>
          </cell>
          <cell r="K42" t="str">
            <v>Karpet</v>
          </cell>
        </row>
        <row r="43">
          <cell r="A43" t="str">
            <v>H2.11.a</v>
          </cell>
          <cell r="B43" t="str">
            <v>Response</v>
          </cell>
          <cell r="D43" t="str">
            <v>Category option</v>
          </cell>
          <cell r="E43">
            <v>0</v>
          </cell>
          <cell r="I43" t="str">
            <v>Female</v>
          </cell>
          <cell r="K43" t="str">
            <v>Feto</v>
          </cell>
        </row>
        <row r="44">
          <cell r="A44" t="str">
            <v>H2.11.b</v>
          </cell>
          <cell r="B44" t="str">
            <v>Response</v>
          </cell>
          <cell r="D44" t="str">
            <v>Category option</v>
          </cell>
          <cell r="E44">
            <v>1</v>
          </cell>
          <cell r="I44" t="str">
            <v>Male</v>
          </cell>
          <cell r="K44" t="str">
            <v>Mane</v>
          </cell>
        </row>
        <row r="45">
          <cell r="A45" t="str">
            <v>H2.12.a</v>
          </cell>
          <cell r="B45" t="str">
            <v>Response</v>
          </cell>
          <cell r="D45" t="str">
            <v>Category option</v>
          </cell>
          <cell r="E45">
            <v>0</v>
          </cell>
          <cell r="I45" t="str">
            <v>Head</v>
          </cell>
          <cell r="K45" t="str">
            <v>Xefi uma-kain</v>
          </cell>
        </row>
        <row r="46">
          <cell r="A46" t="str">
            <v>H2.12.b</v>
          </cell>
          <cell r="B46" t="str">
            <v>Response</v>
          </cell>
          <cell r="D46" t="str">
            <v>Category option</v>
          </cell>
          <cell r="E46">
            <v>1</v>
          </cell>
          <cell r="I46" t="str">
            <v>Wife of Head</v>
          </cell>
          <cell r="K46" t="str">
            <v>Fen / Kaben husi xefi uma-kain</v>
          </cell>
        </row>
        <row r="47">
          <cell r="A47" t="str">
            <v>H2.12.c</v>
          </cell>
          <cell r="B47" t="str">
            <v>Response</v>
          </cell>
          <cell r="D47" t="str">
            <v>Category option</v>
          </cell>
          <cell r="E47">
            <v>2</v>
          </cell>
          <cell r="I47" t="str">
            <v>Husband of Head</v>
          </cell>
          <cell r="K47" t="str">
            <v>Laen / kaben xefi uma-kain</v>
          </cell>
        </row>
        <row r="48">
          <cell r="A48" t="str">
            <v>H2.12.d</v>
          </cell>
          <cell r="B48" t="str">
            <v>Response</v>
          </cell>
          <cell r="D48" t="str">
            <v>Category option</v>
          </cell>
          <cell r="E48">
            <v>3</v>
          </cell>
          <cell r="I48" t="str">
            <v xml:space="preserve">Son </v>
          </cell>
          <cell r="K48" t="str">
            <v>Oan mane</v>
          </cell>
        </row>
        <row r="49">
          <cell r="A49" t="str">
            <v>H2.12.e</v>
          </cell>
          <cell r="B49" t="str">
            <v>Response</v>
          </cell>
          <cell r="D49" t="str">
            <v>Category option</v>
          </cell>
          <cell r="E49">
            <v>4</v>
          </cell>
          <cell r="I49" t="str">
            <v>Daughter</v>
          </cell>
          <cell r="K49" t="str">
            <v>Oan feto</v>
          </cell>
        </row>
        <row r="50">
          <cell r="A50" t="str">
            <v>H2.12.f</v>
          </cell>
          <cell r="B50" t="str">
            <v>Response</v>
          </cell>
          <cell r="D50" t="str">
            <v>Category option</v>
          </cell>
          <cell r="E50">
            <v>5</v>
          </cell>
          <cell r="I50" t="str">
            <v>Adopted / Step-Child</v>
          </cell>
          <cell r="K50" t="str">
            <v>Oan hakiak</v>
          </cell>
        </row>
        <row r="51">
          <cell r="A51" t="str">
            <v>H2.12.g</v>
          </cell>
          <cell r="B51" t="str">
            <v>Response</v>
          </cell>
          <cell r="D51" t="str">
            <v>Category option</v>
          </cell>
          <cell r="E51">
            <v>6</v>
          </cell>
          <cell r="I51" t="str">
            <v>Granddaughter</v>
          </cell>
          <cell r="K51" t="str">
            <v>Be-oan feto</v>
          </cell>
        </row>
        <row r="52">
          <cell r="A52" t="str">
            <v>H2.12.h</v>
          </cell>
          <cell r="B52" t="str">
            <v>Response</v>
          </cell>
          <cell r="D52" t="str">
            <v>Category option</v>
          </cell>
          <cell r="E52">
            <v>7</v>
          </cell>
          <cell r="I52" t="str">
            <v>Grandson</v>
          </cell>
          <cell r="K52" t="str">
            <v>Be-oan mane</v>
          </cell>
        </row>
        <row r="53">
          <cell r="A53" t="str">
            <v>H2.12.i</v>
          </cell>
          <cell r="B53" t="str">
            <v>Response</v>
          </cell>
          <cell r="D53" t="str">
            <v>Category option</v>
          </cell>
          <cell r="E53">
            <v>8</v>
          </cell>
          <cell r="I53" t="str">
            <v>Niece</v>
          </cell>
          <cell r="K53" t="str">
            <v>Subrinha</v>
          </cell>
        </row>
        <row r="54">
          <cell r="A54" t="str">
            <v>H2.12.j</v>
          </cell>
          <cell r="B54" t="str">
            <v>Response</v>
          </cell>
          <cell r="D54" t="str">
            <v>Category option</v>
          </cell>
          <cell r="E54">
            <v>9</v>
          </cell>
          <cell r="I54" t="str">
            <v>Nephew</v>
          </cell>
          <cell r="K54" t="str">
            <v>Subrinho</v>
          </cell>
        </row>
        <row r="55">
          <cell r="A55" t="str">
            <v>H2.12.k</v>
          </cell>
          <cell r="B55" t="str">
            <v>Response</v>
          </cell>
          <cell r="D55" t="str">
            <v>Category option</v>
          </cell>
          <cell r="E55">
            <v>10</v>
          </cell>
          <cell r="I55" t="str">
            <v>Father</v>
          </cell>
          <cell r="K55" t="str">
            <v>Aman</v>
          </cell>
        </row>
        <row r="56">
          <cell r="A56" t="str">
            <v>H2.12.l</v>
          </cell>
          <cell r="B56" t="str">
            <v>Response</v>
          </cell>
          <cell r="D56" t="str">
            <v>Category option</v>
          </cell>
          <cell r="E56">
            <v>11</v>
          </cell>
          <cell r="I56" t="str">
            <v>Mother</v>
          </cell>
          <cell r="K56" t="str">
            <v>Inan</v>
          </cell>
        </row>
        <row r="57">
          <cell r="A57" t="str">
            <v>H2.12.m</v>
          </cell>
          <cell r="B57" t="str">
            <v>Response</v>
          </cell>
          <cell r="D57" t="str">
            <v>Category option</v>
          </cell>
          <cell r="E57">
            <v>12</v>
          </cell>
          <cell r="I57" t="str">
            <v>Sister</v>
          </cell>
          <cell r="K57" t="str">
            <v>Feton</v>
          </cell>
        </row>
        <row r="58">
          <cell r="A58" t="str">
            <v>H2.12.n</v>
          </cell>
          <cell r="B58" t="str">
            <v>Response</v>
          </cell>
          <cell r="D58" t="str">
            <v>Category option</v>
          </cell>
          <cell r="E58">
            <v>13</v>
          </cell>
          <cell r="I58" t="str">
            <v>Brother</v>
          </cell>
          <cell r="K58" t="str">
            <v>Nan</v>
          </cell>
        </row>
        <row r="59">
          <cell r="A59" t="str">
            <v>H2.12.o</v>
          </cell>
          <cell r="B59" t="str">
            <v>Response</v>
          </cell>
          <cell r="D59" t="str">
            <v>Category option</v>
          </cell>
          <cell r="E59">
            <v>14</v>
          </cell>
          <cell r="I59" t="str">
            <v>Aunt</v>
          </cell>
          <cell r="K59" t="str">
            <v>Tia</v>
          </cell>
        </row>
        <row r="60">
          <cell r="A60" t="str">
            <v>H2.12.oo</v>
          </cell>
          <cell r="B60" t="str">
            <v>Response</v>
          </cell>
          <cell r="D60" t="str">
            <v>Category option</v>
          </cell>
          <cell r="E60">
            <v>15</v>
          </cell>
          <cell r="I60" t="str">
            <v>Uncle</v>
          </cell>
          <cell r="K60" t="str">
            <v>Tiu</v>
          </cell>
        </row>
        <row r="61">
          <cell r="A61" t="str">
            <v>H2.12.p</v>
          </cell>
          <cell r="B61" t="str">
            <v>Response</v>
          </cell>
          <cell r="D61" t="str">
            <v>Category option</v>
          </cell>
          <cell r="E61">
            <v>16</v>
          </cell>
          <cell r="I61" t="str">
            <v>Daughter-in-Law</v>
          </cell>
          <cell r="K61" t="str">
            <v>Feto foun</v>
          </cell>
        </row>
        <row r="62">
          <cell r="A62" t="str">
            <v>H2.12.pp</v>
          </cell>
          <cell r="B62" t="str">
            <v>Response</v>
          </cell>
          <cell r="D62" t="str">
            <v>Category option</v>
          </cell>
          <cell r="E62">
            <v>17</v>
          </cell>
          <cell r="I62" t="str">
            <v>Son-in-Law</v>
          </cell>
          <cell r="K62" t="str">
            <v>Mane foun</v>
          </cell>
        </row>
        <row r="63">
          <cell r="A63" t="str">
            <v>H2.12.q</v>
          </cell>
          <cell r="B63" t="str">
            <v>Response</v>
          </cell>
          <cell r="D63" t="str">
            <v>Category option</v>
          </cell>
          <cell r="E63">
            <v>18</v>
          </cell>
          <cell r="I63" t="str">
            <v>Grandfather</v>
          </cell>
          <cell r="K63" t="str">
            <v>Avo mane</v>
          </cell>
        </row>
        <row r="64">
          <cell r="A64" t="str">
            <v>H2.12.r</v>
          </cell>
          <cell r="B64" t="str">
            <v>Response</v>
          </cell>
          <cell r="D64" t="str">
            <v>Category option</v>
          </cell>
          <cell r="E64">
            <v>19</v>
          </cell>
          <cell r="I64" t="str">
            <v>Grandmother</v>
          </cell>
          <cell r="K64" t="str">
            <v>Avo feto</v>
          </cell>
        </row>
        <row r="65">
          <cell r="A65" t="str">
            <v>H2.12.s</v>
          </cell>
          <cell r="B65" t="str">
            <v>Response</v>
          </cell>
          <cell r="D65" t="str">
            <v>Category option</v>
          </cell>
          <cell r="E65">
            <v>20</v>
          </cell>
          <cell r="I65" t="str">
            <v>Father-in-Law</v>
          </cell>
          <cell r="K65" t="str">
            <v>Banin mane</v>
          </cell>
        </row>
        <row r="66">
          <cell r="A66" t="str">
            <v>H2.12.t</v>
          </cell>
          <cell r="B66" t="str">
            <v>Response</v>
          </cell>
          <cell r="D66" t="str">
            <v>Category option</v>
          </cell>
          <cell r="E66">
            <v>21</v>
          </cell>
          <cell r="I66" t="str">
            <v>Mother-in-Law</v>
          </cell>
          <cell r="K66" t="str">
            <v>Banin feto</v>
          </cell>
        </row>
        <row r="67">
          <cell r="A67" t="str">
            <v>H2.12.u</v>
          </cell>
          <cell r="B67" t="str">
            <v>Response</v>
          </cell>
          <cell r="D67" t="str">
            <v>Category option</v>
          </cell>
          <cell r="E67">
            <v>22</v>
          </cell>
          <cell r="I67" t="str">
            <v>Cousin</v>
          </cell>
          <cell r="K67" t="str">
            <v>Prima</v>
          </cell>
        </row>
        <row r="68">
          <cell r="A68" t="str">
            <v>H2.12.uu</v>
          </cell>
          <cell r="B68" t="str">
            <v>Response</v>
          </cell>
          <cell r="D68" t="str">
            <v>Category option</v>
          </cell>
          <cell r="E68">
            <v>23</v>
          </cell>
          <cell r="I68" t="str">
            <v>Cousin</v>
          </cell>
          <cell r="K68" t="str">
            <v>Primo</v>
          </cell>
        </row>
        <row r="69">
          <cell r="A69" t="str">
            <v>H2.12.v</v>
          </cell>
          <cell r="B69" t="str">
            <v>Response</v>
          </cell>
          <cell r="D69" t="str">
            <v>Category option</v>
          </cell>
          <cell r="E69">
            <v>24</v>
          </cell>
          <cell r="I69" t="str">
            <v>Other Relative</v>
          </cell>
          <cell r="K69" t="str">
            <v>Familia seluk</v>
          </cell>
        </row>
        <row r="70">
          <cell r="A70" t="str">
            <v>H2.12.w</v>
          </cell>
          <cell r="B70" t="str">
            <v>Response</v>
          </cell>
          <cell r="D70" t="str">
            <v>Category option</v>
          </cell>
          <cell r="E70">
            <v>25</v>
          </cell>
          <cell r="I70" t="str">
            <v>Servant / Maid / Helper</v>
          </cell>
          <cell r="K70" t="str">
            <v>Pembantu (ema nebe serbisu ajuda iha uma)</v>
          </cell>
        </row>
        <row r="71">
          <cell r="A71" t="str">
            <v>H2.12.x</v>
          </cell>
          <cell r="B71" t="str">
            <v>Response</v>
          </cell>
          <cell r="D71" t="str">
            <v>Category option</v>
          </cell>
          <cell r="E71">
            <v>26</v>
          </cell>
          <cell r="I71" t="str">
            <v>Servant's Relative</v>
          </cell>
          <cell r="K71" t="str">
            <v>Pembantu nian familia</v>
          </cell>
        </row>
        <row r="72">
          <cell r="A72" t="str">
            <v>H2.12.y</v>
          </cell>
          <cell r="B72" t="str">
            <v>Response</v>
          </cell>
          <cell r="D72" t="str">
            <v>Category option</v>
          </cell>
          <cell r="E72">
            <v>27</v>
          </cell>
          <cell r="I72" t="str">
            <v>Tenant</v>
          </cell>
          <cell r="K72" t="str">
            <v>Ema kos</v>
          </cell>
        </row>
        <row r="73">
          <cell r="A73" t="str">
            <v>H2.12.z</v>
          </cell>
          <cell r="B73" t="str">
            <v>Response</v>
          </cell>
          <cell r="D73" t="str">
            <v>Category option</v>
          </cell>
          <cell r="E73">
            <v>28</v>
          </cell>
          <cell r="I73" t="str">
            <v>Tenant's Relative</v>
          </cell>
          <cell r="K73" t="str">
            <v>Ema kos nian familia</v>
          </cell>
        </row>
        <row r="74">
          <cell r="A74" t="str">
            <v>H2.20.a</v>
          </cell>
          <cell r="B74" t="str">
            <v>Response</v>
          </cell>
          <cell r="D74" t="str">
            <v>Category option</v>
          </cell>
          <cell r="E74">
            <v>1</v>
          </cell>
          <cell r="I74" t="str">
            <v>Yes - day, month and year</v>
          </cell>
          <cell r="K74" t="str">
            <v>Sim - loron, fulan no tinan</v>
          </cell>
        </row>
        <row r="75">
          <cell r="A75" t="str">
            <v>H2.20.b</v>
          </cell>
          <cell r="B75" t="str">
            <v>Response</v>
          </cell>
          <cell r="D75" t="str">
            <v>Category option</v>
          </cell>
          <cell r="E75">
            <v>2</v>
          </cell>
          <cell r="I75" t="str">
            <v>Yes - month and year only</v>
          </cell>
          <cell r="K75" t="str">
            <v>Sim - fulan no tinan deit</v>
          </cell>
        </row>
        <row r="76">
          <cell r="A76" t="str">
            <v>H2.20.c</v>
          </cell>
          <cell r="B76" t="str">
            <v>Response</v>
          </cell>
          <cell r="D76" t="str">
            <v>Category option</v>
          </cell>
          <cell r="E76">
            <v>3</v>
          </cell>
          <cell r="I76" t="str">
            <v>Yes - year only</v>
          </cell>
          <cell r="K76" t="str">
            <v>Sim - tinan deit</v>
          </cell>
        </row>
        <row r="77">
          <cell r="A77" t="str">
            <v>H2.30.a</v>
          </cell>
          <cell r="B77" t="str">
            <v>Response</v>
          </cell>
          <cell r="D77" t="str">
            <v>Category option</v>
          </cell>
          <cell r="E77">
            <v>2</v>
          </cell>
          <cell r="I77" t="str">
            <v>No, refused</v>
          </cell>
          <cell r="K77" t="str">
            <v>Lae, lakoi</v>
          </cell>
        </row>
        <row r="78">
          <cell r="A78" t="str">
            <v>H2.30.b</v>
          </cell>
          <cell r="B78" t="str">
            <v>Response</v>
          </cell>
          <cell r="D78" t="str">
            <v>Category option</v>
          </cell>
          <cell r="E78">
            <v>3</v>
          </cell>
          <cell r="I78" t="str">
            <v>No, card not available</v>
          </cell>
          <cell r="K78" t="str">
            <v>Lae, laiha kartu</v>
          </cell>
        </row>
        <row r="79">
          <cell r="A79" t="str">
            <v>H2.32.a</v>
          </cell>
          <cell r="B79" t="str">
            <v>Response</v>
          </cell>
          <cell r="D79" t="str">
            <v>Category option</v>
          </cell>
          <cell r="E79">
            <v>1</v>
          </cell>
          <cell r="I79" t="str">
            <v>Under 15</v>
          </cell>
          <cell r="K79" t="str">
            <v>Under 15</v>
          </cell>
        </row>
        <row r="80">
          <cell r="A80" t="str">
            <v>H2.32.b</v>
          </cell>
          <cell r="B80" t="str">
            <v>Response</v>
          </cell>
          <cell r="D80" t="str">
            <v>Category option</v>
          </cell>
          <cell r="E80">
            <v>2</v>
          </cell>
          <cell r="I80" t="str">
            <v>15-29</v>
          </cell>
          <cell r="K80" t="str">
            <v>15-29</v>
          </cell>
        </row>
        <row r="81">
          <cell r="A81" t="str">
            <v>H2.32.c</v>
          </cell>
          <cell r="B81" t="str">
            <v>Response</v>
          </cell>
          <cell r="D81" t="str">
            <v>Category option</v>
          </cell>
          <cell r="E81">
            <v>3</v>
          </cell>
          <cell r="I81" t="str">
            <v>30-49</v>
          </cell>
          <cell r="K81" t="str">
            <v>30-49</v>
          </cell>
        </row>
        <row r="82">
          <cell r="A82" t="str">
            <v>H2.32.d</v>
          </cell>
          <cell r="B82" t="str">
            <v>Response</v>
          </cell>
          <cell r="D82" t="str">
            <v>Category option</v>
          </cell>
          <cell r="E82">
            <v>4</v>
          </cell>
          <cell r="I82" t="str">
            <v>Over 50</v>
          </cell>
          <cell r="K82" t="str">
            <v>Over 50</v>
          </cell>
        </row>
        <row r="83">
          <cell r="A83" t="str">
            <v>H2.31.a</v>
          </cell>
          <cell r="B83" t="str">
            <v>Response</v>
          </cell>
          <cell r="D83" t="str">
            <v>Category option</v>
          </cell>
          <cell r="E83">
            <v>1</v>
          </cell>
          <cell r="I83" t="str">
            <v>Months</v>
          </cell>
          <cell r="K83" t="str">
            <v>Fulan</v>
          </cell>
        </row>
        <row r="84">
          <cell r="A84" t="str">
            <v>H2.31.b</v>
          </cell>
          <cell r="B84" t="str">
            <v>Response</v>
          </cell>
          <cell r="D84" t="str">
            <v>Category option</v>
          </cell>
          <cell r="E84">
            <v>2</v>
          </cell>
          <cell r="I84" t="str">
            <v>Years</v>
          </cell>
          <cell r="K84" t="str">
            <v>Tinan</v>
          </cell>
        </row>
        <row r="85">
          <cell r="A85" t="str">
            <v>H2.51.a</v>
          </cell>
          <cell r="B85" t="str">
            <v>Response</v>
          </cell>
          <cell r="D85" t="str">
            <v>Category option</v>
          </cell>
          <cell r="E85">
            <v>2</v>
          </cell>
          <cell r="I85" t="str">
            <v>Not born yet</v>
          </cell>
          <cell r="K85" t="str">
            <v>Seidauk moris</v>
          </cell>
        </row>
        <row r="86">
          <cell r="A86" t="str">
            <v>H2.53.a</v>
          </cell>
          <cell r="B86" t="str">
            <v>Response</v>
          </cell>
          <cell r="D86" t="str">
            <v>Category option</v>
          </cell>
          <cell r="E86">
            <v>1</v>
          </cell>
          <cell r="I86" t="str">
            <v>Before</v>
          </cell>
          <cell r="K86" t="str">
            <v>Antes</v>
          </cell>
        </row>
        <row r="87">
          <cell r="A87" t="str">
            <v>H2.53.b</v>
          </cell>
          <cell r="B87" t="str">
            <v>Response</v>
          </cell>
          <cell r="D87" t="str">
            <v>Category option</v>
          </cell>
          <cell r="E87">
            <v>2</v>
          </cell>
          <cell r="I87" t="str">
            <v>After</v>
          </cell>
          <cell r="K87" t="str">
            <v>Depois</v>
          </cell>
        </row>
        <row r="88">
          <cell r="A88" t="str">
            <v>H2.53.c</v>
          </cell>
          <cell r="B88" t="str">
            <v>Response</v>
          </cell>
          <cell r="D88" t="str">
            <v>Category option</v>
          </cell>
          <cell r="E88">
            <v>3</v>
          </cell>
          <cell r="I88" t="str">
            <v>Don't know</v>
          </cell>
          <cell r="K88" t="str">
            <v>La hatene</v>
          </cell>
        </row>
        <row r="89">
          <cell r="A89" t="str">
            <v>H2.60.a</v>
          </cell>
          <cell r="B89" t="str">
            <v>Response</v>
          </cell>
          <cell r="D89" t="str">
            <v>Category option</v>
          </cell>
          <cell r="E89">
            <v>1</v>
          </cell>
          <cell r="I89" t="str">
            <v>Indonesian time</v>
          </cell>
          <cell r="K89" t="str">
            <v>Tempu Indonezia</v>
          </cell>
        </row>
        <row r="90">
          <cell r="A90" t="str">
            <v>H2.60.b</v>
          </cell>
          <cell r="B90" t="str">
            <v>Response</v>
          </cell>
          <cell r="D90" t="str">
            <v>Category option</v>
          </cell>
          <cell r="E90">
            <v>2</v>
          </cell>
          <cell r="I90" t="str">
            <v>Portuguese time</v>
          </cell>
          <cell r="K90" t="str">
            <v>Tempu Portuges</v>
          </cell>
        </row>
        <row r="91">
          <cell r="A91" t="str">
            <v>HC2.01.a</v>
          </cell>
          <cell r="B91" t="str">
            <v>Response</v>
          </cell>
          <cell r="D91" t="str">
            <v>Category option</v>
          </cell>
          <cell r="E91">
            <v>1</v>
          </cell>
          <cell r="I91" t="str">
            <v>Electricity (ETDL)</v>
          </cell>
          <cell r="K91" t="str">
            <v>Eletrisidade (ETDL)</v>
          </cell>
        </row>
        <row r="92">
          <cell r="A92" t="str">
            <v>HC2.01.b</v>
          </cell>
          <cell r="B92" t="str">
            <v>Response</v>
          </cell>
          <cell r="D92" t="str">
            <v>Category option</v>
          </cell>
          <cell r="E92">
            <v>2</v>
          </cell>
          <cell r="I92" t="str">
            <v>Petrol / diesel generator</v>
          </cell>
          <cell r="K92" t="str">
            <v>Petroleu / gerador dizel</v>
          </cell>
        </row>
        <row r="93">
          <cell r="A93" t="str">
            <v>HC2.01.c</v>
          </cell>
          <cell r="B93" t="str">
            <v>Response</v>
          </cell>
          <cell r="D93" t="str">
            <v>Category option</v>
          </cell>
          <cell r="E93">
            <v>3</v>
          </cell>
          <cell r="I93" t="str">
            <v>Solar panel system</v>
          </cell>
          <cell r="K93" t="str">
            <v xml:space="preserve">Tenaga surya / sistema solar panel </v>
          </cell>
        </row>
        <row r="94">
          <cell r="A94" t="str">
            <v>HC2.01.d</v>
          </cell>
          <cell r="B94" t="str">
            <v>Response</v>
          </cell>
          <cell r="D94" t="str">
            <v>Category option</v>
          </cell>
          <cell r="E94">
            <v>4</v>
          </cell>
          <cell r="I94" t="str">
            <v>Petromax / kerosene pressure lantern / lamp / gas lantern</v>
          </cell>
          <cell r="K94" t="str">
            <v xml:space="preserve">Petromax / lanternu uza mina rai / lampu / lanternu gaz </v>
          </cell>
        </row>
        <row r="95">
          <cell r="A95" t="str">
            <v>HC2.01.e</v>
          </cell>
          <cell r="B95" t="str">
            <v>Response</v>
          </cell>
          <cell r="D95" t="str">
            <v>Category option</v>
          </cell>
          <cell r="E95">
            <v>5</v>
          </cell>
          <cell r="I95" t="str">
            <v>Biogas / agricultural products</v>
          </cell>
          <cell r="K95" t="str">
            <v>Biogas / produtu agrikultura</v>
          </cell>
        </row>
        <row r="96">
          <cell r="A96" t="str">
            <v>HC2.01.f</v>
          </cell>
          <cell r="B96" t="str">
            <v>Response</v>
          </cell>
          <cell r="D96" t="str">
            <v>Category option</v>
          </cell>
          <cell r="E96">
            <v>6</v>
          </cell>
          <cell r="I96" t="str">
            <v>Candlenut</v>
          </cell>
          <cell r="K96" t="str">
            <v>Kami</v>
          </cell>
        </row>
        <row r="97">
          <cell r="A97" t="str">
            <v>HC2.01.g</v>
          </cell>
          <cell r="B97" t="str">
            <v>Response</v>
          </cell>
          <cell r="D97" t="str">
            <v>Category option</v>
          </cell>
          <cell r="E97">
            <v>7</v>
          </cell>
          <cell r="I97" t="str">
            <v>Wood</v>
          </cell>
          <cell r="K97" t="str">
            <v xml:space="preserve">Ai </v>
          </cell>
        </row>
        <row r="98">
          <cell r="A98" t="str">
            <v>HC2.01.h</v>
          </cell>
          <cell r="B98" t="str">
            <v>Response</v>
          </cell>
          <cell r="D98" t="str">
            <v>Category option</v>
          </cell>
          <cell r="E98">
            <v>8</v>
          </cell>
          <cell r="I98" t="str">
            <v>Battery torch / flashlight</v>
          </cell>
          <cell r="K98" t="str">
            <v>Lanterna bataria / senter</v>
          </cell>
        </row>
        <row r="99">
          <cell r="A99" t="str">
            <v>HC2.01.i</v>
          </cell>
          <cell r="B99" t="str">
            <v>Response</v>
          </cell>
          <cell r="D99" t="str">
            <v>Category option</v>
          </cell>
          <cell r="E99">
            <v>9</v>
          </cell>
          <cell r="I99" t="str">
            <v>Candles</v>
          </cell>
          <cell r="K99" t="str">
            <v>Lilin</v>
          </cell>
        </row>
        <row r="100">
          <cell r="A100" t="str">
            <v>H2.13.a</v>
          </cell>
          <cell r="B100" t="str">
            <v>Response</v>
          </cell>
          <cell r="D100" t="str">
            <v>Category option</v>
          </cell>
          <cell r="E100">
            <v>1</v>
          </cell>
          <cell r="I100" t="str">
            <v>In the evening (about 2 hours)</v>
          </cell>
          <cell r="K100" t="str">
            <v>Iha kalan (maizoumenus oras 2)</v>
          </cell>
        </row>
        <row r="101">
          <cell r="A101" t="str">
            <v>H2.13.b</v>
          </cell>
          <cell r="B101" t="str">
            <v>Response</v>
          </cell>
          <cell r="D101" t="str">
            <v>Category option</v>
          </cell>
          <cell r="E101">
            <v>2</v>
          </cell>
          <cell r="I101" t="str">
            <v>Late afternoon and evening (about 4 hours)</v>
          </cell>
          <cell r="K101" t="str">
            <v>Lokraik no kalan (maizoumenus oras 4)</v>
          </cell>
        </row>
        <row r="102">
          <cell r="A102" t="str">
            <v>H2.13.c</v>
          </cell>
          <cell r="B102" t="str">
            <v>Response</v>
          </cell>
          <cell r="D102" t="str">
            <v>Category option</v>
          </cell>
          <cell r="E102">
            <v>3</v>
          </cell>
          <cell r="I102" t="str">
            <v>A few times throughout the day and in the evening (about 8 hours)</v>
          </cell>
        </row>
        <row r="103">
          <cell r="A103" t="str">
            <v>H2.13.d</v>
          </cell>
          <cell r="B103" t="str">
            <v>Response</v>
          </cell>
          <cell r="D103" t="str">
            <v>Category option</v>
          </cell>
          <cell r="E103">
            <v>4</v>
          </cell>
          <cell r="I103" t="str">
            <v>For most of the day or night (12 hours)</v>
          </cell>
        </row>
        <row r="104">
          <cell r="A104" t="str">
            <v>H2.13.e</v>
          </cell>
          <cell r="B104" t="str">
            <v>Response</v>
          </cell>
          <cell r="D104" t="str">
            <v>Category option</v>
          </cell>
          <cell r="E104">
            <v>5</v>
          </cell>
          <cell r="I104" t="str">
            <v>All day (24 hours)</v>
          </cell>
          <cell r="K104" t="str">
            <v>Loron tomak (oras 24)</v>
          </cell>
        </row>
        <row r="105">
          <cell r="A105" t="str">
            <v>H2.14.a</v>
          </cell>
          <cell r="B105" t="str">
            <v>Response</v>
          </cell>
          <cell r="D105" t="str">
            <v>Category option</v>
          </cell>
          <cell r="E105">
            <v>1</v>
          </cell>
          <cell r="I105" t="str">
            <v>No, did not use electricity all day and all night</v>
          </cell>
          <cell r="K105" t="str">
            <v>Lae, la uza eletrisidade loron tomak no kalan tomak</v>
          </cell>
        </row>
        <row r="106">
          <cell r="A106" t="str">
            <v>H2.14.b</v>
          </cell>
          <cell r="B106" t="str">
            <v>Response</v>
          </cell>
          <cell r="D106" t="str">
            <v>Category option</v>
          </cell>
          <cell r="E106">
            <v>2</v>
          </cell>
          <cell r="I106" t="str">
            <v>Yes, used electricity all day and all night</v>
          </cell>
          <cell r="K106" t="str">
            <v>Sim, uza eletrisidade loron tomak no kalan tomak</v>
          </cell>
        </row>
        <row r="107">
          <cell r="A107" t="str">
            <v>H2.16x.a</v>
          </cell>
          <cell r="B107" t="str">
            <v>Response</v>
          </cell>
          <cell r="D107" t="str">
            <v>Category option</v>
          </cell>
          <cell r="E107">
            <v>1</v>
          </cell>
          <cell r="I107" t="str">
            <v>Hours</v>
          </cell>
          <cell r="K107" t="str">
            <v>Oras</v>
          </cell>
        </row>
        <row r="108">
          <cell r="A108" t="str">
            <v>H2.16x.b</v>
          </cell>
          <cell r="B108" t="str">
            <v>Response</v>
          </cell>
          <cell r="D108" t="str">
            <v>Category option</v>
          </cell>
          <cell r="E108">
            <v>2</v>
          </cell>
          <cell r="I108" t="str">
            <v>Days</v>
          </cell>
          <cell r="K108" t="str">
            <v>Loron</v>
          </cell>
        </row>
        <row r="109">
          <cell r="A109" t="str">
            <v>H2.16x.c</v>
          </cell>
          <cell r="B109" t="str">
            <v>Response</v>
          </cell>
          <cell r="D109" t="str">
            <v>Category option</v>
          </cell>
          <cell r="E109">
            <v>3</v>
          </cell>
          <cell r="I109" t="str">
            <v>Weeks</v>
          </cell>
          <cell r="K109" t="str">
            <v>Semana</v>
          </cell>
        </row>
        <row r="110">
          <cell r="A110" t="str">
            <v>H2.16x.d</v>
          </cell>
          <cell r="B110" t="str">
            <v>Response</v>
          </cell>
          <cell r="D110" t="str">
            <v>Category option</v>
          </cell>
          <cell r="E110">
            <v>4</v>
          </cell>
          <cell r="I110" t="str">
            <v>Months</v>
          </cell>
          <cell r="K110" t="str">
            <v>Fulan</v>
          </cell>
        </row>
        <row r="111">
          <cell r="A111" t="str">
            <v>H2.16x.e</v>
          </cell>
          <cell r="B111" t="str">
            <v>Response</v>
          </cell>
          <cell r="D111" t="str">
            <v>Category option</v>
          </cell>
          <cell r="E111">
            <v>5</v>
          </cell>
          <cell r="I111" t="str">
            <v>Years</v>
          </cell>
          <cell r="K111" t="str">
            <v>Tinan</v>
          </cell>
        </row>
        <row r="112">
          <cell r="A112" t="str">
            <v>MC12.48.a</v>
          </cell>
          <cell r="B112" t="str">
            <v>Response</v>
          </cell>
          <cell r="D112" t="str">
            <v>Category option</v>
          </cell>
          <cell r="E112">
            <v>6</v>
          </cell>
          <cell r="I112" t="str">
            <v>Quarter (3 months) / trimester / school term</v>
          </cell>
          <cell r="K112" t="str">
            <v>Trimestre (fulan 3)</v>
          </cell>
        </row>
        <row r="113">
          <cell r="A113" t="str">
            <v>MC12.48.b</v>
          </cell>
          <cell r="B113" t="str">
            <v>Response</v>
          </cell>
          <cell r="D113" t="str">
            <v>Category option</v>
          </cell>
          <cell r="E113">
            <v>7</v>
          </cell>
          <cell r="I113" t="str">
            <v>Semester (6 months)</v>
          </cell>
          <cell r="K113" t="str">
            <v>Semestre (fulan 6)</v>
          </cell>
        </row>
        <row r="114">
          <cell r="A114" t="str">
            <v>MC12.81.a</v>
          </cell>
          <cell r="B114" t="str">
            <v>Response</v>
          </cell>
          <cell r="D114" t="str">
            <v>Category option</v>
          </cell>
          <cell r="E114">
            <v>8</v>
          </cell>
          <cell r="I114" t="str">
            <v>Once-off / irregular</v>
          </cell>
          <cell r="K114" t="str">
            <v>Selu dala ida / laiha regularidade</v>
          </cell>
        </row>
        <row r="115">
          <cell r="A115" t="str">
            <v>H4.22.a</v>
          </cell>
          <cell r="B115" t="str">
            <v>Response</v>
          </cell>
          <cell r="D115" t="str">
            <v>Category option</v>
          </cell>
          <cell r="E115">
            <v>1</v>
          </cell>
          <cell r="I115" t="str">
            <v>In this aldeia</v>
          </cell>
          <cell r="K115" t="str">
            <v>Iha aldeia ida ne'e</v>
          </cell>
        </row>
        <row r="116">
          <cell r="A116" t="str">
            <v>H4.22.b</v>
          </cell>
          <cell r="B116" t="str">
            <v>Response</v>
          </cell>
          <cell r="D116" t="str">
            <v>Category option</v>
          </cell>
          <cell r="E116">
            <v>2</v>
          </cell>
          <cell r="I116" t="str">
            <v>In another aldeia within this suku</v>
          </cell>
          <cell r="K116" t="str">
            <v>Iha aldeia seluk, maibe iha suku ida ne'e</v>
          </cell>
        </row>
        <row r="117">
          <cell r="A117" t="str">
            <v>H4.22.c</v>
          </cell>
          <cell r="B117" t="str">
            <v>Response</v>
          </cell>
          <cell r="D117" t="str">
            <v>Category option</v>
          </cell>
          <cell r="E117">
            <v>3</v>
          </cell>
          <cell r="I117" t="str">
            <v>In another suku</v>
          </cell>
          <cell r="K117" t="str">
            <v>Iha suku seluk</v>
          </cell>
        </row>
        <row r="118">
          <cell r="A118" t="str">
            <v>H4.22.d</v>
          </cell>
          <cell r="B118" t="str">
            <v>Response</v>
          </cell>
          <cell r="D118" t="str">
            <v>Category option</v>
          </cell>
          <cell r="E118">
            <v>4</v>
          </cell>
          <cell r="I118" t="str">
            <v>West Timor</v>
          </cell>
          <cell r="K118" t="str">
            <v>Timor Loromonu</v>
          </cell>
        </row>
        <row r="119">
          <cell r="A119" t="str">
            <v>H4.22.e</v>
          </cell>
          <cell r="B119" t="str">
            <v>Response</v>
          </cell>
          <cell r="D119" t="str">
            <v>Category option</v>
          </cell>
          <cell r="E119">
            <v>5</v>
          </cell>
          <cell r="I119" t="str">
            <v>Overseas</v>
          </cell>
          <cell r="K119" t="str">
            <v>Iha rai liur</v>
          </cell>
        </row>
        <row r="120">
          <cell r="A120" t="str">
            <v>MC12.44.a</v>
          </cell>
          <cell r="B120" t="str">
            <v>Response</v>
          </cell>
          <cell r="D120" t="str">
            <v>Category option</v>
          </cell>
          <cell r="E120">
            <v>6</v>
          </cell>
          <cell r="I120" t="str">
            <v>Various locations</v>
          </cell>
          <cell r="K120" t="str">
            <v>Fatin oin-oin</v>
          </cell>
        </row>
        <row r="121">
          <cell r="A121" t="str">
            <v>M4.01.a</v>
          </cell>
          <cell r="B121" t="str">
            <v>Response</v>
          </cell>
          <cell r="D121" t="str">
            <v>Category option</v>
          </cell>
          <cell r="E121">
            <v>1</v>
          </cell>
          <cell r="I121" t="str">
            <v>Metres - measure each length</v>
          </cell>
          <cell r="K121" t="str">
            <v>Metru - sukat kada naruk ida</v>
          </cell>
        </row>
        <row r="122">
          <cell r="A122" t="str">
            <v>M4.01.b</v>
          </cell>
          <cell r="B122" t="str">
            <v>Response</v>
          </cell>
          <cell r="D122" t="str">
            <v>Category option</v>
          </cell>
          <cell r="E122">
            <v>2</v>
          </cell>
          <cell r="I122" t="str">
            <v>Square metres</v>
          </cell>
          <cell r="K122" t="str">
            <v>Metru kuadradu (1m x 1m)</v>
          </cell>
        </row>
        <row r="123">
          <cell r="A123" t="str">
            <v>M4.01.c</v>
          </cell>
          <cell r="B123" t="str">
            <v>Response</v>
          </cell>
          <cell r="D123" t="str">
            <v>Category option</v>
          </cell>
          <cell r="E123">
            <v>3</v>
          </cell>
          <cell r="I123" t="str">
            <v>Hectares</v>
          </cell>
          <cell r="K123" t="str">
            <v>Hektar</v>
          </cell>
        </row>
        <row r="124">
          <cell r="A124" t="str">
            <v>M7.01.a</v>
          </cell>
          <cell r="B124" t="str">
            <v>Response</v>
          </cell>
          <cell r="D124" t="str">
            <v>Category option</v>
          </cell>
          <cell r="E124">
            <v>1</v>
          </cell>
          <cell r="I124" t="str">
            <v>Mobile Phone</v>
          </cell>
          <cell r="K124" t="str">
            <v>Telemovel</v>
          </cell>
        </row>
        <row r="125">
          <cell r="A125" t="str">
            <v>M7.01.b</v>
          </cell>
          <cell r="B125" t="str">
            <v>Response</v>
          </cell>
          <cell r="D125" t="str">
            <v>Category option</v>
          </cell>
          <cell r="E125">
            <v>2</v>
          </cell>
          <cell r="I125" t="str">
            <v>Watch</v>
          </cell>
          <cell r="K125" t="str">
            <v>Relojiu liman</v>
          </cell>
        </row>
        <row r="126">
          <cell r="A126" t="str">
            <v>M7.01.c</v>
          </cell>
          <cell r="B126" t="str">
            <v>Response</v>
          </cell>
          <cell r="D126" t="str">
            <v>Category option</v>
          </cell>
          <cell r="E126">
            <v>3</v>
          </cell>
          <cell r="I126" t="str">
            <v>Radio</v>
          </cell>
          <cell r="K126" t="str">
            <v>Radio</v>
          </cell>
        </row>
        <row r="127">
          <cell r="A127" t="str">
            <v>M7.01.d</v>
          </cell>
          <cell r="B127" t="str">
            <v>Response</v>
          </cell>
          <cell r="D127" t="str">
            <v>Category option</v>
          </cell>
          <cell r="E127">
            <v>4</v>
          </cell>
          <cell r="I127" t="str">
            <v>Television</v>
          </cell>
          <cell r="K127" t="str">
            <v>Televizaun</v>
          </cell>
        </row>
        <row r="128">
          <cell r="A128" t="str">
            <v>M7.01.e</v>
          </cell>
          <cell r="B128" t="str">
            <v>Response</v>
          </cell>
          <cell r="D128" t="str">
            <v>Category option</v>
          </cell>
          <cell r="E128">
            <v>5</v>
          </cell>
          <cell r="I128" t="str">
            <v>Bicycle</v>
          </cell>
          <cell r="K128" t="str">
            <v>Bisikleta</v>
          </cell>
        </row>
        <row r="129">
          <cell r="A129" t="str">
            <v>M7.01.f</v>
          </cell>
          <cell r="B129" t="str">
            <v>Response</v>
          </cell>
          <cell r="D129" t="str">
            <v>Category option</v>
          </cell>
          <cell r="E129">
            <v>6</v>
          </cell>
          <cell r="I129" t="str">
            <v>Generator</v>
          </cell>
          <cell r="K129" t="str">
            <v>Jerador</v>
          </cell>
        </row>
        <row r="130">
          <cell r="A130" t="str">
            <v>M7.01.g</v>
          </cell>
          <cell r="B130" t="str">
            <v>Response</v>
          </cell>
          <cell r="D130" t="str">
            <v>Category option</v>
          </cell>
          <cell r="E130">
            <v>7</v>
          </cell>
          <cell r="I130" t="str">
            <v>Gas Stove / Gas Range</v>
          </cell>
          <cell r="K130" t="str">
            <v>Fugaun gas</v>
          </cell>
        </row>
        <row r="131">
          <cell r="A131" t="str">
            <v>M7.10.a</v>
          </cell>
          <cell r="B131" t="str">
            <v>Response</v>
          </cell>
          <cell r="D131" t="str">
            <v>Category option</v>
          </cell>
          <cell r="E131">
            <v>1</v>
          </cell>
          <cell r="I131" t="str">
            <v>Motorcycle / Scooter</v>
          </cell>
          <cell r="K131" t="str">
            <v>Motor / scooter</v>
          </cell>
        </row>
        <row r="132">
          <cell r="A132" t="str">
            <v>M7.10.b</v>
          </cell>
          <cell r="B132" t="str">
            <v>Response</v>
          </cell>
          <cell r="D132" t="str">
            <v>Category option</v>
          </cell>
          <cell r="E132">
            <v>2</v>
          </cell>
          <cell r="I132" t="str">
            <v>Car / truck / angguna</v>
          </cell>
          <cell r="K132" t="str">
            <v>Kareta, truk ka angguna?</v>
          </cell>
        </row>
        <row r="133">
          <cell r="A133" t="str">
            <v>M7.10.c</v>
          </cell>
          <cell r="B133" t="str">
            <v>Response</v>
          </cell>
          <cell r="D133" t="str">
            <v>Category option</v>
          </cell>
          <cell r="E133">
            <v>3</v>
          </cell>
          <cell r="I133" t="str">
            <v>Boat</v>
          </cell>
          <cell r="K133" t="str">
            <v>Bero</v>
          </cell>
        </row>
        <row r="134">
          <cell r="A134" t="str">
            <v>M7.11.a</v>
          </cell>
          <cell r="B134" t="str">
            <v>Response</v>
          </cell>
          <cell r="D134" t="str">
            <v>Category option</v>
          </cell>
          <cell r="E134">
            <v>1</v>
          </cell>
          <cell r="I134" t="str">
            <v>Taxi</v>
          </cell>
          <cell r="K134" t="str">
            <v>Taksi</v>
          </cell>
        </row>
        <row r="135">
          <cell r="A135" t="str">
            <v>M7.11.b</v>
          </cell>
          <cell r="B135" t="str">
            <v>Response</v>
          </cell>
          <cell r="D135" t="str">
            <v>Category option</v>
          </cell>
          <cell r="E135">
            <v>2</v>
          </cell>
          <cell r="I135" t="str">
            <v>Car / van, not 4WD</v>
          </cell>
          <cell r="K135" t="str">
            <v>Kareta / karrinha, la uza trasaun</v>
          </cell>
        </row>
        <row r="136">
          <cell r="A136" t="str">
            <v>M7.11.c</v>
          </cell>
          <cell r="B136" t="str">
            <v>Response</v>
          </cell>
          <cell r="D136" t="str">
            <v>Category option</v>
          </cell>
          <cell r="E136">
            <v>3</v>
          </cell>
          <cell r="I136" t="str">
            <v>4WD</v>
          </cell>
          <cell r="K136" t="str">
            <v>Kareta ho trasaun</v>
          </cell>
        </row>
        <row r="137">
          <cell r="A137" t="str">
            <v>M7.11.d</v>
          </cell>
          <cell r="B137" t="str">
            <v>Response</v>
          </cell>
          <cell r="D137" t="str">
            <v>Category option</v>
          </cell>
          <cell r="E137">
            <v>4</v>
          </cell>
          <cell r="I137" t="str">
            <v>Mikrolet / car-powered angguna</v>
          </cell>
          <cell r="K137" t="str">
            <v>Angguna uza mikrolet / karreta</v>
          </cell>
        </row>
        <row r="138">
          <cell r="A138" t="str">
            <v>M7.11.e</v>
          </cell>
          <cell r="B138" t="str">
            <v>Response</v>
          </cell>
          <cell r="D138" t="str">
            <v>Category option</v>
          </cell>
          <cell r="E138">
            <v>5</v>
          </cell>
          <cell r="I138" t="str">
            <v>Motorbike-powered angguna</v>
          </cell>
          <cell r="K138" t="str">
            <v>Angguna uza motor</v>
          </cell>
        </row>
        <row r="139">
          <cell r="A139" t="str">
            <v>M7.11.f</v>
          </cell>
          <cell r="B139" t="str">
            <v>Response</v>
          </cell>
          <cell r="D139" t="str">
            <v>Category option</v>
          </cell>
          <cell r="E139">
            <v>6</v>
          </cell>
          <cell r="I139" t="str">
            <v>Truck</v>
          </cell>
          <cell r="K139" t="str">
            <v>Truck</v>
          </cell>
        </row>
        <row r="140">
          <cell r="A140" t="str">
            <v>M7.21.a</v>
          </cell>
          <cell r="B140" t="str">
            <v>Response</v>
          </cell>
          <cell r="D140" t="str">
            <v>Category option</v>
          </cell>
          <cell r="E140">
            <v>1</v>
          </cell>
          <cell r="I140" t="str">
            <v>Refrigerator / Freezer</v>
          </cell>
          <cell r="K140" t="str">
            <v>Jeleira / Frigorífiku</v>
          </cell>
        </row>
        <row r="141">
          <cell r="A141" t="str">
            <v>M7.21.b</v>
          </cell>
          <cell r="B141" t="str">
            <v>Response</v>
          </cell>
          <cell r="D141" t="str">
            <v>Category option</v>
          </cell>
          <cell r="E141">
            <v>2</v>
          </cell>
          <cell r="I141" t="str">
            <v>Computer / iPad</v>
          </cell>
          <cell r="K141" t="str">
            <v>Komputador / iPad</v>
          </cell>
        </row>
        <row r="142">
          <cell r="A142" t="str">
            <v>M7.21.c</v>
          </cell>
          <cell r="B142" t="str">
            <v>Response</v>
          </cell>
          <cell r="D142" t="str">
            <v>Category option</v>
          </cell>
          <cell r="E142">
            <v>3</v>
          </cell>
          <cell r="I142" t="str">
            <v>Washing Machine</v>
          </cell>
          <cell r="K142" t="str">
            <v>Makina fase roupa</v>
          </cell>
        </row>
        <row r="143">
          <cell r="A143" t="str">
            <v>M7.30.a</v>
          </cell>
          <cell r="B143" t="str">
            <v>Response</v>
          </cell>
          <cell r="D143" t="str">
            <v>Category option</v>
          </cell>
          <cell r="E143">
            <v>1</v>
          </cell>
          <cell r="I143" t="str">
            <v>Axe</v>
          </cell>
          <cell r="K143" t="str">
            <v>Baliun</v>
          </cell>
        </row>
        <row r="144">
          <cell r="A144" t="str">
            <v>M7.30.b</v>
          </cell>
          <cell r="B144" t="str">
            <v>Response</v>
          </cell>
          <cell r="D144" t="str">
            <v>Category option</v>
          </cell>
          <cell r="E144">
            <v>2</v>
          </cell>
          <cell r="I144" t="str">
            <v>Hoe</v>
          </cell>
          <cell r="K144" t="str">
            <v>Enxada</v>
          </cell>
        </row>
        <row r="145">
          <cell r="A145" t="str">
            <v>M7.30.c</v>
          </cell>
          <cell r="B145" t="str">
            <v>Response</v>
          </cell>
          <cell r="D145" t="str">
            <v>Category option</v>
          </cell>
          <cell r="E145">
            <v>3</v>
          </cell>
          <cell r="I145" t="str">
            <v>Machete</v>
          </cell>
          <cell r="K145" t="str">
            <v>Taha / katana / maubeka</v>
          </cell>
        </row>
        <row r="146">
          <cell r="A146" t="str">
            <v>M7.30.d</v>
          </cell>
          <cell r="B146" t="str">
            <v>Response</v>
          </cell>
          <cell r="D146" t="str">
            <v>Category option</v>
          </cell>
          <cell r="E146">
            <v>4</v>
          </cell>
          <cell r="I146" t="str">
            <v>Crowbar</v>
          </cell>
          <cell r="K146" t="str">
            <v>Ai-suak</v>
          </cell>
        </row>
        <row r="147">
          <cell r="A147" t="str">
            <v>M7.30.e</v>
          </cell>
          <cell r="B147" t="str">
            <v>Response</v>
          </cell>
          <cell r="D147" t="str">
            <v>Category option</v>
          </cell>
          <cell r="E147">
            <v>5</v>
          </cell>
          <cell r="I147" t="str">
            <v>Wheelbarrow / pushcart</v>
          </cell>
          <cell r="K147" t="str">
            <v>Gerobak / karosa</v>
          </cell>
        </row>
        <row r="148">
          <cell r="A148" t="str">
            <v>M7.30.f</v>
          </cell>
          <cell r="B148" t="str">
            <v>Response</v>
          </cell>
          <cell r="D148" t="str">
            <v>Category option</v>
          </cell>
          <cell r="E148">
            <v>6</v>
          </cell>
          <cell r="I148" t="str">
            <v>Plough for buffalo</v>
          </cell>
          <cell r="K148" t="str">
            <v>Xarua</v>
          </cell>
        </row>
        <row r="149">
          <cell r="A149" t="str">
            <v>M7.30.g</v>
          </cell>
          <cell r="B149" t="str">
            <v>Response</v>
          </cell>
          <cell r="D149" t="str">
            <v>Category option</v>
          </cell>
          <cell r="E149">
            <v>7</v>
          </cell>
          <cell r="I149" t="str">
            <v>Rice hulling machine</v>
          </cell>
          <cell r="K149" t="str">
            <v>Mákina dulas hare</v>
          </cell>
        </row>
        <row r="150">
          <cell r="A150" t="str">
            <v>M7.30.h</v>
          </cell>
          <cell r="B150" t="str">
            <v>Response</v>
          </cell>
          <cell r="D150" t="str">
            <v>Category option</v>
          </cell>
          <cell r="E150">
            <v>8</v>
          </cell>
          <cell r="I150" t="str">
            <v>Coffee pulper</v>
          </cell>
          <cell r="K150" t="str">
            <v>Mákina dulas kafé kulit</v>
          </cell>
        </row>
        <row r="151">
          <cell r="A151" t="str">
            <v>M7.30.i</v>
          </cell>
          <cell r="B151" t="str">
            <v>Response</v>
          </cell>
          <cell r="D151" t="str">
            <v>Category option</v>
          </cell>
          <cell r="E151">
            <v>9</v>
          </cell>
          <cell r="I151" t="str">
            <v>Hand Tractor</v>
          </cell>
          <cell r="K151" t="str">
            <v>Trator-liman</v>
          </cell>
        </row>
        <row r="152">
          <cell r="A152" t="str">
            <v>M7.30.j</v>
          </cell>
          <cell r="B152" t="str">
            <v>Response</v>
          </cell>
          <cell r="D152" t="str">
            <v>Category option</v>
          </cell>
          <cell r="E152">
            <v>10</v>
          </cell>
          <cell r="I152" t="str">
            <v>Tractor</v>
          </cell>
          <cell r="K152" t="str">
            <v>Trator</v>
          </cell>
        </row>
        <row r="153">
          <cell r="A153" t="str">
            <v>M7.40.a</v>
          </cell>
          <cell r="B153" t="str">
            <v>Response</v>
          </cell>
          <cell r="D153" t="str">
            <v>Category option</v>
          </cell>
          <cell r="E153">
            <v>1</v>
          </cell>
          <cell r="I153" t="str">
            <v>Chicken</v>
          </cell>
          <cell r="K153" t="str">
            <v>Manu</v>
          </cell>
        </row>
        <row r="154">
          <cell r="A154" t="str">
            <v>M7.40.b</v>
          </cell>
          <cell r="B154" t="str">
            <v>Response</v>
          </cell>
          <cell r="D154" t="str">
            <v>Category option</v>
          </cell>
          <cell r="E154">
            <v>2</v>
          </cell>
          <cell r="I154" t="str">
            <v>Fighting rooster</v>
          </cell>
          <cell r="K154" t="str">
            <v>Manu futu</v>
          </cell>
        </row>
        <row r="155">
          <cell r="A155" t="str">
            <v>M7.40.c</v>
          </cell>
          <cell r="B155" t="str">
            <v>Response</v>
          </cell>
          <cell r="D155" t="str">
            <v>Category option</v>
          </cell>
          <cell r="E155">
            <v>3</v>
          </cell>
          <cell r="I155" t="str">
            <v>Pig</v>
          </cell>
          <cell r="K155" t="str">
            <v>Fahi</v>
          </cell>
        </row>
        <row r="156">
          <cell r="A156" t="str">
            <v>M7.40.d</v>
          </cell>
          <cell r="B156" t="str">
            <v>Response</v>
          </cell>
          <cell r="D156" t="str">
            <v>Category option</v>
          </cell>
          <cell r="E156">
            <v>4</v>
          </cell>
          <cell r="I156" t="str">
            <v>Goat</v>
          </cell>
          <cell r="K156" t="str">
            <v>Bibi</v>
          </cell>
        </row>
        <row r="157">
          <cell r="A157" t="str">
            <v>M7.40.e</v>
          </cell>
          <cell r="B157" t="str">
            <v>Response</v>
          </cell>
          <cell r="D157" t="str">
            <v>Category option</v>
          </cell>
          <cell r="E157">
            <v>5</v>
          </cell>
          <cell r="I157" t="str">
            <v>Sheep</v>
          </cell>
          <cell r="K157" t="str">
            <v>Bibi malae</v>
          </cell>
        </row>
        <row r="158">
          <cell r="A158" t="str">
            <v>M7.40.f</v>
          </cell>
          <cell r="B158" t="str">
            <v>Response</v>
          </cell>
          <cell r="D158" t="str">
            <v>Category option</v>
          </cell>
          <cell r="E158">
            <v>6</v>
          </cell>
          <cell r="I158" t="str">
            <v>Cow / Buffalo</v>
          </cell>
          <cell r="K158" t="str">
            <v>Karau</v>
          </cell>
        </row>
        <row r="159">
          <cell r="A159" t="str">
            <v>M7.40.g</v>
          </cell>
          <cell r="B159" t="str">
            <v>Response</v>
          </cell>
          <cell r="D159" t="str">
            <v>Category option</v>
          </cell>
          <cell r="E159">
            <v>7</v>
          </cell>
          <cell r="I159" t="str">
            <v>Horse / donkey</v>
          </cell>
          <cell r="K159" t="str">
            <v>Kuda</v>
          </cell>
        </row>
        <row r="160">
          <cell r="A160" t="str">
            <v>M7.40.h</v>
          </cell>
          <cell r="B160" t="str">
            <v>Response</v>
          </cell>
          <cell r="D160" t="str">
            <v>Category option</v>
          </cell>
          <cell r="E160">
            <v>8</v>
          </cell>
          <cell r="I160" t="str">
            <v>Duck</v>
          </cell>
          <cell r="K160" t="str">
            <v>Manu rade</v>
          </cell>
        </row>
        <row r="161">
          <cell r="A161" t="str">
            <v>M7.40.i</v>
          </cell>
          <cell r="B161" t="str">
            <v>Response</v>
          </cell>
          <cell r="D161" t="str">
            <v>Category option</v>
          </cell>
          <cell r="E161">
            <v>9</v>
          </cell>
          <cell r="I161" t="str">
            <v>Dog</v>
          </cell>
          <cell r="K161" t="str">
            <v>Asu</v>
          </cell>
        </row>
        <row r="162">
          <cell r="A162" t="str">
            <v>M7.40.j</v>
          </cell>
          <cell r="B162" t="str">
            <v>Response</v>
          </cell>
          <cell r="D162" t="str">
            <v>Category option</v>
          </cell>
          <cell r="E162">
            <v>10</v>
          </cell>
          <cell r="I162" t="str">
            <v>Wild animals</v>
          </cell>
          <cell r="K162" t="str">
            <v>Animal fuik</v>
          </cell>
        </row>
        <row r="163">
          <cell r="A163" t="str">
            <v>M7.12.a</v>
          </cell>
          <cell r="B163" t="str">
            <v>Response</v>
          </cell>
          <cell r="D163" t="str">
            <v>Category option</v>
          </cell>
          <cell r="E163">
            <v>1</v>
          </cell>
          <cell r="I163" t="str">
            <v>Dug-out canoe</v>
          </cell>
          <cell r="K163" t="str">
            <v>Bero ai kanotak</v>
          </cell>
        </row>
        <row r="164">
          <cell r="A164" t="str">
            <v>M7.12.b</v>
          </cell>
          <cell r="B164" t="str">
            <v>Response</v>
          </cell>
          <cell r="D164" t="str">
            <v>Category option</v>
          </cell>
          <cell r="E164">
            <v>2</v>
          </cell>
          <cell r="I164" t="str">
            <v>Row boat / fiberglass canoe</v>
          </cell>
          <cell r="K164" t="str">
            <v>Bero hean-bero fibreglass</v>
          </cell>
        </row>
        <row r="165">
          <cell r="A165" t="str">
            <v>M7.12.c</v>
          </cell>
          <cell r="B165" t="str">
            <v>Response</v>
          </cell>
          <cell r="D165" t="str">
            <v>Category option</v>
          </cell>
          <cell r="E165">
            <v>3</v>
          </cell>
          <cell r="I165" t="str">
            <v>Boat with motor</v>
          </cell>
          <cell r="K165" t="str">
            <v>Bero ho motor</v>
          </cell>
        </row>
        <row r="166">
          <cell r="A166" t="str">
            <v>M7.20.a</v>
          </cell>
          <cell r="B166" t="str">
            <v>Response</v>
          </cell>
          <cell r="D166" t="str">
            <v>Category option</v>
          </cell>
          <cell r="E166">
            <v>1</v>
          </cell>
          <cell r="I166" t="str">
            <v>Satellite dish</v>
          </cell>
          <cell r="K166" t="str">
            <v>Parabola</v>
          </cell>
        </row>
        <row r="167">
          <cell r="A167" t="str">
            <v>M7.20.b</v>
          </cell>
          <cell r="B167" t="str">
            <v>Response</v>
          </cell>
          <cell r="D167" t="str">
            <v>Category option</v>
          </cell>
          <cell r="E167">
            <v>2</v>
          </cell>
          <cell r="I167" t="str">
            <v>Dvd / Vcd / Cd / Vhs Player</v>
          </cell>
          <cell r="K167" t="str">
            <v>Dvd / Vcd / Cd / Vhs Player</v>
          </cell>
        </row>
        <row r="168">
          <cell r="A168" t="str">
            <v>M7.21.a</v>
          </cell>
          <cell r="B168" t="str">
            <v>Response</v>
          </cell>
          <cell r="D168" t="str">
            <v>Category option</v>
          </cell>
          <cell r="E168">
            <v>1</v>
          </cell>
          <cell r="I168" t="str">
            <v>Refrigerator / Freezer</v>
          </cell>
          <cell r="K168" t="str">
            <v>Jeleira / Frigorífiku</v>
          </cell>
        </row>
        <row r="169">
          <cell r="A169" t="str">
            <v>M7.21.b</v>
          </cell>
          <cell r="B169" t="str">
            <v>Response</v>
          </cell>
          <cell r="D169" t="str">
            <v>Category option</v>
          </cell>
          <cell r="E169">
            <v>2</v>
          </cell>
          <cell r="I169" t="str">
            <v>Computer / iPad</v>
          </cell>
          <cell r="K169" t="str">
            <v>Komputador / iPad</v>
          </cell>
        </row>
        <row r="170">
          <cell r="A170" t="str">
            <v>M7.21.c</v>
          </cell>
          <cell r="B170" t="str">
            <v>Response</v>
          </cell>
          <cell r="D170" t="str">
            <v>Category option</v>
          </cell>
          <cell r="E170">
            <v>3</v>
          </cell>
          <cell r="I170" t="str">
            <v>Washing Machine</v>
          </cell>
          <cell r="K170" t="str">
            <v>Makina fase roupa</v>
          </cell>
        </row>
        <row r="171">
          <cell r="A171" t="str">
            <v>M11.13.a</v>
          </cell>
          <cell r="B171" t="str">
            <v>Response</v>
          </cell>
          <cell r="D171" t="str">
            <v>Category option</v>
          </cell>
          <cell r="E171">
            <v>1</v>
          </cell>
          <cell r="I171" t="str">
            <v>Public Hall</v>
          </cell>
          <cell r="K171" t="str">
            <v>Salaun públiku</v>
          </cell>
        </row>
        <row r="172">
          <cell r="A172" t="str">
            <v>M11.13.b</v>
          </cell>
          <cell r="B172" t="str">
            <v>Response</v>
          </cell>
          <cell r="D172" t="str">
            <v>Category option</v>
          </cell>
          <cell r="E172">
            <v>2</v>
          </cell>
          <cell r="I172" t="str">
            <v>Aldeia office</v>
          </cell>
          <cell r="K172" t="str">
            <v>Cede Aldeia</v>
          </cell>
        </row>
        <row r="173">
          <cell r="A173" t="str">
            <v>M11.13.c</v>
          </cell>
          <cell r="B173" t="str">
            <v>Response</v>
          </cell>
          <cell r="D173" t="str">
            <v>Category option</v>
          </cell>
          <cell r="E173">
            <v>3</v>
          </cell>
          <cell r="I173" t="str">
            <v>Suku office</v>
          </cell>
          <cell r="K173" t="str">
            <v>Cede Suku</v>
          </cell>
        </row>
        <row r="174">
          <cell r="A174" t="str">
            <v>M11.13.d</v>
          </cell>
          <cell r="B174" t="str">
            <v>Response</v>
          </cell>
          <cell r="D174" t="str">
            <v>Category option</v>
          </cell>
          <cell r="E174">
            <v>4</v>
          </cell>
          <cell r="I174" t="str">
            <v>Xefe Aldeia's house</v>
          </cell>
          <cell r="K174" t="str">
            <v>Xefe Aldeia nia uma</v>
          </cell>
        </row>
        <row r="175">
          <cell r="A175" t="str">
            <v>M11.13.e</v>
          </cell>
          <cell r="B175" t="str">
            <v>Response</v>
          </cell>
          <cell r="D175" t="str">
            <v>Category option</v>
          </cell>
          <cell r="E175">
            <v>5</v>
          </cell>
          <cell r="I175" t="str">
            <v>Xefe Suku's house</v>
          </cell>
          <cell r="K175" t="str">
            <v>Xefe Suku nia uma</v>
          </cell>
        </row>
        <row r="176">
          <cell r="A176" t="str">
            <v>M11.13.f</v>
          </cell>
          <cell r="B176" t="str">
            <v>Response</v>
          </cell>
          <cell r="D176" t="str">
            <v>Category option</v>
          </cell>
          <cell r="E176">
            <v>6</v>
          </cell>
          <cell r="I176" t="str">
            <v>School</v>
          </cell>
          <cell r="K176" t="str">
            <v>Escola</v>
          </cell>
        </row>
        <row r="177">
          <cell r="A177" t="str">
            <v>M11.13.g</v>
          </cell>
          <cell r="B177" t="str">
            <v>Response</v>
          </cell>
          <cell r="D177" t="str">
            <v>Category option</v>
          </cell>
          <cell r="E177">
            <v>7</v>
          </cell>
          <cell r="I177" t="str">
            <v>Church</v>
          </cell>
          <cell r="K177" t="str">
            <v>Igreja</v>
          </cell>
        </row>
        <row r="178">
          <cell r="A178" t="str">
            <v>M11.13.h</v>
          </cell>
          <cell r="B178" t="str">
            <v>Response</v>
          </cell>
          <cell r="D178" t="str">
            <v>Category option</v>
          </cell>
          <cell r="E178">
            <v>8</v>
          </cell>
          <cell r="I178" t="str">
            <v>Health centre</v>
          </cell>
          <cell r="K178" t="str">
            <v>Sentru saúde</v>
          </cell>
        </row>
        <row r="179">
          <cell r="A179" t="str">
            <v>M11.13.i</v>
          </cell>
          <cell r="B179" t="str">
            <v>Response</v>
          </cell>
          <cell r="D179" t="str">
            <v>Category option</v>
          </cell>
          <cell r="E179">
            <v>9</v>
          </cell>
          <cell r="I179" t="str">
            <v>Outside on the grass</v>
          </cell>
          <cell r="K179" t="str">
            <v>Iha rai luan</v>
          </cell>
        </row>
        <row r="180">
          <cell r="A180" t="str">
            <v>M11.10.a</v>
          </cell>
          <cell r="B180" t="str">
            <v>Response</v>
          </cell>
          <cell r="D180" t="str">
            <v>Category option</v>
          </cell>
          <cell r="E180">
            <v>2</v>
          </cell>
          <cell r="I180" t="str">
            <v>Knows</v>
          </cell>
          <cell r="K180" t="str">
            <v>Hatene</v>
          </cell>
        </row>
        <row r="181">
          <cell r="A181" t="str">
            <v>H5.20.a</v>
          </cell>
          <cell r="B181" t="str">
            <v>Response</v>
          </cell>
          <cell r="D181" t="str">
            <v>Category option</v>
          </cell>
          <cell r="E181">
            <v>1</v>
          </cell>
          <cell r="I181" t="str">
            <v xml:space="preserve">Bottled </v>
          </cell>
          <cell r="K181" t="str">
            <v>Be botir (AQUA)</v>
          </cell>
        </row>
        <row r="182">
          <cell r="A182" t="str">
            <v>H5.20.b</v>
          </cell>
          <cell r="B182" t="str">
            <v>Response</v>
          </cell>
          <cell r="D182" t="str">
            <v>Category option</v>
          </cell>
          <cell r="E182">
            <v>2</v>
          </cell>
          <cell r="I182" t="str">
            <v xml:space="preserve">Piped Into Dwelling </v>
          </cell>
          <cell r="K182" t="str">
            <v>Pipa ba uma kain</v>
          </cell>
        </row>
        <row r="183">
          <cell r="A183" t="str">
            <v>H5.20.c</v>
          </cell>
          <cell r="B183" t="str">
            <v>Response</v>
          </cell>
          <cell r="D183" t="str">
            <v>Category option</v>
          </cell>
          <cell r="E183">
            <v>3</v>
          </cell>
          <cell r="I183" t="str">
            <v>Piped To Yard / Plot (On-Site)</v>
          </cell>
          <cell r="K183" t="str">
            <v xml:space="preserve">Pipa iha uma ninin (iha fatin) </v>
          </cell>
        </row>
        <row r="184">
          <cell r="A184" t="str">
            <v>H5.20.d</v>
          </cell>
          <cell r="B184" t="str">
            <v>Response</v>
          </cell>
          <cell r="D184" t="str">
            <v>Category option</v>
          </cell>
          <cell r="E184">
            <v>4</v>
          </cell>
          <cell r="I184" t="str">
            <v>Tap / Standpipe Off-Site</v>
          </cell>
          <cell r="K184" t="str">
            <v>Torneira</v>
          </cell>
        </row>
        <row r="185">
          <cell r="A185" t="str">
            <v>H5.20.e</v>
          </cell>
          <cell r="B185" t="str">
            <v>Response</v>
          </cell>
          <cell r="D185" t="str">
            <v>Category option</v>
          </cell>
          <cell r="E185">
            <v>5</v>
          </cell>
          <cell r="I185" t="str">
            <v>Well</v>
          </cell>
          <cell r="K185" t="str">
            <v>Be posu</v>
          </cell>
        </row>
        <row r="186">
          <cell r="A186" t="str">
            <v>H5.20.f</v>
          </cell>
          <cell r="B186" t="str">
            <v>Response</v>
          </cell>
          <cell r="D186" t="str">
            <v>Category option</v>
          </cell>
          <cell r="E186">
            <v>6</v>
          </cell>
          <cell r="I186" t="str">
            <v>Borehole</v>
          </cell>
          <cell r="K186" t="str">
            <v xml:space="preserve">Ke'e be </v>
          </cell>
        </row>
        <row r="187">
          <cell r="A187" t="str">
            <v>H5.20.g</v>
          </cell>
          <cell r="B187" t="str">
            <v>Response</v>
          </cell>
          <cell r="D187" t="str">
            <v>Category option</v>
          </cell>
          <cell r="E187">
            <v>7</v>
          </cell>
          <cell r="I187" t="str">
            <v>Spring</v>
          </cell>
          <cell r="K187" t="str">
            <v>Be moris</v>
          </cell>
        </row>
        <row r="188">
          <cell r="A188" t="str">
            <v>H5.20.h</v>
          </cell>
          <cell r="B188" t="str">
            <v>Response</v>
          </cell>
          <cell r="D188" t="str">
            <v>Category option</v>
          </cell>
          <cell r="E188">
            <v>8</v>
          </cell>
          <cell r="I188" t="str">
            <v>River / Stream</v>
          </cell>
          <cell r="K188" t="str">
            <v>Mota / be sulin</v>
          </cell>
        </row>
        <row r="189">
          <cell r="A189" t="str">
            <v>H5.20.i</v>
          </cell>
          <cell r="B189" t="str">
            <v>Response</v>
          </cell>
          <cell r="D189" t="str">
            <v>Category option</v>
          </cell>
          <cell r="E189">
            <v>9</v>
          </cell>
          <cell r="I189" t="str">
            <v>Dam / Lake / Pond</v>
          </cell>
          <cell r="K189" t="str">
            <v>Kolam / lagua</v>
          </cell>
        </row>
        <row r="190">
          <cell r="A190" t="str">
            <v>H5.20.j</v>
          </cell>
          <cell r="B190" t="str">
            <v>Response</v>
          </cell>
          <cell r="D190" t="str">
            <v>Category option</v>
          </cell>
          <cell r="E190">
            <v>10</v>
          </cell>
          <cell r="I190" t="str">
            <v xml:space="preserve">Canal / Irrigation Channel  </v>
          </cell>
          <cell r="K190" t="str">
            <v xml:space="preserve">Be dalan / kanal irigasaun </v>
          </cell>
        </row>
        <row r="191">
          <cell r="A191" t="str">
            <v>H5.20.k</v>
          </cell>
          <cell r="B191" t="str">
            <v>Response</v>
          </cell>
          <cell r="D191" t="str">
            <v>Category option</v>
          </cell>
          <cell r="E191">
            <v>11</v>
          </cell>
          <cell r="I191" t="str">
            <v>Rainwater</v>
          </cell>
          <cell r="K191" t="str">
            <v>Udan been</v>
          </cell>
        </row>
        <row r="192">
          <cell r="A192" t="str">
            <v>H5.20.l</v>
          </cell>
          <cell r="B192" t="str">
            <v>Response</v>
          </cell>
          <cell r="D192" t="str">
            <v>Category option</v>
          </cell>
          <cell r="E192">
            <v>12</v>
          </cell>
          <cell r="I192" t="str">
            <v>Truck / Cart / Tanker</v>
          </cell>
          <cell r="K192" t="str">
            <v>Trek / gerobak / Tanke</v>
          </cell>
        </row>
        <row r="193">
          <cell r="A193" t="str">
            <v>MC5.02a</v>
          </cell>
          <cell r="B193" t="str">
            <v>Response</v>
          </cell>
          <cell r="D193" t="str">
            <v>Category option</v>
          </cell>
          <cell r="E193">
            <v>1</v>
          </cell>
          <cell r="I193" t="str">
            <v>Kgs</v>
          </cell>
          <cell r="K193" t="str">
            <v>Kilo</v>
          </cell>
        </row>
        <row r="194">
          <cell r="A194" t="str">
            <v>MC5.02b</v>
          </cell>
          <cell r="B194" t="str">
            <v>Response</v>
          </cell>
          <cell r="D194" t="str">
            <v>Category option</v>
          </cell>
          <cell r="E194">
            <v>2</v>
          </cell>
          <cell r="I194" t="str">
            <v>Small tin / milk can (330g)</v>
          </cell>
        </row>
        <row r="195">
          <cell r="A195" t="str">
            <v>MC5.02c</v>
          </cell>
          <cell r="B195" t="str">
            <v>Response</v>
          </cell>
          <cell r="D195" t="str">
            <v>Category option</v>
          </cell>
          <cell r="E195">
            <v>3</v>
          </cell>
          <cell r="I195" t="str">
            <v>Sack</v>
          </cell>
          <cell r="K195" t="str">
            <v>Saku</v>
          </cell>
        </row>
        <row r="196">
          <cell r="A196" t="str">
            <v>MC5.02d</v>
          </cell>
          <cell r="B196" t="str">
            <v>Response</v>
          </cell>
          <cell r="D196" t="str">
            <v>Category option</v>
          </cell>
          <cell r="E196">
            <v>4</v>
          </cell>
          <cell r="I196" t="str">
            <v>Cart</v>
          </cell>
          <cell r="K196" t="str">
            <v>Gerobak / karosa</v>
          </cell>
        </row>
        <row r="197">
          <cell r="A197" t="str">
            <v>MC5.02e</v>
          </cell>
          <cell r="B197" t="str">
            <v>Response</v>
          </cell>
          <cell r="D197" t="str">
            <v>Category option</v>
          </cell>
          <cell r="E197">
            <v>5</v>
          </cell>
          <cell r="I197" t="str">
            <v>Don't know - estimate amount with image of cart</v>
          </cell>
          <cell r="K197" t="str">
            <v>La hatene - koko sura liu husi hare foto gerobak</v>
          </cell>
        </row>
        <row r="198">
          <cell r="A198" t="str">
            <v>MC5.01a</v>
          </cell>
          <cell r="B198" t="str">
            <v>Response</v>
          </cell>
          <cell r="D198" t="str">
            <v>Category option</v>
          </cell>
          <cell r="E198">
            <v>1</v>
          </cell>
          <cell r="I198" t="str">
            <v>Cassava</v>
          </cell>
          <cell r="K198" t="str">
            <v>Aifarina</v>
          </cell>
        </row>
        <row r="199">
          <cell r="A199" t="str">
            <v>MC5.01b</v>
          </cell>
          <cell r="B199" t="str">
            <v>Response</v>
          </cell>
          <cell r="D199" t="str">
            <v>Category option</v>
          </cell>
          <cell r="E199">
            <v>2</v>
          </cell>
          <cell r="I199" t="str">
            <v>Maize or corn</v>
          </cell>
          <cell r="K199" t="str">
            <v>Batar</v>
          </cell>
        </row>
        <row r="200">
          <cell r="A200" t="str">
            <v>MC5.01c</v>
          </cell>
          <cell r="B200" t="str">
            <v>Response</v>
          </cell>
          <cell r="D200" t="str">
            <v>Category option</v>
          </cell>
          <cell r="E200">
            <v>3</v>
          </cell>
          <cell r="I200" t="str">
            <v>Rice</v>
          </cell>
          <cell r="K200" t="str">
            <v>Fos / hare</v>
          </cell>
        </row>
        <row r="201">
          <cell r="A201" t="str">
            <v>MC5.01d</v>
          </cell>
          <cell r="B201" t="str">
            <v>Response</v>
          </cell>
          <cell r="D201" t="str">
            <v>Category option</v>
          </cell>
          <cell r="E201">
            <v>4</v>
          </cell>
          <cell r="I201" t="str">
            <v>Squash / pumpkin</v>
          </cell>
          <cell r="K201" t="str">
            <v>Lakeru</v>
          </cell>
        </row>
        <row r="202">
          <cell r="A202" t="str">
            <v>MC5.01e</v>
          </cell>
          <cell r="B202" t="str">
            <v>Response</v>
          </cell>
          <cell r="D202" t="str">
            <v>Category option</v>
          </cell>
          <cell r="E202">
            <v>5</v>
          </cell>
          <cell r="I202" t="str">
            <v>Potato / sweet potato</v>
          </cell>
          <cell r="K202" t="str">
            <v>Fehuk ka fehuk midar</v>
          </cell>
        </row>
        <row r="203">
          <cell r="A203" t="str">
            <v>MC5.01f</v>
          </cell>
          <cell r="B203" t="str">
            <v>Response</v>
          </cell>
          <cell r="D203" t="str">
            <v>Category option</v>
          </cell>
          <cell r="E203">
            <v>6</v>
          </cell>
          <cell r="I203" t="str">
            <v>Taro (talas / kontas)</v>
          </cell>
          <cell r="K203" t="str">
            <v>Talas ka kontas</v>
          </cell>
        </row>
        <row r="204">
          <cell r="A204" t="str">
            <v>MC5.01g</v>
          </cell>
          <cell r="B204" t="str">
            <v>Response</v>
          </cell>
          <cell r="D204" t="str">
            <v>Category option</v>
          </cell>
          <cell r="E204">
            <v>7</v>
          </cell>
          <cell r="I204" t="str">
            <v>Beans (kidney beans, soy beans)</v>
          </cell>
          <cell r="K204" t="str">
            <v>Koto (koto mean, fore keli)</v>
          </cell>
        </row>
        <row r="205">
          <cell r="A205" t="str">
            <v>MC5.01h</v>
          </cell>
          <cell r="B205" t="str">
            <v>Response</v>
          </cell>
          <cell r="D205" t="str">
            <v>Category option</v>
          </cell>
          <cell r="E205">
            <v>8</v>
          </cell>
          <cell r="I205" t="str">
            <v>Peanuts</v>
          </cell>
          <cell r="K205" t="str">
            <v>Forai</v>
          </cell>
        </row>
        <row r="206">
          <cell r="A206" t="str">
            <v>MC5.01i</v>
          </cell>
          <cell r="B206" t="str">
            <v>Response</v>
          </cell>
          <cell r="D206" t="str">
            <v>Category option</v>
          </cell>
          <cell r="E206">
            <v>9</v>
          </cell>
          <cell r="I206" t="str">
            <v>Other vegetables</v>
          </cell>
          <cell r="K206" t="str">
            <v>Modo sira seluk</v>
          </cell>
        </row>
        <row r="207">
          <cell r="A207" t="str">
            <v>MC5.01j</v>
          </cell>
          <cell r="B207" t="str">
            <v>Response</v>
          </cell>
          <cell r="D207" t="str">
            <v>Category option</v>
          </cell>
          <cell r="E207">
            <v>10</v>
          </cell>
          <cell r="I207" t="str">
            <v>Bananas</v>
          </cell>
          <cell r="K207" t="str">
            <v>Hudi</v>
          </cell>
        </row>
        <row r="208">
          <cell r="A208" t="str">
            <v>MC5.01k</v>
          </cell>
          <cell r="B208" t="str">
            <v>Response</v>
          </cell>
          <cell r="D208" t="str">
            <v>Category option</v>
          </cell>
          <cell r="E208">
            <v>11</v>
          </cell>
          <cell r="I208" t="str">
            <v>Coconuts</v>
          </cell>
          <cell r="K208" t="str">
            <v>Nuu</v>
          </cell>
        </row>
        <row r="209">
          <cell r="A209" t="str">
            <v>MC5.01l</v>
          </cell>
          <cell r="B209" t="str">
            <v>Response</v>
          </cell>
          <cell r="D209" t="str">
            <v>Category option</v>
          </cell>
          <cell r="E209">
            <v>12</v>
          </cell>
          <cell r="I209" t="str">
            <v>Other fruit</v>
          </cell>
          <cell r="K209" t="str">
            <v>Ai-fuan sira seluk</v>
          </cell>
        </row>
        <row r="210">
          <cell r="A210" t="str">
            <v>MC5.01m</v>
          </cell>
          <cell r="B210" t="str">
            <v>Response</v>
          </cell>
          <cell r="D210" t="str">
            <v>Category option</v>
          </cell>
          <cell r="E210">
            <v>13</v>
          </cell>
          <cell r="I210" t="str">
            <v>Coffee</v>
          </cell>
          <cell r="K210" t="str">
            <v>Kafe</v>
          </cell>
        </row>
        <row r="211">
          <cell r="A211" t="str">
            <v>MC5.01n</v>
          </cell>
          <cell r="B211" t="str">
            <v>Response</v>
          </cell>
          <cell r="D211" t="str">
            <v>Category option</v>
          </cell>
          <cell r="E211">
            <v>14</v>
          </cell>
          <cell r="I211" t="str">
            <v>Other crops</v>
          </cell>
          <cell r="K211" t="str">
            <v>Ai-han seluk</v>
          </cell>
        </row>
        <row r="212">
          <cell r="A212" t="str">
            <v>H5.21.a</v>
          </cell>
          <cell r="B212" t="str">
            <v>Response</v>
          </cell>
          <cell r="D212" t="str">
            <v>Category option</v>
          </cell>
          <cell r="E212">
            <v>1</v>
          </cell>
          <cell r="I212" t="str">
            <v>Just this family</v>
          </cell>
          <cell r="K212" t="str">
            <v>Familia ida ne deit</v>
          </cell>
        </row>
        <row r="213">
          <cell r="A213" t="str">
            <v>H5.21.b</v>
          </cell>
          <cell r="B213" t="str">
            <v>Response</v>
          </cell>
          <cell r="D213" t="str">
            <v>Category option</v>
          </cell>
          <cell r="E213">
            <v>2</v>
          </cell>
          <cell r="I213" t="str">
            <v>Just some people</v>
          </cell>
          <cell r="K213" t="str">
            <v>Ema balun deit</v>
          </cell>
        </row>
        <row r="214">
          <cell r="A214" t="str">
            <v>H5.21.c</v>
          </cell>
          <cell r="B214" t="str">
            <v>Response</v>
          </cell>
          <cell r="D214" t="str">
            <v>Category option</v>
          </cell>
          <cell r="E214">
            <v>3</v>
          </cell>
          <cell r="I214" t="str">
            <v>Anyone - a public source that anybody in the aldeia can use</v>
          </cell>
          <cell r="K214" t="str">
            <v>Ema hotu-hotu (be'e matan públiku ida nebee ema hotu-hotu iha aldeia bele uza)</v>
          </cell>
        </row>
        <row r="215">
          <cell r="A215" t="str">
            <v>MC10.02a</v>
          </cell>
          <cell r="B215" t="str">
            <v>Response</v>
          </cell>
          <cell r="D215" t="str">
            <v>Category option</v>
          </cell>
          <cell r="E215">
            <v>1</v>
          </cell>
          <cell r="I215" t="str">
            <v>Date: year, month, day</v>
          </cell>
          <cell r="K215" t="str">
            <v>Data: tinan, fulan no loron</v>
          </cell>
        </row>
        <row r="216">
          <cell r="A216" t="str">
            <v>MC10.02b</v>
          </cell>
          <cell r="B216" t="str">
            <v>Response</v>
          </cell>
          <cell r="D216" t="str">
            <v>Category option</v>
          </cell>
          <cell r="E216">
            <v>2</v>
          </cell>
          <cell r="I216" t="str">
            <v>Date: year, month only</v>
          </cell>
          <cell r="K216" t="str">
            <v>Data: tinan no fulan deit</v>
          </cell>
        </row>
        <row r="217">
          <cell r="A217" t="str">
            <v>MC10.02c</v>
          </cell>
          <cell r="B217" t="str">
            <v>Response</v>
          </cell>
          <cell r="D217" t="str">
            <v>Category option</v>
          </cell>
          <cell r="E217">
            <v>3</v>
          </cell>
          <cell r="I217" t="str">
            <v>Days ago</v>
          </cell>
          <cell r="K217" t="str">
            <v>Loron liu ba</v>
          </cell>
        </row>
        <row r="218">
          <cell r="A218" t="str">
            <v>MC10.02d</v>
          </cell>
          <cell r="B218" t="str">
            <v>Response</v>
          </cell>
          <cell r="D218" t="str">
            <v>Category option</v>
          </cell>
          <cell r="E218">
            <v>4</v>
          </cell>
          <cell r="I218" t="str">
            <v>Weeks ago</v>
          </cell>
          <cell r="K218" t="str">
            <v>Semana liu ba</v>
          </cell>
        </row>
        <row r="219">
          <cell r="A219" t="str">
            <v>MC10.02e</v>
          </cell>
          <cell r="B219" t="str">
            <v>Response</v>
          </cell>
          <cell r="D219" t="str">
            <v>Category option</v>
          </cell>
          <cell r="E219">
            <v>5</v>
          </cell>
          <cell r="I219" t="str">
            <v>Months ago</v>
          </cell>
          <cell r="K219" t="str">
            <v>Fulan liu ba</v>
          </cell>
        </row>
        <row r="220">
          <cell r="A220" t="str">
            <v>MC10.02f</v>
          </cell>
          <cell r="B220" t="str">
            <v>Response</v>
          </cell>
          <cell r="D220" t="str">
            <v>Category option</v>
          </cell>
          <cell r="E220">
            <v>6</v>
          </cell>
          <cell r="I220" t="str">
            <v>Years ago</v>
          </cell>
          <cell r="K220" t="str">
            <v>Tinan liu ba</v>
          </cell>
        </row>
        <row r="221">
          <cell r="A221" t="str">
            <v>MC10.02g</v>
          </cell>
          <cell r="B221" t="str">
            <v>Response</v>
          </cell>
          <cell r="D221" t="str">
            <v>Category option</v>
          </cell>
          <cell r="E221">
            <v>993</v>
          </cell>
          <cell r="I221" t="str">
            <v>Never</v>
          </cell>
          <cell r="K221" t="str">
            <v>Nunka</v>
          </cell>
        </row>
        <row r="222">
          <cell r="A222" t="str">
            <v>MC10.08a</v>
          </cell>
          <cell r="B222" t="str">
            <v>Response</v>
          </cell>
          <cell r="D222" t="str">
            <v>Category option</v>
          </cell>
          <cell r="E222">
            <v>1</v>
          </cell>
          <cell r="I222" t="str">
            <v>Walk</v>
          </cell>
          <cell r="K222" t="str">
            <v>Lao</v>
          </cell>
        </row>
        <row r="223">
          <cell r="A223" t="str">
            <v>MC10.08b</v>
          </cell>
          <cell r="B223" t="str">
            <v>Response</v>
          </cell>
          <cell r="D223" t="str">
            <v>Category option</v>
          </cell>
          <cell r="E223">
            <v>2</v>
          </cell>
          <cell r="I223" t="str">
            <v>Bicycle</v>
          </cell>
          <cell r="K223" t="str">
            <v>Biskleta</v>
          </cell>
        </row>
        <row r="224">
          <cell r="A224" t="str">
            <v>MC10.08c</v>
          </cell>
          <cell r="B224" t="str">
            <v>Response</v>
          </cell>
          <cell r="D224" t="str">
            <v>Category option</v>
          </cell>
          <cell r="E224">
            <v>3</v>
          </cell>
          <cell r="I224" t="str">
            <v>Motorbike / scooter (own or no payment given)</v>
          </cell>
          <cell r="K224" t="str">
            <v>Motor (ninian ka la fo osan)</v>
          </cell>
        </row>
        <row r="225">
          <cell r="A225" t="str">
            <v>MC10.08d</v>
          </cell>
          <cell r="B225" t="str">
            <v>Response</v>
          </cell>
          <cell r="D225" t="str">
            <v>Category option</v>
          </cell>
          <cell r="E225">
            <v>4</v>
          </cell>
          <cell r="I225" t="str">
            <v>Motorbike / scooter / ojek (payment given)</v>
          </cell>
          <cell r="K225" t="str">
            <v>Motor / ojek (fo osan)</v>
          </cell>
        </row>
        <row r="226">
          <cell r="A226" t="str">
            <v>MC10.08e</v>
          </cell>
          <cell r="B226" t="str">
            <v>Response</v>
          </cell>
          <cell r="D226" t="str">
            <v>Category option</v>
          </cell>
          <cell r="E226">
            <v>5</v>
          </cell>
          <cell r="I226" t="str">
            <v>Private car / truck (own or no payment given)</v>
          </cell>
          <cell r="K226" t="str">
            <v>Kareta / truk privadu (ninian ka la fo osan)</v>
          </cell>
        </row>
        <row r="227">
          <cell r="A227" t="str">
            <v>MC10.08f</v>
          </cell>
          <cell r="B227" t="str">
            <v>Response</v>
          </cell>
          <cell r="D227" t="str">
            <v>Category option</v>
          </cell>
          <cell r="E227">
            <v>6</v>
          </cell>
          <cell r="I227" t="str">
            <v>Private car / truck (payment given)</v>
          </cell>
          <cell r="K227" t="str">
            <v>Kareta / truk privadu (fo osan)</v>
          </cell>
        </row>
        <row r="228">
          <cell r="A228" t="str">
            <v>MC10.08g</v>
          </cell>
          <cell r="B228" t="str">
            <v>Response</v>
          </cell>
          <cell r="D228" t="str">
            <v>Category option</v>
          </cell>
          <cell r="E228">
            <v>7</v>
          </cell>
          <cell r="I228" t="str">
            <v>Public truck / mikrolet / bus / angguna</v>
          </cell>
          <cell r="K228" t="str">
            <v>Angguna / bis / mikrolet / truk publiku</v>
          </cell>
        </row>
        <row r="229">
          <cell r="A229" t="str">
            <v>MC10.08h</v>
          </cell>
          <cell r="B229" t="str">
            <v>Response</v>
          </cell>
          <cell r="D229" t="str">
            <v>Category option</v>
          </cell>
          <cell r="E229">
            <v>8</v>
          </cell>
          <cell r="I229" t="str">
            <v>Taxi</v>
          </cell>
          <cell r="K229" t="str">
            <v>Taxi</v>
          </cell>
        </row>
        <row r="230">
          <cell r="A230" t="str">
            <v>MC10.08i</v>
          </cell>
          <cell r="B230" t="str">
            <v>Response</v>
          </cell>
          <cell r="D230" t="str">
            <v>Category option</v>
          </cell>
          <cell r="E230">
            <v>9</v>
          </cell>
          <cell r="I230" t="str">
            <v>Horse</v>
          </cell>
          <cell r="K230" t="str">
            <v>Kuda</v>
          </cell>
        </row>
        <row r="231">
          <cell r="A231" t="str">
            <v>MC10.08j</v>
          </cell>
          <cell r="B231" t="str">
            <v>Response</v>
          </cell>
          <cell r="D231" t="str">
            <v>Category option</v>
          </cell>
          <cell r="E231">
            <v>10</v>
          </cell>
          <cell r="I231" t="str">
            <v>Boat (own or no payment given)</v>
          </cell>
          <cell r="K231" t="str">
            <v>Ber'o (ninian ka la fo osan)</v>
          </cell>
        </row>
        <row r="232">
          <cell r="A232" t="str">
            <v>MC10.08k</v>
          </cell>
          <cell r="B232" t="str">
            <v>Response</v>
          </cell>
          <cell r="D232" t="str">
            <v>Category option</v>
          </cell>
          <cell r="E232">
            <v>11</v>
          </cell>
          <cell r="I232" t="str">
            <v>Boat (payment given)</v>
          </cell>
          <cell r="K232" t="str">
            <v>Ber'o (fo osan)</v>
          </cell>
        </row>
        <row r="233">
          <cell r="A233" t="str">
            <v>MC10.08l</v>
          </cell>
          <cell r="B233" t="str">
            <v>Response</v>
          </cell>
          <cell r="D233" t="str">
            <v>Category option</v>
          </cell>
          <cell r="E233">
            <v>12</v>
          </cell>
          <cell r="I233" t="str">
            <v>Public Ferry</v>
          </cell>
          <cell r="K233" t="str">
            <v>Ferry</v>
          </cell>
        </row>
        <row r="234">
          <cell r="A234" t="str">
            <v>MC10.50a</v>
          </cell>
          <cell r="B234" t="str">
            <v>Response</v>
          </cell>
          <cell r="D234" t="str">
            <v>Category option</v>
          </cell>
          <cell r="E234">
            <v>1</v>
          </cell>
          <cell r="I234" t="str">
            <v>Improved</v>
          </cell>
          <cell r="K234" t="str">
            <v>Diak liu tan</v>
          </cell>
        </row>
        <row r="235">
          <cell r="A235" t="str">
            <v>MC10.50b</v>
          </cell>
          <cell r="B235" t="str">
            <v>Response</v>
          </cell>
          <cell r="D235" t="str">
            <v>Category option</v>
          </cell>
          <cell r="E235">
            <v>2</v>
          </cell>
          <cell r="I235" t="str">
            <v>Deteriorated</v>
          </cell>
          <cell r="K235" t="str">
            <v>At liu tan</v>
          </cell>
        </row>
        <row r="236">
          <cell r="A236" t="str">
            <v>MC10.50c</v>
          </cell>
          <cell r="B236" t="str">
            <v>Response</v>
          </cell>
          <cell r="D236" t="str">
            <v>Category option</v>
          </cell>
          <cell r="E236">
            <v>3</v>
          </cell>
          <cell r="I236" t="str">
            <v>Stayed the same</v>
          </cell>
          <cell r="K236" t="str">
            <v>Hanesan deit</v>
          </cell>
        </row>
        <row r="237">
          <cell r="A237" t="str">
            <v>MC10.50d</v>
          </cell>
          <cell r="B237" t="str">
            <v>Response</v>
          </cell>
          <cell r="D237" t="str">
            <v>Category option</v>
          </cell>
          <cell r="E237">
            <v>4</v>
          </cell>
          <cell r="I237" t="str">
            <v>Not in aldeia 2 years ago</v>
          </cell>
          <cell r="K237" t="str">
            <v>La hela iha aldeia ne'e tinan 2 kotuk</v>
          </cell>
        </row>
        <row r="238">
          <cell r="A238" t="str">
            <v>MC12.01.a</v>
          </cell>
          <cell r="B238" t="str">
            <v>Response</v>
          </cell>
          <cell r="D238" t="str">
            <v>Category option</v>
          </cell>
          <cell r="E238">
            <v>1</v>
          </cell>
          <cell r="I238" t="str">
            <v>Selling crops (that the household has grown or collected, not bought and re-sold)</v>
          </cell>
          <cell r="K238" t="str">
            <v>Fa'an kuda modo (nebe umakain kuda ou koileta laos sosa no fa'an hikas)</v>
          </cell>
        </row>
        <row r="239">
          <cell r="A239" t="str">
            <v>MC12.01.b</v>
          </cell>
          <cell r="B239" t="str">
            <v>Response</v>
          </cell>
          <cell r="D239" t="str">
            <v>Category option</v>
          </cell>
          <cell r="E239">
            <v>2</v>
          </cell>
          <cell r="I239" t="str">
            <v>Selling coffee</v>
          </cell>
          <cell r="K239" t="str">
            <v>Fa'an kafe</v>
          </cell>
        </row>
        <row r="240">
          <cell r="A240" t="str">
            <v>MC12.01.c</v>
          </cell>
          <cell r="B240" t="str">
            <v>Response</v>
          </cell>
          <cell r="D240" t="str">
            <v>Category option</v>
          </cell>
          <cell r="E240">
            <v>3</v>
          </cell>
          <cell r="I240" t="str">
            <v>Selling chickens or other livestock</v>
          </cell>
          <cell r="K240" t="str">
            <v>Fa'an manu ka animal hakiak seluk</v>
          </cell>
        </row>
        <row r="241">
          <cell r="A241" t="str">
            <v>MC12.01.d</v>
          </cell>
          <cell r="B241" t="str">
            <v>Response</v>
          </cell>
          <cell r="D241" t="str">
            <v>Category option</v>
          </cell>
          <cell r="E241">
            <v>4</v>
          </cell>
          <cell r="I241" t="str">
            <v>Selling fish</v>
          </cell>
          <cell r="K241" t="str">
            <v>Fa'an ikan</v>
          </cell>
        </row>
        <row r="242">
          <cell r="A242" t="str">
            <v>MC12.01.e</v>
          </cell>
          <cell r="B242" t="str">
            <v>Response</v>
          </cell>
          <cell r="D242" t="str">
            <v>Category option</v>
          </cell>
          <cell r="E242">
            <v>5</v>
          </cell>
          <cell r="I242" t="str">
            <v>Selling game</v>
          </cell>
          <cell r="K242" t="str">
            <v>Fa'an kasa</v>
          </cell>
        </row>
        <row r="243">
          <cell r="A243" t="str">
            <v>MC12.01.f</v>
          </cell>
          <cell r="B243" t="str">
            <v>Response</v>
          </cell>
          <cell r="D243" t="str">
            <v>Category option</v>
          </cell>
          <cell r="E243">
            <v>6</v>
          </cell>
          <cell r="I243" t="str">
            <v>Selling things on the street, in the market or in a kiosk (including crops bought and re-sold)</v>
          </cell>
          <cell r="K243" t="str">
            <v>Fila liman, por ezemplu fa'an sasan iha dalan ibun, iha merkadu, ka loke kios (inklui modo nebe sosa no fa'an hikas)</v>
          </cell>
        </row>
        <row r="244">
          <cell r="A244" t="str">
            <v>MC12.01.g</v>
          </cell>
          <cell r="B244" t="str">
            <v>Response</v>
          </cell>
          <cell r="D244" t="str">
            <v>Category option</v>
          </cell>
          <cell r="E244">
            <v>7</v>
          </cell>
          <cell r="I244" t="str">
            <v>Household member driving a taxi, mikrolet or truck</v>
          </cell>
          <cell r="K244" t="str">
            <v>Membru uma kain lori taxi, mikrolet ka truk</v>
          </cell>
        </row>
        <row r="245">
          <cell r="A245" t="str">
            <v>MC12.01.h</v>
          </cell>
          <cell r="B245" t="str">
            <v>Response</v>
          </cell>
          <cell r="D245" t="str">
            <v>Category option</v>
          </cell>
          <cell r="E245">
            <v>8</v>
          </cell>
          <cell r="I245" t="str">
            <v>Earning money for project work (day-labourer)</v>
          </cell>
          <cell r="K245" t="str">
            <v>Hetan osan husi servisu proyek</v>
          </cell>
        </row>
        <row r="246">
          <cell r="A246" t="str">
            <v>MC12.01.i</v>
          </cell>
          <cell r="B246" t="str">
            <v>Response</v>
          </cell>
          <cell r="D246" t="str">
            <v>Category option</v>
          </cell>
          <cell r="E246">
            <v>9</v>
          </cell>
          <cell r="I246" t="str">
            <v>Salary or payment for working for an employer</v>
          </cell>
          <cell r="K246" t="str">
            <v>Salariu ka kolen husi servisu ba patraun (serbisu ba ema ruma)</v>
          </cell>
        </row>
        <row r="247">
          <cell r="A247" t="str">
            <v>MC12.01.j</v>
          </cell>
          <cell r="B247" t="str">
            <v>Response</v>
          </cell>
          <cell r="D247" t="str">
            <v>Category option</v>
          </cell>
          <cell r="E247">
            <v>10</v>
          </cell>
          <cell r="I247" t="str">
            <v>Government transfers or subsidies e.g. pension/war veteran payments</v>
          </cell>
          <cell r="K247" t="str">
            <v>Transfere goevrnu ka subsisi. Ezemplu pensaun/ pensaun veteranu funu</v>
          </cell>
        </row>
        <row r="248">
          <cell r="A248" t="str">
            <v>MC12.01.k</v>
          </cell>
          <cell r="B248" t="str">
            <v>Response</v>
          </cell>
          <cell r="D248" t="str">
            <v>Category option</v>
          </cell>
          <cell r="E248">
            <v>11</v>
          </cell>
          <cell r="I248" t="str">
            <v>Money received from people living outside this household, including money for bride price and traditional practices (gifts, remittances)</v>
          </cell>
          <cell r="K248" t="str">
            <v>Presente osan husi ema nebee hela liur ba uma kain ne'e, inklui osan ba barlake ka pratika tradisional</v>
          </cell>
        </row>
        <row r="249">
          <cell r="A249" t="str">
            <v>MC12.01.l</v>
          </cell>
          <cell r="B249" t="str">
            <v>Response</v>
          </cell>
          <cell r="D249" t="str">
            <v>Category option</v>
          </cell>
          <cell r="E249">
            <v>12</v>
          </cell>
          <cell r="I249" t="str">
            <v>Earning money by working for self or household in another way</v>
          </cell>
          <cell r="K249" t="str">
            <v>Hetan osan husi servisu seluk ba an rasik ka uma kain rasik</v>
          </cell>
        </row>
        <row r="250">
          <cell r="A250" t="str">
            <v>MC12.05.a</v>
          </cell>
          <cell r="B250" t="str">
            <v>Response</v>
          </cell>
          <cell r="D250" t="str">
            <v>Category option</v>
          </cell>
          <cell r="E250">
            <v>1306</v>
          </cell>
          <cell r="I250" t="str">
            <v>June 2013</v>
          </cell>
          <cell r="K250" t="str">
            <v>Junu 2013</v>
          </cell>
        </row>
        <row r="251">
          <cell r="A251" t="str">
            <v>MC12.05.b</v>
          </cell>
          <cell r="B251" t="str">
            <v>Response</v>
          </cell>
          <cell r="D251" t="str">
            <v>Category option</v>
          </cell>
          <cell r="E251">
            <v>1307</v>
          </cell>
          <cell r="I251" t="str">
            <v>July 2013</v>
          </cell>
          <cell r="K251" t="str">
            <v>Jullu 2013</v>
          </cell>
        </row>
        <row r="252">
          <cell r="A252" t="str">
            <v>MC12.05.c</v>
          </cell>
          <cell r="B252" t="str">
            <v>Response</v>
          </cell>
          <cell r="D252" t="str">
            <v>Category option</v>
          </cell>
          <cell r="E252">
            <v>1308</v>
          </cell>
          <cell r="I252" t="str">
            <v>August 2013</v>
          </cell>
          <cell r="K252" t="str">
            <v>Agustu 2013</v>
          </cell>
        </row>
        <row r="253">
          <cell r="A253" t="str">
            <v>MC12.05.d</v>
          </cell>
          <cell r="B253" t="str">
            <v>Response</v>
          </cell>
          <cell r="D253" t="str">
            <v>Category option</v>
          </cell>
          <cell r="E253">
            <v>1309</v>
          </cell>
          <cell r="I253" t="str">
            <v>September 2013</v>
          </cell>
          <cell r="K253" t="str">
            <v>Setembru 2013</v>
          </cell>
        </row>
        <row r="254">
          <cell r="A254" t="str">
            <v>MC12.05.e</v>
          </cell>
          <cell r="B254" t="str">
            <v>Response</v>
          </cell>
          <cell r="D254" t="str">
            <v>Category option</v>
          </cell>
          <cell r="E254">
            <v>1310</v>
          </cell>
          <cell r="I254" t="str">
            <v>October 2013</v>
          </cell>
          <cell r="K254" t="str">
            <v>Outubru 2013</v>
          </cell>
        </row>
        <row r="255">
          <cell r="A255" t="str">
            <v>MC12.05.f</v>
          </cell>
          <cell r="B255" t="str">
            <v>Response</v>
          </cell>
          <cell r="D255" t="str">
            <v>Category option</v>
          </cell>
          <cell r="E255">
            <v>1311</v>
          </cell>
          <cell r="I255" t="str">
            <v>November 2013</v>
          </cell>
          <cell r="K255" t="str">
            <v>Novembru 2013</v>
          </cell>
        </row>
        <row r="256">
          <cell r="A256" t="str">
            <v>MC12.05.g</v>
          </cell>
          <cell r="B256" t="str">
            <v>Response</v>
          </cell>
          <cell r="D256" t="str">
            <v>Category option</v>
          </cell>
          <cell r="E256">
            <v>1312</v>
          </cell>
          <cell r="I256" t="str">
            <v>December 2013</v>
          </cell>
          <cell r="K256" t="str">
            <v>Dezembru 2013</v>
          </cell>
        </row>
        <row r="257">
          <cell r="A257" t="str">
            <v>MC12.05.h</v>
          </cell>
          <cell r="B257" t="str">
            <v>Response</v>
          </cell>
          <cell r="D257" t="str">
            <v>Category option</v>
          </cell>
          <cell r="E257">
            <v>1401</v>
          </cell>
          <cell r="I257" t="str">
            <v>January 2014</v>
          </cell>
          <cell r="K257" t="str">
            <v>Janeru 2014</v>
          </cell>
        </row>
        <row r="258">
          <cell r="A258" t="str">
            <v>MC12.05.i</v>
          </cell>
          <cell r="B258" t="str">
            <v>Response</v>
          </cell>
          <cell r="D258" t="str">
            <v>Category option</v>
          </cell>
          <cell r="E258">
            <v>1402</v>
          </cell>
          <cell r="I258" t="str">
            <v>February 2014</v>
          </cell>
          <cell r="K258" t="str">
            <v>Febereru 2014</v>
          </cell>
        </row>
        <row r="259">
          <cell r="A259" t="str">
            <v>MC12.05.j</v>
          </cell>
          <cell r="B259" t="str">
            <v>Response</v>
          </cell>
          <cell r="D259" t="str">
            <v>Category option</v>
          </cell>
          <cell r="E259">
            <v>1403</v>
          </cell>
          <cell r="I259" t="str">
            <v>March 2014</v>
          </cell>
          <cell r="K259" t="str">
            <v>Marsu 2014</v>
          </cell>
        </row>
        <row r="260">
          <cell r="A260" t="str">
            <v>MC12.05.k</v>
          </cell>
          <cell r="B260" t="str">
            <v>Response</v>
          </cell>
          <cell r="D260" t="str">
            <v>Category option</v>
          </cell>
          <cell r="E260">
            <v>1404</v>
          </cell>
          <cell r="I260" t="str">
            <v>April 2014</v>
          </cell>
          <cell r="K260" t="str">
            <v>Abril 2014</v>
          </cell>
        </row>
        <row r="261">
          <cell r="A261" t="str">
            <v>MC12.05.l</v>
          </cell>
          <cell r="B261" t="str">
            <v>Response</v>
          </cell>
          <cell r="D261" t="str">
            <v>Category option</v>
          </cell>
          <cell r="E261">
            <v>1405</v>
          </cell>
          <cell r="I261" t="str">
            <v>May 2014</v>
          </cell>
          <cell r="K261" t="str">
            <v>Maiu 2014</v>
          </cell>
        </row>
        <row r="262">
          <cell r="A262" t="str">
            <v>MC12.43.a</v>
          </cell>
          <cell r="B262" t="str">
            <v>Response</v>
          </cell>
          <cell r="D262" t="str">
            <v>Category option</v>
          </cell>
          <cell r="E262">
            <v>1</v>
          </cell>
          <cell r="I262" t="str">
            <v>Private - 1 household</v>
          </cell>
          <cell r="K262" t="str">
            <v>Privadu - uma kain 1 deit</v>
          </cell>
        </row>
        <row r="263">
          <cell r="A263" t="str">
            <v>MC12.43.b</v>
          </cell>
          <cell r="B263" t="str">
            <v>Response</v>
          </cell>
          <cell r="D263" t="str">
            <v>Category option</v>
          </cell>
          <cell r="E263">
            <v>2</v>
          </cell>
          <cell r="I263" t="str">
            <v>Private - shared between a few households</v>
          </cell>
          <cell r="K263" t="str">
            <v>Privadu - uma kain balun sosi</v>
          </cell>
        </row>
        <row r="264">
          <cell r="A264" t="str">
            <v>MC12.43.c</v>
          </cell>
          <cell r="B264" t="str">
            <v>Response</v>
          </cell>
          <cell r="D264" t="str">
            <v>Category option</v>
          </cell>
          <cell r="E264">
            <v>3</v>
          </cell>
          <cell r="I264" t="str">
            <v>Community / public</v>
          </cell>
          <cell r="K264" t="str">
            <v>Komunidade / públiku</v>
          </cell>
        </row>
        <row r="265">
          <cell r="A265" t="str">
            <v>MC12.45.a</v>
          </cell>
          <cell r="B265" t="str">
            <v>Response</v>
          </cell>
          <cell r="D265" t="str">
            <v>Category option</v>
          </cell>
          <cell r="E265">
            <v>1</v>
          </cell>
          <cell r="I265" t="str">
            <v>Community</v>
          </cell>
          <cell r="K265" t="str">
            <v>Komunidade</v>
          </cell>
        </row>
        <row r="266">
          <cell r="A266" t="str">
            <v>MC12.45.b</v>
          </cell>
          <cell r="B266" t="str">
            <v>Response</v>
          </cell>
          <cell r="D266" t="str">
            <v>Category option</v>
          </cell>
          <cell r="E266">
            <v>2</v>
          </cell>
          <cell r="I266" t="str">
            <v>Government or government ministries</v>
          </cell>
          <cell r="K266" t="str">
            <v>Governu ka ministériu sira governu nian</v>
          </cell>
        </row>
        <row r="267">
          <cell r="A267" t="str">
            <v>MC12.45.c</v>
          </cell>
          <cell r="B267" t="str">
            <v>Response</v>
          </cell>
          <cell r="D267" t="str">
            <v>Category option</v>
          </cell>
          <cell r="E267">
            <v>3</v>
          </cell>
          <cell r="I267" t="str">
            <v>Cooperative</v>
          </cell>
          <cell r="K267" t="str">
            <v>Kooperativa</v>
          </cell>
        </row>
        <row r="268">
          <cell r="A268" t="str">
            <v>MC12.45.d</v>
          </cell>
          <cell r="B268" t="str">
            <v>Response</v>
          </cell>
          <cell r="D268" t="str">
            <v>Category option</v>
          </cell>
          <cell r="E268">
            <v>4</v>
          </cell>
          <cell r="I268" t="str">
            <v>Development agency or Aid Program (USAID, AusAID, etc.)</v>
          </cell>
          <cell r="K268" t="str">
            <v>Ajénsia dezenvolvimentu (USAID, AusAID, no sst)</v>
          </cell>
        </row>
        <row r="269">
          <cell r="A269" t="str">
            <v>MC12.45.e</v>
          </cell>
          <cell r="B269" t="str">
            <v>Response</v>
          </cell>
          <cell r="D269" t="str">
            <v>Category option</v>
          </cell>
          <cell r="E269">
            <v>5</v>
          </cell>
          <cell r="I269" t="str">
            <v>NGO</v>
          </cell>
          <cell r="K269" t="str">
            <v>ONG</v>
          </cell>
        </row>
        <row r="270">
          <cell r="A270" t="str">
            <v>MC12.45.f</v>
          </cell>
          <cell r="B270" t="str">
            <v>Response</v>
          </cell>
          <cell r="D270" t="str">
            <v>Category option</v>
          </cell>
          <cell r="E270">
            <v>6</v>
          </cell>
          <cell r="I270" t="str">
            <v>Private company</v>
          </cell>
          <cell r="K270" t="str">
            <v>Kompanhia privadu</v>
          </cell>
        </row>
        <row r="271">
          <cell r="A271" t="str">
            <v>MC12.45.g</v>
          </cell>
          <cell r="B271" t="str">
            <v>Response</v>
          </cell>
          <cell r="D271" t="str">
            <v>Category option</v>
          </cell>
          <cell r="E271">
            <v>7</v>
          </cell>
          <cell r="I271" t="str">
            <v>Private individual</v>
          </cell>
          <cell r="K271" t="str">
            <v>Individu privadu</v>
          </cell>
        </row>
        <row r="272">
          <cell r="A272" t="str">
            <v>MC12.51.a</v>
          </cell>
          <cell r="B272" t="str">
            <v>Response</v>
          </cell>
          <cell r="D272" t="str">
            <v>Category option</v>
          </cell>
          <cell r="E272">
            <v>1</v>
          </cell>
          <cell r="I272" t="str">
            <v>Correct</v>
          </cell>
          <cell r="K272" t="str">
            <v>Los</v>
          </cell>
        </row>
        <row r="273">
          <cell r="A273" t="str">
            <v>MC12.61.a</v>
          </cell>
          <cell r="B273" t="str">
            <v>Response</v>
          </cell>
          <cell r="D273" t="str">
            <v>Category option</v>
          </cell>
          <cell r="E273">
            <v>1</v>
          </cell>
          <cell r="I273" t="str">
            <v>Nun / church minister / priest / catechist</v>
          </cell>
          <cell r="K273" t="str">
            <v>Madre / pastor / pendeta / katekista</v>
          </cell>
        </row>
        <row r="274">
          <cell r="A274" t="str">
            <v>MC12.61.b</v>
          </cell>
          <cell r="B274" t="str">
            <v>Response</v>
          </cell>
          <cell r="D274" t="str">
            <v>Category option</v>
          </cell>
          <cell r="E274">
            <v>2</v>
          </cell>
          <cell r="I274" t="str">
            <v>Xefe Aldeia / Xefe Suku / other community leader</v>
          </cell>
          <cell r="K274" t="str">
            <v>Xefe Aldeia / Xefe Suku / lideransa komunidade seluk</v>
          </cell>
        </row>
        <row r="275">
          <cell r="A275" t="str">
            <v>MC12.61.c</v>
          </cell>
          <cell r="B275" t="str">
            <v>Response</v>
          </cell>
          <cell r="D275" t="str">
            <v>Category option</v>
          </cell>
          <cell r="E275">
            <v>3</v>
          </cell>
          <cell r="I275" t="str">
            <v>Public servant / administrator</v>
          </cell>
          <cell r="K275" t="str">
            <v>Funsionáriu públiku / administrador</v>
          </cell>
        </row>
        <row r="276">
          <cell r="A276" t="str">
            <v>MC12.61.d</v>
          </cell>
          <cell r="B276" t="str">
            <v>Response</v>
          </cell>
          <cell r="D276" t="str">
            <v>Category option</v>
          </cell>
          <cell r="E276">
            <v>4</v>
          </cell>
          <cell r="I276" t="str">
            <v>Office worker / secretary</v>
          </cell>
          <cell r="K276" t="str">
            <v>Funsionáriu eskritóriu / sekretaris</v>
          </cell>
        </row>
        <row r="277">
          <cell r="A277" t="str">
            <v>MC12.61.e</v>
          </cell>
          <cell r="B277" t="str">
            <v>Response</v>
          </cell>
          <cell r="D277" t="str">
            <v>Category option</v>
          </cell>
          <cell r="E277">
            <v>5</v>
          </cell>
          <cell r="I277" t="str">
            <v>Translator / interpreter</v>
          </cell>
          <cell r="K277" t="str">
            <v>Tradutor / durbasa</v>
          </cell>
        </row>
        <row r="278">
          <cell r="A278" t="str">
            <v>MC12.61.f</v>
          </cell>
          <cell r="B278" t="str">
            <v>Response</v>
          </cell>
          <cell r="D278" t="str">
            <v>Category option</v>
          </cell>
          <cell r="E278">
            <v>6</v>
          </cell>
          <cell r="I278" t="str">
            <v>Military / soldier</v>
          </cell>
          <cell r="K278" t="str">
            <v>Militar</v>
          </cell>
        </row>
        <row r="279">
          <cell r="A279" t="str">
            <v>MC12.61.g</v>
          </cell>
          <cell r="B279" t="str">
            <v>Response</v>
          </cell>
          <cell r="D279" t="str">
            <v>Category option</v>
          </cell>
          <cell r="E279">
            <v>7</v>
          </cell>
          <cell r="I279" t="str">
            <v>Police</v>
          </cell>
          <cell r="K279" t="str">
            <v>Polísia</v>
          </cell>
        </row>
        <row r="280">
          <cell r="A280" t="str">
            <v>MC12.61.h</v>
          </cell>
          <cell r="B280" t="str">
            <v>Response</v>
          </cell>
          <cell r="D280" t="str">
            <v>Category option</v>
          </cell>
          <cell r="E280">
            <v>8</v>
          </cell>
          <cell r="I280" t="str">
            <v>Security guard</v>
          </cell>
          <cell r="K280" t="str">
            <v>Guarda seguransa</v>
          </cell>
        </row>
        <row r="281">
          <cell r="A281" t="str">
            <v>MC12.61.i</v>
          </cell>
          <cell r="B281" t="str">
            <v>Response</v>
          </cell>
          <cell r="D281" t="str">
            <v>Category option</v>
          </cell>
          <cell r="E281">
            <v>9</v>
          </cell>
          <cell r="I281" t="str">
            <v>Driver / conductor (working for someone else)</v>
          </cell>
          <cell r="K281" t="str">
            <v>Xofer / kondutor (serbisu ba ema ruma)</v>
          </cell>
        </row>
        <row r="282">
          <cell r="A282" t="str">
            <v>MC12.61.j</v>
          </cell>
          <cell r="B282" t="str">
            <v>Response</v>
          </cell>
          <cell r="D282" t="str">
            <v>Category option</v>
          </cell>
          <cell r="E282">
            <v>10</v>
          </cell>
          <cell r="I282" t="str">
            <v>Waiter / waitress</v>
          </cell>
          <cell r="K282" t="str">
            <v>Serventi / servidor</v>
          </cell>
        </row>
        <row r="283">
          <cell r="A283" t="str">
            <v>MC12.61.k</v>
          </cell>
          <cell r="B283" t="str">
            <v>Response</v>
          </cell>
          <cell r="D283" t="str">
            <v>Category option</v>
          </cell>
          <cell r="E283">
            <v>11</v>
          </cell>
          <cell r="I283" t="str">
            <v>Gardener</v>
          </cell>
          <cell r="K283" t="str">
            <v>Trabalhador jardin</v>
          </cell>
        </row>
        <row r="284">
          <cell r="A284" t="str">
            <v>MC12.61.l</v>
          </cell>
          <cell r="B284" t="str">
            <v>Response</v>
          </cell>
          <cell r="D284" t="str">
            <v>Category option</v>
          </cell>
          <cell r="E284">
            <v>12</v>
          </cell>
          <cell r="I284" t="str">
            <v>Maid / nanny / babysitter</v>
          </cell>
          <cell r="K284" t="str">
            <v>Pembantu / hein labarik</v>
          </cell>
        </row>
        <row r="285">
          <cell r="A285" t="str">
            <v>MC12.61.m</v>
          </cell>
          <cell r="B285" t="str">
            <v>Response</v>
          </cell>
          <cell r="D285" t="str">
            <v>Category option</v>
          </cell>
          <cell r="E285">
            <v>13</v>
          </cell>
          <cell r="I285" t="str">
            <v>Cleaner</v>
          </cell>
          <cell r="K285" t="str">
            <v>Trabalhador limpeza</v>
          </cell>
        </row>
        <row r="286">
          <cell r="A286" t="str">
            <v>MC12.61.n</v>
          </cell>
          <cell r="B286" t="str">
            <v>Response</v>
          </cell>
          <cell r="D286" t="str">
            <v>Category option</v>
          </cell>
          <cell r="E286">
            <v>14</v>
          </cell>
          <cell r="I286" t="str">
            <v>Teacher / lecturer / school principal</v>
          </cell>
          <cell r="K286" t="str">
            <v>Mestre / profesor / diretor</v>
          </cell>
        </row>
        <row r="287">
          <cell r="A287" t="str">
            <v>MC12.61.o</v>
          </cell>
          <cell r="B287" t="str">
            <v>Response</v>
          </cell>
          <cell r="D287" t="str">
            <v>Category option</v>
          </cell>
          <cell r="E287">
            <v>15</v>
          </cell>
          <cell r="I287" t="str">
            <v>Nurse</v>
          </cell>
          <cell r="K287" t="str">
            <v>Enfermeiru</v>
          </cell>
        </row>
        <row r="288">
          <cell r="A288" t="str">
            <v>MC12.61.p</v>
          </cell>
          <cell r="B288" t="str">
            <v>Response</v>
          </cell>
          <cell r="D288" t="str">
            <v>Category option</v>
          </cell>
          <cell r="E288">
            <v>16</v>
          </cell>
          <cell r="I288" t="str">
            <v>Midwife</v>
          </cell>
          <cell r="K288" t="str">
            <v>Parteira</v>
          </cell>
        </row>
        <row r="289">
          <cell r="A289" t="str">
            <v>MC12.61.q</v>
          </cell>
          <cell r="B289" t="str">
            <v>Response</v>
          </cell>
          <cell r="D289" t="str">
            <v>Category option</v>
          </cell>
          <cell r="E289">
            <v>17</v>
          </cell>
          <cell r="I289" t="str">
            <v>Tradesperson: carpenter / bricklayer / mechanic</v>
          </cell>
          <cell r="K289" t="str">
            <v>Badaen: badaen ai / karpenteriu / badaen fatuk / mekaniku</v>
          </cell>
        </row>
        <row r="290">
          <cell r="A290" t="str">
            <v>MC12.61.r</v>
          </cell>
          <cell r="B290" t="str">
            <v>Response</v>
          </cell>
          <cell r="D290" t="str">
            <v>Category option</v>
          </cell>
          <cell r="E290">
            <v>18</v>
          </cell>
          <cell r="I290" t="str">
            <v>Labourer - farm / agriculture (working for an employer)</v>
          </cell>
          <cell r="K290" t="str">
            <v>Trabalhador toos nain / agrikultor (serbisu ba patraun)</v>
          </cell>
        </row>
        <row r="291">
          <cell r="A291" t="str">
            <v>MC12.61.s</v>
          </cell>
          <cell r="B291" t="str">
            <v>Response</v>
          </cell>
          <cell r="D291" t="str">
            <v>Category option</v>
          </cell>
          <cell r="E291">
            <v>19</v>
          </cell>
          <cell r="I291" t="str">
            <v>Labourer - non-agriculture (working for an employer)</v>
          </cell>
          <cell r="K291" t="str">
            <v>Trabalhador laos agrikultor (serbisu ba patraun)</v>
          </cell>
        </row>
        <row r="292">
          <cell r="A292" t="str">
            <v>MC12.85.a</v>
          </cell>
          <cell r="B292" t="str">
            <v>Response</v>
          </cell>
          <cell r="D292" t="str">
            <v>Category option</v>
          </cell>
          <cell r="E292">
            <v>1</v>
          </cell>
          <cell r="I292" t="str">
            <v>Relatives outside the household</v>
          </cell>
          <cell r="K292" t="str">
            <v>Familia husi uma kain ida ne'e</v>
          </cell>
        </row>
        <row r="293">
          <cell r="A293" t="str">
            <v>MC12.85.b</v>
          </cell>
          <cell r="B293" t="str">
            <v>Response</v>
          </cell>
          <cell r="D293" t="str">
            <v>Category option</v>
          </cell>
          <cell r="E293">
            <v>2</v>
          </cell>
          <cell r="I293" t="str">
            <v>Other households in the aldeia (not family)</v>
          </cell>
          <cell r="K293" t="str">
            <v>Husi uma kain seluk iha aldeia ida ne'e (laos familia)</v>
          </cell>
        </row>
        <row r="294">
          <cell r="A294" t="str">
            <v>MC12.85.c</v>
          </cell>
          <cell r="B294" t="str">
            <v>Response</v>
          </cell>
          <cell r="D294" t="str">
            <v>Category option</v>
          </cell>
          <cell r="E294">
            <v>3</v>
          </cell>
          <cell r="I294" t="str">
            <v>Bride's family (bride price)</v>
          </cell>
          <cell r="K294" t="str">
            <v>Familia feto foun (barlake)</v>
          </cell>
        </row>
        <row r="295">
          <cell r="A295" t="str">
            <v>MC12.85.d</v>
          </cell>
          <cell r="B295" t="str">
            <v>Response</v>
          </cell>
          <cell r="D295" t="str">
            <v>Category option</v>
          </cell>
          <cell r="E295">
            <v>4</v>
          </cell>
          <cell r="I295" t="str">
            <v>People who attended an event</v>
          </cell>
          <cell r="K295" t="str">
            <v>Ema mak tuir eventu ida</v>
          </cell>
        </row>
        <row r="296">
          <cell r="A296" t="str">
            <v>MC12.85.e</v>
          </cell>
          <cell r="B296" t="str">
            <v>Response</v>
          </cell>
          <cell r="D296" t="str">
            <v>Category option</v>
          </cell>
          <cell r="E296">
            <v>5</v>
          </cell>
          <cell r="I296" t="str">
            <v>Church or religious body</v>
          </cell>
          <cell r="K296" t="str">
            <v>Igreja no organizasaun religiozo</v>
          </cell>
        </row>
        <row r="297">
          <cell r="A297" t="str">
            <v>MC12.85.f</v>
          </cell>
          <cell r="B297" t="str">
            <v>Response</v>
          </cell>
          <cell r="D297" t="str">
            <v>Category option</v>
          </cell>
          <cell r="E297">
            <v>6</v>
          </cell>
          <cell r="I297" t="str">
            <v>NGO</v>
          </cell>
          <cell r="K297" t="str">
            <v>NGO</v>
          </cell>
        </row>
        <row r="298">
          <cell r="A298" t="str">
            <v>MC12.85.g</v>
          </cell>
          <cell r="B298" t="str">
            <v>Response</v>
          </cell>
          <cell r="D298" t="str">
            <v>Category option</v>
          </cell>
          <cell r="E298">
            <v>7</v>
          </cell>
          <cell r="I298" t="str">
            <v>Cooperative</v>
          </cell>
          <cell r="K298" t="str">
            <v>Kooperativa</v>
          </cell>
        </row>
        <row r="299">
          <cell r="A299" t="str">
            <v>MC12.85.h</v>
          </cell>
          <cell r="B299" t="str">
            <v>Response</v>
          </cell>
          <cell r="D299" t="str">
            <v>Category option</v>
          </cell>
          <cell r="E299">
            <v>8</v>
          </cell>
          <cell r="I299" t="str">
            <v>Other community group</v>
          </cell>
          <cell r="K299" t="str">
            <v>Grupu komunidade seluk</v>
          </cell>
        </row>
        <row r="300">
          <cell r="A300" t="str">
            <v>MC12.90.a</v>
          </cell>
          <cell r="B300" t="str">
            <v>Response</v>
          </cell>
          <cell r="D300" t="str">
            <v>Category option</v>
          </cell>
          <cell r="E300">
            <v>1</v>
          </cell>
          <cell r="I300" t="str">
            <v>Conductor (not working for an employer)</v>
          </cell>
          <cell r="K300" t="str">
            <v>Kondutor (laos serbisu ba ema ruma)</v>
          </cell>
        </row>
        <row r="301">
          <cell r="A301" t="str">
            <v>MC12.90.b</v>
          </cell>
          <cell r="B301" t="str">
            <v>Response</v>
          </cell>
          <cell r="D301" t="str">
            <v>Category option</v>
          </cell>
          <cell r="E301">
            <v>2</v>
          </cell>
          <cell r="I301" t="str">
            <v>Masseuse (not working for an employer)</v>
          </cell>
          <cell r="K301" t="str">
            <v>Dudu isin (laos serbisu ba ema ruma)</v>
          </cell>
        </row>
        <row r="302">
          <cell r="A302" t="str">
            <v>MC12.90.c</v>
          </cell>
          <cell r="B302" t="str">
            <v>Response</v>
          </cell>
          <cell r="D302" t="str">
            <v>Category option</v>
          </cell>
          <cell r="E302">
            <v>3</v>
          </cell>
          <cell r="I302" t="str">
            <v>Hairdresser (not working for an employer)</v>
          </cell>
          <cell r="K302" t="str">
            <v>Tesi fuuk (laos serbisu ba ema ruma)</v>
          </cell>
        </row>
        <row r="303">
          <cell r="A303" t="str">
            <v>MC12.90.d</v>
          </cell>
          <cell r="B303" t="str">
            <v>Response</v>
          </cell>
          <cell r="D303" t="str">
            <v>Category option</v>
          </cell>
          <cell r="E303">
            <v>4</v>
          </cell>
          <cell r="I303" t="str">
            <v>Rental income (renting house, motorbike etc.)</v>
          </cell>
          <cell r="K303" t="str">
            <v>Osan husi fo aluga (aluga uma, motor no sst)</v>
          </cell>
        </row>
        <row r="304">
          <cell r="A304" t="str">
            <v>MC12.90.e</v>
          </cell>
          <cell r="B304" t="str">
            <v>Response</v>
          </cell>
          <cell r="D304" t="str">
            <v>Category option</v>
          </cell>
          <cell r="E304">
            <v>5</v>
          </cell>
          <cell r="I304" t="str">
            <v>Interest</v>
          </cell>
          <cell r="K304" t="str">
            <v>Funan</v>
          </cell>
        </row>
        <row r="305">
          <cell r="A305" t="str">
            <v>MC12.90.f</v>
          </cell>
          <cell r="B305" t="str">
            <v>Response</v>
          </cell>
          <cell r="D305" t="str">
            <v>Category option</v>
          </cell>
          <cell r="E305">
            <v>6</v>
          </cell>
          <cell r="I305" t="str">
            <v>Fee / contribution to traditional midwife (dayan)</v>
          </cell>
          <cell r="K305" t="str">
            <v>Osan ba serbisu dayan</v>
          </cell>
        </row>
        <row r="306">
          <cell r="A306" t="str">
            <v>MC12.90.g</v>
          </cell>
          <cell r="B306" t="str">
            <v>Response</v>
          </cell>
          <cell r="D306" t="str">
            <v>Category option</v>
          </cell>
          <cell r="E306">
            <v>7</v>
          </cell>
          <cell r="I306" t="str">
            <v>Fee for traditional healing / prayer (matan dok / tim pendoa)</v>
          </cell>
          <cell r="K306" t="str">
            <v>Osan ba serbisu matan dok / tim pendoa</v>
          </cell>
        </row>
        <row r="307">
          <cell r="A307" t="str">
            <v>MC12.90.h</v>
          </cell>
          <cell r="B307" t="str">
            <v>Response</v>
          </cell>
          <cell r="D307" t="str">
            <v>Category option</v>
          </cell>
          <cell r="E307">
            <v>8</v>
          </cell>
          <cell r="I307" t="str">
            <v>Religious offerings or collections</v>
          </cell>
          <cell r="K307" t="str">
            <v>Kolekta ka oferta relijiaun</v>
          </cell>
        </row>
        <row r="308">
          <cell r="A308" t="str">
            <v>MC12.90.i</v>
          </cell>
          <cell r="B308" t="str">
            <v>Response</v>
          </cell>
          <cell r="D308" t="str">
            <v>Category option</v>
          </cell>
          <cell r="E308">
            <v>9</v>
          </cell>
          <cell r="I308" t="str">
            <v>Gambling winnings</v>
          </cell>
          <cell r="K308" t="str">
            <v>Joga</v>
          </cell>
        </row>
        <row r="309">
          <cell r="A309" t="str">
            <v>MC12.90.j</v>
          </cell>
          <cell r="B309" t="str">
            <v>Response</v>
          </cell>
          <cell r="D309" t="str">
            <v>Category option</v>
          </cell>
          <cell r="E309">
            <v>10</v>
          </cell>
          <cell r="I309" t="str">
            <v>Begging</v>
          </cell>
          <cell r="K309" t="str">
            <v>Husu osan ba ema</v>
          </cell>
        </row>
        <row r="310">
          <cell r="A310" t="str">
            <v>MC12.20.a</v>
          </cell>
          <cell r="B310" t="str">
            <v>Response</v>
          </cell>
          <cell r="D310" t="str">
            <v>Category option</v>
          </cell>
          <cell r="E310">
            <v>1</v>
          </cell>
          <cell r="I310" t="str">
            <v>Caught</v>
          </cell>
          <cell r="K310" t="str">
            <v>Kaer rasik</v>
          </cell>
        </row>
        <row r="311">
          <cell r="A311" t="str">
            <v>MC12.20.b</v>
          </cell>
          <cell r="B311" t="str">
            <v>Response</v>
          </cell>
          <cell r="D311" t="str">
            <v>Category option</v>
          </cell>
          <cell r="E311">
            <v>2</v>
          </cell>
          <cell r="I311" t="str">
            <v>Bought and resold</v>
          </cell>
          <cell r="K311" t="str">
            <v>Hola tia fan tutan fali</v>
          </cell>
        </row>
        <row r="312">
          <cell r="A312" t="str">
            <v>MC12.80.a</v>
          </cell>
          <cell r="B312" t="str">
            <v>Response</v>
          </cell>
          <cell r="D312" t="str">
            <v>Category option</v>
          </cell>
          <cell r="E312">
            <v>1</v>
          </cell>
          <cell r="I312" t="str">
            <v>Veteran pension</v>
          </cell>
          <cell r="K312" t="str">
            <v>Subsidiu veteranu nia</v>
          </cell>
        </row>
        <row r="313">
          <cell r="A313" t="str">
            <v>MC12.80.b</v>
          </cell>
          <cell r="B313" t="str">
            <v>Response</v>
          </cell>
          <cell r="D313" t="str">
            <v>Category option</v>
          </cell>
          <cell r="E313">
            <v>2</v>
          </cell>
          <cell r="I313" t="str">
            <v>Elderly pension</v>
          </cell>
          <cell r="K313" t="str">
            <v>Subsidiu ba idozu</v>
          </cell>
        </row>
        <row r="314">
          <cell r="A314" t="str">
            <v>MC12.80.c</v>
          </cell>
          <cell r="B314" t="str">
            <v>Response</v>
          </cell>
          <cell r="D314" t="str">
            <v>Category option</v>
          </cell>
          <cell r="E314">
            <v>3</v>
          </cell>
          <cell r="I314" t="str">
            <v>Disability pension</v>
          </cell>
          <cell r="K314" t="str">
            <v>Subsidiu ba alezadu / defisienti</v>
          </cell>
        </row>
        <row r="315">
          <cell r="A315" t="str">
            <v>MC12.80.d</v>
          </cell>
          <cell r="B315" t="str">
            <v>Response</v>
          </cell>
          <cell r="D315" t="str">
            <v>Category option</v>
          </cell>
          <cell r="E315">
            <v>4</v>
          </cell>
          <cell r="I315" t="str">
            <v>Bolsa Mae</v>
          </cell>
          <cell r="K315" t="str">
            <v>Bolsa Mae</v>
          </cell>
        </row>
        <row r="316">
          <cell r="A316" t="str">
            <v>MC12.80.e</v>
          </cell>
          <cell r="B316" t="str">
            <v>Response</v>
          </cell>
          <cell r="D316" t="str">
            <v>Category option</v>
          </cell>
          <cell r="E316">
            <v>5</v>
          </cell>
          <cell r="I316" t="str">
            <v>Indonesian pension</v>
          </cell>
          <cell r="K316" t="str">
            <v>Subsidiu husi Indonezia</v>
          </cell>
        </row>
        <row r="317">
          <cell r="A317" t="str">
            <v>MC12.80.f</v>
          </cell>
          <cell r="B317" t="str">
            <v>Response</v>
          </cell>
          <cell r="D317" t="str">
            <v>Category option</v>
          </cell>
          <cell r="E317">
            <v>6</v>
          </cell>
          <cell r="I317" t="str">
            <v>Portuguese pension</v>
          </cell>
          <cell r="K317" t="str">
            <v>Subsidiu husi Portuges</v>
          </cell>
        </row>
        <row r="318">
          <cell r="A318" t="str">
            <v>MC12.41.a</v>
          </cell>
          <cell r="B318" t="str">
            <v>Response</v>
          </cell>
          <cell r="D318" t="str">
            <v>Category option</v>
          </cell>
          <cell r="E318">
            <v>1</v>
          </cell>
          <cell r="I318" t="str">
            <v>School</v>
          </cell>
          <cell r="K318" t="str">
            <v>Eskola</v>
          </cell>
        </row>
        <row r="319">
          <cell r="A319" t="str">
            <v>MC12.41.b</v>
          </cell>
          <cell r="B319" t="str">
            <v>Response</v>
          </cell>
          <cell r="D319" t="str">
            <v>Category option</v>
          </cell>
          <cell r="E319">
            <v>2</v>
          </cell>
          <cell r="I319" t="str">
            <v>Health centre</v>
          </cell>
          <cell r="K319" t="str">
            <v>Sentru saúde</v>
          </cell>
        </row>
        <row r="320">
          <cell r="A320" t="str">
            <v>MC12.41.c</v>
          </cell>
          <cell r="B320" t="str">
            <v>Response</v>
          </cell>
          <cell r="D320" t="str">
            <v>Category option</v>
          </cell>
          <cell r="E320">
            <v>3</v>
          </cell>
          <cell r="I320" t="str">
            <v>Church or other religious building</v>
          </cell>
          <cell r="K320" t="str">
            <v>Igreja ka edifísiu relijiozu seluk</v>
          </cell>
        </row>
        <row r="321">
          <cell r="A321" t="str">
            <v>MC12.41.d</v>
          </cell>
          <cell r="B321" t="str">
            <v>Response</v>
          </cell>
          <cell r="D321" t="str">
            <v>Category option</v>
          </cell>
          <cell r="E321">
            <v>4</v>
          </cell>
          <cell r="I321" t="str">
            <v>Sacred / cultural house</v>
          </cell>
          <cell r="K321" t="str">
            <v>Uma lulik / uma lisan / uma adat</v>
          </cell>
        </row>
        <row r="322">
          <cell r="A322" t="str">
            <v>MC12.41.e</v>
          </cell>
          <cell r="B322" t="str">
            <v>Response</v>
          </cell>
          <cell r="D322" t="str">
            <v>Category option</v>
          </cell>
          <cell r="E322">
            <v>5</v>
          </cell>
          <cell r="I322" t="str">
            <v>Private house or other building</v>
          </cell>
          <cell r="K322" t="str">
            <v>Uma privadu ida ka edifisiu privadu ida</v>
          </cell>
        </row>
        <row r="323">
          <cell r="A323" t="str">
            <v>MC12.41.f</v>
          </cell>
          <cell r="B323" t="str">
            <v>Response</v>
          </cell>
          <cell r="D323" t="str">
            <v>Category option</v>
          </cell>
          <cell r="E323">
            <v>6</v>
          </cell>
          <cell r="I323" t="str">
            <v>Market space</v>
          </cell>
          <cell r="K323" t="str">
            <v>Merkadu fatin</v>
          </cell>
        </row>
        <row r="324">
          <cell r="A324" t="str">
            <v>MC12.41.g</v>
          </cell>
          <cell r="B324" t="str">
            <v>Response</v>
          </cell>
          <cell r="D324" t="str">
            <v>Category option</v>
          </cell>
          <cell r="E324">
            <v>7</v>
          </cell>
          <cell r="I324" t="str">
            <v>Electricity supply / install solar panels</v>
          </cell>
          <cell r="K324" t="str">
            <v>Fornesimentu eletrisidade / monta tenaga surya</v>
          </cell>
        </row>
        <row r="325">
          <cell r="A325" t="str">
            <v>MC12.41.h</v>
          </cell>
          <cell r="B325" t="str">
            <v>Response</v>
          </cell>
          <cell r="D325" t="str">
            <v>Category option</v>
          </cell>
          <cell r="E325">
            <v>8</v>
          </cell>
          <cell r="I325" t="str">
            <v>Road</v>
          </cell>
          <cell r="K325" t="str">
            <v>Estrada</v>
          </cell>
        </row>
        <row r="326">
          <cell r="A326" t="str">
            <v>MC12.41.i</v>
          </cell>
          <cell r="B326" t="str">
            <v>Response</v>
          </cell>
          <cell r="D326" t="str">
            <v>Category option</v>
          </cell>
          <cell r="E326">
            <v>9</v>
          </cell>
          <cell r="I326" t="str">
            <v>Bridge</v>
          </cell>
          <cell r="K326" t="str">
            <v>Ponte</v>
          </cell>
        </row>
        <row r="327">
          <cell r="A327" t="str">
            <v>MC12.41.j</v>
          </cell>
          <cell r="B327" t="str">
            <v>Response</v>
          </cell>
          <cell r="D327" t="str">
            <v>Category option</v>
          </cell>
          <cell r="E327">
            <v>10</v>
          </cell>
          <cell r="I327" t="str">
            <v>Canal, drainage or irrigation system</v>
          </cell>
          <cell r="K327" t="str">
            <v>Be'e dalan, Kanál, be'e dalan ka sistema irrigasaun</v>
          </cell>
        </row>
        <row r="328">
          <cell r="A328" t="str">
            <v>MC12.41.k</v>
          </cell>
          <cell r="B328" t="str">
            <v>Response</v>
          </cell>
          <cell r="D328" t="str">
            <v>Category option</v>
          </cell>
          <cell r="E328">
            <v>11</v>
          </cell>
          <cell r="I328" t="str">
            <v>Water supply - well, pipe, tap etc.</v>
          </cell>
          <cell r="K328" t="str">
            <v>Be'e matan - posu, pipa, torneira no sst</v>
          </cell>
        </row>
        <row r="329">
          <cell r="A329" t="str">
            <v>MC12.41.l</v>
          </cell>
          <cell r="B329" t="str">
            <v>Response</v>
          </cell>
          <cell r="D329" t="str">
            <v>Category option</v>
          </cell>
          <cell r="E329">
            <v>12</v>
          </cell>
          <cell r="I329" t="str">
            <v>Toilet</v>
          </cell>
          <cell r="K329" t="str">
            <v>Sintina</v>
          </cell>
        </row>
        <row r="330">
          <cell r="A330" t="str">
            <v>MC12.41.m</v>
          </cell>
          <cell r="B330" t="str">
            <v>Response</v>
          </cell>
          <cell r="D330" t="str">
            <v>Category option</v>
          </cell>
          <cell r="E330">
            <v>13</v>
          </cell>
          <cell r="I330" t="str">
            <v>Community hall or office</v>
          </cell>
          <cell r="K330" t="str">
            <v>Cede no salaun komunidade nian</v>
          </cell>
        </row>
        <row r="331">
          <cell r="A331" t="str">
            <v>MC12.41.n</v>
          </cell>
          <cell r="B331" t="str">
            <v>Response</v>
          </cell>
          <cell r="D331" t="str">
            <v>Category option</v>
          </cell>
          <cell r="E331">
            <v>14</v>
          </cell>
          <cell r="I331" t="str">
            <v>Oval or sporting facility</v>
          </cell>
          <cell r="K331" t="str">
            <v>Kampu ka fasilidade desportu</v>
          </cell>
        </row>
        <row r="332">
          <cell r="A332" t="str">
            <v>H9.3.a</v>
          </cell>
          <cell r="B332" t="str">
            <v>Response</v>
          </cell>
          <cell r="D332" t="str">
            <v>Category option</v>
          </cell>
          <cell r="E332">
            <v>1</v>
          </cell>
          <cell r="I332" t="str">
            <v>No interest in completing to senior high school</v>
          </cell>
          <cell r="K332" t="str">
            <v>La interese atu remata eskola sekundario</v>
          </cell>
        </row>
        <row r="333">
          <cell r="A333" t="str">
            <v>H9.3.b</v>
          </cell>
          <cell r="B333" t="str">
            <v>Response</v>
          </cell>
          <cell r="D333" t="str">
            <v>Category option</v>
          </cell>
          <cell r="E333">
            <v>2</v>
          </cell>
          <cell r="I333" t="str">
            <v>Too young</v>
          </cell>
          <cell r="K333" t="str">
            <v>Tinan seidauk to'o</v>
          </cell>
        </row>
        <row r="334">
          <cell r="A334" t="str">
            <v>H9.3.c</v>
          </cell>
          <cell r="B334" t="str">
            <v>Response</v>
          </cell>
          <cell r="D334" t="str">
            <v>Category option</v>
          </cell>
          <cell r="E334">
            <v>3</v>
          </cell>
          <cell r="I334" t="str">
            <v>Helps in the family home, farm or business</v>
          </cell>
          <cell r="K334" t="str">
            <v>Ajuda iha uma laran, natar ou bisnis</v>
          </cell>
        </row>
        <row r="335">
          <cell r="A335" t="str">
            <v>H9.3.d</v>
          </cell>
          <cell r="B335" t="str">
            <v>Response</v>
          </cell>
          <cell r="D335" t="str">
            <v>Category option</v>
          </cell>
          <cell r="E335">
            <v>4</v>
          </cell>
          <cell r="I335" t="str">
            <v>Works outside the home / farm / family business</v>
          </cell>
          <cell r="K335" t="str">
            <v>Serbisu iha liur / natar / halao familia nian bisnis</v>
          </cell>
        </row>
        <row r="336">
          <cell r="A336" t="str">
            <v>H9.3.e</v>
          </cell>
          <cell r="B336" t="str">
            <v>Response</v>
          </cell>
          <cell r="D336" t="str">
            <v>Category option</v>
          </cell>
          <cell r="E336">
            <v>5</v>
          </cell>
          <cell r="I336" t="str">
            <v>Grades too low / did not pass</v>
          </cell>
          <cell r="K336" t="str">
            <v>Notas ki'ik liu / la passa</v>
          </cell>
        </row>
        <row r="337">
          <cell r="A337" t="str">
            <v>H9.3.f</v>
          </cell>
          <cell r="B337" t="str">
            <v>Response</v>
          </cell>
          <cell r="D337" t="str">
            <v>Category option</v>
          </cell>
          <cell r="E337">
            <v>6</v>
          </cell>
          <cell r="I337" t="str">
            <v>Bad behaviour / expelled</v>
          </cell>
          <cell r="K337" t="str">
            <v>Hahalok at / hasai husi eskola</v>
          </cell>
        </row>
        <row r="338">
          <cell r="A338" t="str">
            <v>H9.3.g</v>
          </cell>
          <cell r="B338" t="str">
            <v>Response</v>
          </cell>
          <cell r="D338" t="str">
            <v>Category option</v>
          </cell>
          <cell r="E338">
            <v>7</v>
          </cell>
          <cell r="I338" t="str">
            <v>Sick / disabled / mute / deaf</v>
          </cell>
          <cell r="K338" t="str">
            <v>Moras / defisienti / beik / tilun diuk</v>
          </cell>
        </row>
        <row r="339">
          <cell r="A339" t="str">
            <v>H9.3.h</v>
          </cell>
          <cell r="B339" t="str">
            <v>Response</v>
          </cell>
          <cell r="D339" t="str">
            <v>Category option</v>
          </cell>
          <cell r="E339">
            <v>8</v>
          </cell>
          <cell r="I339" t="str">
            <v>School too far</v>
          </cell>
          <cell r="K339" t="str">
            <v>Eskola dok liu</v>
          </cell>
        </row>
        <row r="340">
          <cell r="A340" t="str">
            <v>H9.3.i</v>
          </cell>
          <cell r="B340" t="str">
            <v>Response</v>
          </cell>
          <cell r="D340" t="str">
            <v>Category option</v>
          </cell>
          <cell r="E340">
            <v>9</v>
          </cell>
          <cell r="I340" t="str">
            <v>School not functional (no teachers / standard is poor)</v>
          </cell>
          <cell r="K340" t="str">
            <v>Eskola la funsiona</v>
          </cell>
        </row>
        <row r="341">
          <cell r="A341" t="str">
            <v>H9.3.j</v>
          </cell>
          <cell r="B341" t="str">
            <v>Response</v>
          </cell>
          <cell r="D341" t="str">
            <v>Category option</v>
          </cell>
          <cell r="E341">
            <v>10</v>
          </cell>
          <cell r="I341" t="str">
            <v>Not enough money for school fees / uniforms</v>
          </cell>
          <cell r="K341" t="str">
            <v>Osan la to'o atu selu osan eskola / farda</v>
          </cell>
        </row>
        <row r="342">
          <cell r="A342" t="str">
            <v>H9.3.k</v>
          </cell>
          <cell r="B342" t="str">
            <v>Response</v>
          </cell>
          <cell r="D342" t="str">
            <v>Category option</v>
          </cell>
          <cell r="E342">
            <v>11</v>
          </cell>
          <cell r="I342" t="str">
            <v>Got married / has a family</v>
          </cell>
          <cell r="K342" t="str">
            <v>Kaben ona / iha familia</v>
          </cell>
        </row>
        <row r="343">
          <cell r="A343" t="str">
            <v>H9.3.l</v>
          </cell>
          <cell r="B343" t="str">
            <v>Response</v>
          </cell>
          <cell r="D343" t="str">
            <v>Category option</v>
          </cell>
          <cell r="E343">
            <v>12</v>
          </cell>
          <cell r="I343" t="str">
            <v>Completed senior high school</v>
          </cell>
          <cell r="K343" t="str">
            <v>Ramata ona eskola sekundaria</v>
          </cell>
        </row>
        <row r="344">
          <cell r="A344" t="str">
            <v>H9.4.a</v>
          </cell>
          <cell r="B344" t="str">
            <v>Response</v>
          </cell>
          <cell r="D344" t="str">
            <v>Category option</v>
          </cell>
          <cell r="E344">
            <v>1</v>
          </cell>
          <cell r="I344" t="str">
            <v>Community school</v>
          </cell>
          <cell r="K344" t="str">
            <v>Eskola komunidade</v>
          </cell>
        </row>
        <row r="345">
          <cell r="A345" t="str">
            <v>H9.4.b</v>
          </cell>
          <cell r="B345" t="str">
            <v>Response</v>
          </cell>
          <cell r="D345" t="str">
            <v>Category option</v>
          </cell>
          <cell r="E345">
            <v>2</v>
          </cell>
          <cell r="I345" t="str">
            <v>State school</v>
          </cell>
          <cell r="K345" t="str">
            <v>Eskola publiku / estadu</v>
          </cell>
        </row>
        <row r="346">
          <cell r="A346" t="str">
            <v>H9.4.c</v>
          </cell>
          <cell r="B346" t="str">
            <v>Response</v>
          </cell>
          <cell r="D346" t="str">
            <v>Category option</v>
          </cell>
          <cell r="E346">
            <v>3</v>
          </cell>
          <cell r="I346" t="str">
            <v>Private school</v>
          </cell>
          <cell r="K346" t="str">
            <v>Eskola privadu / swasta</v>
          </cell>
        </row>
        <row r="347">
          <cell r="A347" t="str">
            <v>H9.3a.a</v>
          </cell>
          <cell r="B347" t="str">
            <v>Response</v>
          </cell>
          <cell r="D347" t="str">
            <v>Category option</v>
          </cell>
          <cell r="E347">
            <v>1</v>
          </cell>
          <cell r="I347" t="str">
            <v>Not unhappy</v>
          </cell>
          <cell r="K347" t="str">
            <v>La kontenti hirus</v>
          </cell>
        </row>
        <row r="348">
          <cell r="A348" t="str">
            <v>H9.3a.b</v>
          </cell>
          <cell r="B348" t="str">
            <v>Response</v>
          </cell>
          <cell r="D348" t="str">
            <v>Category option</v>
          </cell>
          <cell r="E348">
            <v>2</v>
          </cell>
          <cell r="I348" t="str">
            <v>A little unhappy</v>
          </cell>
          <cell r="K348" t="str">
            <v>La kontenti</v>
          </cell>
        </row>
        <row r="349">
          <cell r="A349" t="str">
            <v>H9.3a.c</v>
          </cell>
          <cell r="B349" t="str">
            <v>Response</v>
          </cell>
          <cell r="D349" t="str">
            <v>Category option</v>
          </cell>
          <cell r="E349">
            <v>3</v>
          </cell>
          <cell r="I349" t="str">
            <v>Undecided (in 2 minds)</v>
          </cell>
          <cell r="K349" t="str">
            <v>La hatene (laran rua)</v>
          </cell>
        </row>
        <row r="350">
          <cell r="A350" t="str">
            <v>H9.3a.d</v>
          </cell>
          <cell r="B350" t="str">
            <v>Response</v>
          </cell>
          <cell r="D350" t="str">
            <v>Category option</v>
          </cell>
          <cell r="E350">
            <v>4</v>
          </cell>
          <cell r="I350" t="str">
            <v>Don't care</v>
          </cell>
          <cell r="K350" t="str">
            <v>La interese</v>
          </cell>
        </row>
        <row r="351">
          <cell r="A351" t="str">
            <v>H9.21.a</v>
          </cell>
          <cell r="B351" t="str">
            <v>Response</v>
          </cell>
          <cell r="D351" t="str">
            <v>Category option</v>
          </cell>
          <cell r="E351">
            <v>1</v>
          </cell>
          <cell r="I351" t="str">
            <v>Household prefers religious education</v>
          </cell>
          <cell r="K351" t="str">
            <v>Uma-kain gosta liu eskola nebe Amu ka Madre sira mak kaer</v>
          </cell>
        </row>
        <row r="352">
          <cell r="A352" t="str">
            <v>H9.21.b</v>
          </cell>
          <cell r="B352" t="str">
            <v>Response</v>
          </cell>
          <cell r="D352" t="str">
            <v>Category option</v>
          </cell>
          <cell r="E352">
            <v>2</v>
          </cell>
          <cell r="I352" t="str">
            <v>Quality of education is higher / facilities are better</v>
          </cell>
          <cell r="K352" t="str">
            <v>Kualidade eskola nebe diak liu / fasilidade eskola nebe diak liu</v>
          </cell>
        </row>
        <row r="353">
          <cell r="A353" t="str">
            <v>H9.21.c</v>
          </cell>
          <cell r="B353" t="str">
            <v>Response</v>
          </cell>
          <cell r="D353" t="str">
            <v>Category option</v>
          </cell>
          <cell r="E353">
            <v>3</v>
          </cell>
          <cell r="I353" t="str">
            <v>Road to current school is better</v>
          </cell>
          <cell r="K353" t="str">
            <v>Estrada ba eskola ne'e diak liu</v>
          </cell>
        </row>
        <row r="354">
          <cell r="A354" t="str">
            <v>H9.21.d</v>
          </cell>
          <cell r="B354" t="str">
            <v>Response</v>
          </cell>
          <cell r="D354" t="str">
            <v>Category option</v>
          </cell>
          <cell r="E354">
            <v>4</v>
          </cell>
          <cell r="I354" t="str">
            <v>Transport is more readily available to the current school</v>
          </cell>
          <cell r="K354" t="str">
            <v>Fasil liu atu hetan transporte atu ba eskola ne'e</v>
          </cell>
        </row>
        <row r="355">
          <cell r="A355" t="str">
            <v>H9.21.e</v>
          </cell>
          <cell r="B355" t="str">
            <v>Response</v>
          </cell>
          <cell r="D355" t="str">
            <v>Category option</v>
          </cell>
          <cell r="E355">
            <v>5</v>
          </cell>
          <cell r="I355" t="str">
            <v>Location is more convenient (other household members go past there)</v>
          </cell>
          <cell r="K355" t="str">
            <v>Fatin eskola ne'e mak diak liu (membru uma-kain ne'e liu mos husi fatin ne'e)</v>
          </cell>
        </row>
        <row r="356">
          <cell r="A356" t="str">
            <v>H9.21.f</v>
          </cell>
          <cell r="B356" t="str">
            <v>Response</v>
          </cell>
          <cell r="D356" t="str">
            <v>Category option</v>
          </cell>
          <cell r="E356">
            <v>6</v>
          </cell>
          <cell r="I356" t="str">
            <v>Received scholarship to this school</v>
          </cell>
          <cell r="K356" t="str">
            <v>Hetan bolsu estudu atu ba estuda iha eskola ne'e</v>
          </cell>
        </row>
        <row r="357">
          <cell r="A357" t="str">
            <v>H9.21.g</v>
          </cell>
          <cell r="B357" t="str">
            <v>Response</v>
          </cell>
          <cell r="D357" t="str">
            <v>Category option</v>
          </cell>
          <cell r="E357">
            <v>7</v>
          </cell>
          <cell r="I357" t="str">
            <v>{Name} was not permitted at closest school (expelled / did not pass)</v>
          </cell>
          <cell r="K357" t="str">
            <v>{Naran} la bele ba eskola nebe besik liu (tamba ema hasai tia / la passa)</v>
          </cell>
        </row>
        <row r="358">
          <cell r="A358" t="str">
            <v>H9.21.h</v>
          </cell>
          <cell r="B358" t="str">
            <v>Response</v>
          </cell>
          <cell r="D358" t="str">
            <v>Category option</v>
          </cell>
          <cell r="E358">
            <v>8</v>
          </cell>
          <cell r="I358" t="str">
            <v>{Name} was bullied at closest school</v>
          </cell>
          <cell r="K358" t="str">
            <v>{Naran} ema baku iha eskola nebe besik liu ne'e</v>
          </cell>
        </row>
        <row r="359">
          <cell r="A359" t="str">
            <v>H9.21.i</v>
          </cell>
          <cell r="B359" t="str">
            <v>Response</v>
          </cell>
          <cell r="D359" t="str">
            <v>Category option</v>
          </cell>
          <cell r="E359">
            <v>9</v>
          </cell>
          <cell r="I359" t="str">
            <v>{Name} prefers current school (e.g. has friends there)</v>
          </cell>
          <cell r="K359" t="str">
            <v>{Naran} gosta liu eskola ida agora ne'e (tamba iha kolega barak iha neba)</v>
          </cell>
        </row>
        <row r="360">
          <cell r="A360" t="str">
            <v>H9.21.j</v>
          </cell>
          <cell r="B360" t="str">
            <v>Response</v>
          </cell>
          <cell r="D360" t="str">
            <v>Category option</v>
          </cell>
          <cell r="E360">
            <v>10</v>
          </cell>
          <cell r="I360" t="str">
            <v>Closest school is more expensive</v>
          </cell>
          <cell r="K360" t="str">
            <v>Eskola ida besik liu ne'e karun liu</v>
          </cell>
        </row>
        <row r="361">
          <cell r="A361" t="str">
            <v>H9.21.k</v>
          </cell>
          <cell r="B361" t="str">
            <v>Response</v>
          </cell>
          <cell r="D361" t="str">
            <v>Category option</v>
          </cell>
          <cell r="E361">
            <v>11</v>
          </cell>
          <cell r="I361" t="str">
            <v>Closest school temporarily not functioning</v>
          </cell>
          <cell r="K361" t="str">
            <v>Eskola besik liu ne'e, nia fasilidade at hela</v>
          </cell>
        </row>
        <row r="362">
          <cell r="A362" t="str">
            <v>H9.21.l</v>
          </cell>
          <cell r="B362" t="str">
            <v>Response</v>
          </cell>
          <cell r="D362" t="str">
            <v>Category option</v>
          </cell>
          <cell r="E362">
            <v>12</v>
          </cell>
          <cell r="I362" t="str">
            <v>No class at {name}'s level</v>
          </cell>
          <cell r="K362" t="str">
            <v>Laiha klasse iha {naran} nia nivel</v>
          </cell>
        </row>
        <row r="363">
          <cell r="A363" t="str">
            <v>H9.22.a</v>
          </cell>
          <cell r="B363" t="str">
            <v>Response</v>
          </cell>
          <cell r="D363" t="str">
            <v>Category option</v>
          </cell>
          <cell r="E363">
            <v>1</v>
          </cell>
          <cell r="I363" t="str">
            <v>Educational standard is higher</v>
          </cell>
          <cell r="K363" t="str">
            <v>Standar edukasaun diak liu</v>
          </cell>
        </row>
        <row r="364">
          <cell r="A364" t="str">
            <v>H9.22.b</v>
          </cell>
          <cell r="B364" t="str">
            <v>Response</v>
          </cell>
          <cell r="D364" t="str">
            <v>Category option</v>
          </cell>
          <cell r="E364">
            <v>2</v>
          </cell>
          <cell r="I364" t="str">
            <v>Teachers are more qualified</v>
          </cell>
          <cell r="K364" t="str">
            <v>Mestri sira hanorin diak liu</v>
          </cell>
        </row>
        <row r="365">
          <cell r="A365" t="str">
            <v>H9.22.c</v>
          </cell>
          <cell r="B365" t="str">
            <v>Response</v>
          </cell>
          <cell r="D365" t="str">
            <v>Category option</v>
          </cell>
          <cell r="E365">
            <v>3</v>
          </cell>
          <cell r="I365" t="str">
            <v>Teachers come more often</v>
          </cell>
          <cell r="K365" t="str">
            <v>Mestri sira mai eskola hela deit</v>
          </cell>
        </row>
        <row r="366">
          <cell r="A366" t="str">
            <v>H9.22.d</v>
          </cell>
          <cell r="B366" t="str">
            <v>Response</v>
          </cell>
          <cell r="D366" t="str">
            <v>Category option</v>
          </cell>
          <cell r="E366">
            <v>4</v>
          </cell>
          <cell r="I366" t="str">
            <v>More teachers / classes are smaller</v>
          </cell>
          <cell r="K366" t="str">
            <v>Mestri barak / sala estudante ladun barak ida</v>
          </cell>
        </row>
        <row r="367">
          <cell r="A367" t="str">
            <v>H9.22.e</v>
          </cell>
          <cell r="B367" t="str">
            <v>Response</v>
          </cell>
          <cell r="D367" t="str">
            <v>Category option</v>
          </cell>
          <cell r="E367">
            <v>5</v>
          </cell>
          <cell r="I367" t="str">
            <v>More desks / books / equipment</v>
          </cell>
          <cell r="K367" t="str">
            <v>Mesa eskola / livrus / ekipamentu</v>
          </cell>
        </row>
        <row r="368">
          <cell r="A368" t="str">
            <v>H9.22.f</v>
          </cell>
          <cell r="B368" t="str">
            <v>Response</v>
          </cell>
          <cell r="D368" t="str">
            <v>Category option</v>
          </cell>
          <cell r="E368">
            <v>6</v>
          </cell>
          <cell r="I368" t="str">
            <v>More facilities (kitchen / toilets / sports field)</v>
          </cell>
          <cell r="K368" t="str">
            <v>Fasilidade barak liu (dapur / haris fatin / fasiliadade desportu)</v>
          </cell>
        </row>
        <row r="370">
          <cell r="A370" t="str">
            <v>MJ1.04.a</v>
          </cell>
          <cell r="B370" t="str">
            <v>Response</v>
          </cell>
          <cell r="D370" t="str">
            <v>Category option</v>
          </cell>
          <cell r="E370">
            <v>1</v>
          </cell>
          <cell r="I370" t="str">
            <v>Often</v>
          </cell>
          <cell r="K370" t="str">
            <v>Dala barak</v>
          </cell>
        </row>
        <row r="371">
          <cell r="A371" t="str">
            <v>MJ1.04.b</v>
          </cell>
          <cell r="B371" t="str">
            <v>Response</v>
          </cell>
          <cell r="D371" t="str">
            <v>Category option</v>
          </cell>
          <cell r="E371">
            <v>2</v>
          </cell>
          <cell r="I371" t="str">
            <v>Just a few times</v>
          </cell>
          <cell r="K371" t="str">
            <v>Dala ruma deit</v>
          </cell>
        </row>
        <row r="372">
          <cell r="A372" t="str">
            <v>MJ1.04.c</v>
          </cell>
          <cell r="B372" t="str">
            <v>Response</v>
          </cell>
          <cell r="D372" t="str">
            <v>Category option</v>
          </cell>
          <cell r="E372">
            <v>4</v>
          </cell>
          <cell r="I372" t="str">
            <v>Does not exist</v>
          </cell>
          <cell r="K372" t="str">
            <v>La iha</v>
          </cell>
        </row>
        <row r="373">
          <cell r="A373" t="str">
            <v>C2.1.03.a</v>
          </cell>
          <cell r="B373" t="str">
            <v>Response</v>
          </cell>
          <cell r="D373" t="str">
            <v>Category option</v>
          </cell>
          <cell r="E373">
            <v>1</v>
          </cell>
          <cell r="I373" t="str">
            <v xml:space="preserve">Bottled </v>
          </cell>
          <cell r="K373" t="str">
            <v>Be botir (AQUA)</v>
          </cell>
        </row>
        <row r="374">
          <cell r="A374" t="str">
            <v>C2.1.03.b</v>
          </cell>
          <cell r="B374" t="str">
            <v>Response</v>
          </cell>
          <cell r="D374" t="str">
            <v>Category option</v>
          </cell>
          <cell r="E374">
            <v>2</v>
          </cell>
          <cell r="I374" t="str">
            <v xml:space="preserve">Piped Into Dwelling </v>
          </cell>
          <cell r="K374" t="str">
            <v xml:space="preserve">Pipa nebe liga ba uma </v>
          </cell>
        </row>
        <row r="375">
          <cell r="A375" t="str">
            <v>C2.1.03.c</v>
          </cell>
          <cell r="B375" t="str">
            <v>Response</v>
          </cell>
          <cell r="D375" t="str">
            <v>Category option</v>
          </cell>
          <cell r="E375">
            <v>3</v>
          </cell>
          <cell r="I375" t="str">
            <v>Piped To Yard / Plot (On-Site)</v>
          </cell>
          <cell r="K375" t="str">
            <v xml:space="preserve">Pipa nebe liga ba uma oin / fatin ida (iha fatin) </v>
          </cell>
        </row>
        <row r="376">
          <cell r="A376" t="str">
            <v>C2.1.03.d</v>
          </cell>
          <cell r="B376" t="str">
            <v>Response</v>
          </cell>
          <cell r="D376" t="str">
            <v>Category option</v>
          </cell>
          <cell r="E376">
            <v>4</v>
          </cell>
          <cell r="I376" t="str">
            <v>Piped To Neighbour</v>
          </cell>
          <cell r="K376" t="str">
            <v>Pipa nebe liga ba uma sorin / vizinhu</v>
          </cell>
        </row>
        <row r="377">
          <cell r="A377" t="str">
            <v>C2.1.03.e</v>
          </cell>
          <cell r="B377" t="str">
            <v>Response</v>
          </cell>
          <cell r="D377" t="str">
            <v>Category option</v>
          </cell>
          <cell r="E377">
            <v>5</v>
          </cell>
          <cell r="I377" t="str">
            <v>Tap / Standpipe Off-Site</v>
          </cell>
          <cell r="K377" t="str">
            <v>Torneira</v>
          </cell>
        </row>
        <row r="378">
          <cell r="A378" t="str">
            <v>C2.1.03.f</v>
          </cell>
          <cell r="B378" t="str">
            <v>Response</v>
          </cell>
          <cell r="D378" t="str">
            <v>Category option</v>
          </cell>
          <cell r="E378">
            <v>6</v>
          </cell>
          <cell r="I378" t="str">
            <v>Dug Well</v>
          </cell>
          <cell r="K378" t="str">
            <v>Be posu</v>
          </cell>
        </row>
        <row r="379">
          <cell r="A379" t="str">
            <v>C2.1.03.g</v>
          </cell>
          <cell r="B379" t="str">
            <v>Response</v>
          </cell>
          <cell r="D379" t="str">
            <v>Category option</v>
          </cell>
          <cell r="E379">
            <v>7</v>
          </cell>
          <cell r="I379" t="str">
            <v>Borehole / Tubewell</v>
          </cell>
          <cell r="K379" t="str">
            <v xml:space="preserve">Ke'e be </v>
          </cell>
        </row>
        <row r="380">
          <cell r="A380" t="str">
            <v>C2.1.03.h</v>
          </cell>
          <cell r="B380" t="str">
            <v>Response</v>
          </cell>
          <cell r="D380" t="str">
            <v>Category option</v>
          </cell>
          <cell r="E380">
            <v>8</v>
          </cell>
          <cell r="I380" t="str">
            <v>Spring</v>
          </cell>
          <cell r="K380" t="str">
            <v>Be moris</v>
          </cell>
        </row>
        <row r="381">
          <cell r="A381" t="str">
            <v>C2.1.03.i</v>
          </cell>
          <cell r="B381" t="str">
            <v>Response</v>
          </cell>
          <cell r="D381" t="str">
            <v>Category option</v>
          </cell>
          <cell r="E381">
            <v>9</v>
          </cell>
          <cell r="I381" t="str">
            <v>River / Stream</v>
          </cell>
          <cell r="K381" t="str">
            <v>Mota / be sulin</v>
          </cell>
        </row>
        <row r="382">
          <cell r="A382" t="str">
            <v>C2.1.03.j</v>
          </cell>
          <cell r="B382" t="str">
            <v>Response</v>
          </cell>
          <cell r="D382" t="str">
            <v>Category option</v>
          </cell>
          <cell r="E382">
            <v>10</v>
          </cell>
          <cell r="I382" t="str">
            <v>Dam / Lake / Pond</v>
          </cell>
          <cell r="K382" t="str">
            <v>Kolam / lagua</v>
          </cell>
        </row>
        <row r="383">
          <cell r="A383" t="str">
            <v>C2.1.03.k</v>
          </cell>
          <cell r="B383" t="str">
            <v>Response</v>
          </cell>
          <cell r="D383" t="str">
            <v>Category option</v>
          </cell>
          <cell r="E383">
            <v>11</v>
          </cell>
          <cell r="I383" t="str">
            <v xml:space="preserve">Canal / Irrigation Channel  </v>
          </cell>
          <cell r="K383" t="str">
            <v xml:space="preserve">Be dalan / kanal irigasaun </v>
          </cell>
        </row>
        <row r="384">
          <cell r="A384" t="str">
            <v>C2.1.03.l</v>
          </cell>
          <cell r="B384" t="str">
            <v>Response</v>
          </cell>
          <cell r="D384" t="str">
            <v>Category option</v>
          </cell>
          <cell r="E384">
            <v>12</v>
          </cell>
          <cell r="I384" t="str">
            <v>Rainwater</v>
          </cell>
          <cell r="K384" t="str">
            <v>Udan been</v>
          </cell>
        </row>
        <row r="385">
          <cell r="A385" t="str">
            <v>C2.1.03.m</v>
          </cell>
          <cell r="B385" t="str">
            <v>Response</v>
          </cell>
          <cell r="D385" t="str">
            <v>Category option</v>
          </cell>
          <cell r="E385">
            <v>13</v>
          </cell>
          <cell r="I385" t="str">
            <v>Truck / Cart / Tanker</v>
          </cell>
          <cell r="K385" t="str">
            <v>Trek / gerobak / tanke</v>
          </cell>
        </row>
      </sheetData>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7" tint="0.59999389629810485"/>
  </sheetPr>
  <dimension ref="A1:R49"/>
  <sheetViews>
    <sheetView zoomScale="80" zoomScaleNormal="70" zoomScaleSheetLayoutView="80" zoomScalePageLayoutView="70" workbookViewId="0">
      <selection activeCell="R13" sqref="R13"/>
    </sheetView>
  </sheetViews>
  <sheetFormatPr defaultColWidth="8.85546875" defaultRowHeight="14.25" customHeight="1" x14ac:dyDescent="0.25"/>
  <cols>
    <col min="1" max="1" width="3.42578125" style="70" customWidth="1"/>
    <col min="2" max="2" width="28.28515625" style="70" customWidth="1"/>
    <col min="3" max="3" width="9" style="88" customWidth="1"/>
    <col min="4" max="4" width="6.28515625" style="70" customWidth="1"/>
    <col min="5" max="6" width="7.42578125" style="88" customWidth="1"/>
    <col min="7" max="7" width="16" style="88" customWidth="1"/>
    <col min="8" max="8" width="19.85546875" style="70" customWidth="1"/>
    <col min="9" max="9" width="3.140625" style="69" customWidth="1"/>
    <col min="10" max="10" width="3.42578125" style="70" customWidth="1"/>
    <col min="11" max="11" width="13.28515625" style="70" customWidth="1"/>
    <col min="12" max="12" width="5.28515625" style="70" customWidth="1"/>
    <col min="13" max="13" width="8.85546875" style="70"/>
    <col min="14" max="14" width="4" style="70" bestFit="1" customWidth="1"/>
    <col min="15" max="15" width="39.140625" style="70" customWidth="1"/>
    <col min="16" max="16384" width="8.85546875" style="70"/>
  </cols>
  <sheetData>
    <row r="1" spans="1:18" ht="15" customHeight="1" x14ac:dyDescent="0.25">
      <c r="A1" s="470" t="s">
        <v>477</v>
      </c>
      <c r="B1" s="476" t="str">
        <f>'[1]Complete Household'!Y149</f>
        <v>Favor bele dehan mai ha'u ema nebee hela no han hamutuk iha uma kain ne'e iha loron 7 liu ba nian naran?</v>
      </c>
      <c r="C1" s="477" t="str">
        <f>'[1]Complete Household'!Y151</f>
        <v>(naran) feto ou mane?</v>
      </c>
      <c r="D1" s="477" t="str">
        <f>'[1]Complete Household'!Y154</f>
        <v>Nia (naran) tinan hira?</v>
      </c>
      <c r="E1" s="477"/>
      <c r="F1" s="477"/>
      <c r="G1" s="477" t="str">
        <f>'[1]Complete Household'!Y159</f>
        <v>Saida (naran) nian relasaun ba (xefi uma-kain) nian?</v>
      </c>
      <c r="H1" s="469" t="str">
        <f>'[1]Complete Household'!Y1137</f>
        <v>Agora daudaun, opsaun saida maka descreve diak liu situasaun empregu {naran} nian?</v>
      </c>
      <c r="J1" s="470" t="s">
        <v>477</v>
      </c>
      <c r="K1" s="468" t="s">
        <v>478</v>
      </c>
      <c r="L1" s="473" t="s">
        <v>479</v>
      </c>
    </row>
    <row r="2" spans="1:18" ht="15" customHeight="1" x14ac:dyDescent="0.25">
      <c r="A2" s="471"/>
      <c r="B2" s="476"/>
      <c r="C2" s="477"/>
      <c r="D2" s="477"/>
      <c r="E2" s="477"/>
      <c r="F2" s="477"/>
      <c r="G2" s="477"/>
      <c r="H2" s="469"/>
      <c r="J2" s="471"/>
      <c r="K2" s="468"/>
      <c r="L2" s="474"/>
    </row>
    <row r="3" spans="1:18" ht="15" customHeight="1" x14ac:dyDescent="0.25">
      <c r="A3" s="471"/>
      <c r="B3" s="476"/>
      <c r="C3" s="477"/>
      <c r="D3" s="477"/>
      <c r="E3" s="477"/>
      <c r="F3" s="477"/>
      <c r="G3" s="477"/>
      <c r="H3" s="469"/>
      <c r="J3" s="471"/>
      <c r="K3" s="468"/>
      <c r="L3" s="474"/>
    </row>
    <row r="4" spans="1:18" ht="15" customHeight="1" x14ac:dyDescent="0.25">
      <c r="A4" s="471"/>
      <c r="B4" s="476"/>
      <c r="C4" s="477"/>
      <c r="D4" s="477"/>
      <c r="E4" s="477"/>
      <c r="F4" s="477"/>
      <c r="G4" s="477"/>
      <c r="H4" s="469"/>
      <c r="J4" s="471"/>
      <c r="K4" s="468"/>
      <c r="L4" s="474"/>
      <c r="N4" s="71"/>
    </row>
    <row r="5" spans="1:18" ht="15" customHeight="1" x14ac:dyDescent="0.25">
      <c r="A5" s="472"/>
      <c r="B5" s="476"/>
      <c r="C5" s="477"/>
      <c r="D5" s="478"/>
      <c r="E5" s="477"/>
      <c r="F5" s="477"/>
      <c r="G5" s="477"/>
      <c r="H5" s="469"/>
      <c r="I5" s="72"/>
      <c r="J5" s="472"/>
      <c r="K5" s="468"/>
      <c r="L5" s="475"/>
    </row>
    <row r="6" spans="1:18" ht="15" customHeight="1" x14ac:dyDescent="0.25">
      <c r="A6" s="468">
        <v>1</v>
      </c>
      <c r="B6" s="73"/>
      <c r="C6" s="74" t="str">
        <f>'[1]Complete Household'!Z152</f>
        <v>Mane</v>
      </c>
      <c r="D6" s="75"/>
      <c r="E6" s="76" t="s">
        <v>112</v>
      </c>
      <c r="F6" s="77" t="s">
        <v>480</v>
      </c>
      <c r="G6" s="78"/>
      <c r="H6" s="73"/>
      <c r="J6" s="468">
        <v>1</v>
      </c>
      <c r="K6" s="73"/>
      <c r="L6" s="73"/>
      <c r="N6" s="79">
        <v>1</v>
      </c>
      <c r="O6" s="80" t="str">
        <f>'[1]Complete Household'!Z160</f>
        <v>Xefi uma-kain</v>
      </c>
      <c r="Q6" s="70">
        <v>1</v>
      </c>
      <c r="R6" s="70" t="s">
        <v>165</v>
      </c>
    </row>
    <row r="7" spans="1:18" ht="15" customHeight="1" x14ac:dyDescent="0.25">
      <c r="A7" s="468"/>
      <c r="B7" s="81"/>
      <c r="C7" s="82" t="str">
        <f>'[1]Complete Household'!Z153</f>
        <v>Feto</v>
      </c>
      <c r="D7" s="81"/>
      <c r="E7" s="83" t="s">
        <v>131</v>
      </c>
      <c r="F7" s="84" t="s">
        <v>481</v>
      </c>
      <c r="G7" s="85"/>
      <c r="H7" s="81"/>
      <c r="J7" s="468"/>
      <c r="K7" s="81"/>
      <c r="L7" s="81"/>
      <c r="N7" s="79">
        <v>2</v>
      </c>
      <c r="O7" s="80" t="str">
        <f>'[1]Complete Household'!Z161</f>
        <v>Fen/Kaben husi xefi uma-kain</v>
      </c>
      <c r="Q7" s="70">
        <v>2</v>
      </c>
      <c r="R7" s="70" t="s">
        <v>164</v>
      </c>
    </row>
    <row r="8" spans="1:18" ht="15" customHeight="1" x14ac:dyDescent="0.25">
      <c r="A8" s="468">
        <v>2</v>
      </c>
      <c r="B8" s="73"/>
      <c r="C8" s="78" t="str">
        <f>$C$6</f>
        <v>Mane</v>
      </c>
      <c r="D8" s="75"/>
      <c r="E8" s="86" t="str">
        <f>$E$6</f>
        <v>Tinan</v>
      </c>
      <c r="F8" s="77" t="str">
        <f>$F$6</f>
        <v>Hatene</v>
      </c>
      <c r="G8" s="78"/>
      <c r="H8" s="73"/>
      <c r="J8" s="468">
        <v>2</v>
      </c>
      <c r="K8" s="73"/>
      <c r="L8" s="73"/>
      <c r="N8" s="79">
        <v>3</v>
      </c>
      <c r="O8" s="80" t="str">
        <f>'[1]Complete Household'!Z162</f>
        <v>Laen/kaben xefi uma-kain</v>
      </c>
      <c r="Q8" s="70">
        <v>3</v>
      </c>
      <c r="R8" s="70" t="s">
        <v>163</v>
      </c>
    </row>
    <row r="9" spans="1:18" ht="15" customHeight="1" x14ac:dyDescent="0.25">
      <c r="A9" s="468"/>
      <c r="B9" s="81"/>
      <c r="C9" s="85" t="str">
        <f>$C$7</f>
        <v>Feto</v>
      </c>
      <c r="D9" s="81"/>
      <c r="E9" s="87" t="str">
        <f>$E$7</f>
        <v>Fulan</v>
      </c>
      <c r="F9" s="84" t="str">
        <f>$F$7</f>
        <v>Est.</v>
      </c>
      <c r="G9" s="85"/>
      <c r="H9" s="81"/>
      <c r="J9" s="468"/>
      <c r="K9" s="81"/>
      <c r="L9" s="81"/>
      <c r="N9" s="79">
        <v>4</v>
      </c>
      <c r="O9" s="80" t="str">
        <f>'[1]Complete Household'!Z163</f>
        <v>Oan mane</v>
      </c>
      <c r="Q9" s="70">
        <v>4</v>
      </c>
      <c r="R9" s="70" t="s">
        <v>162</v>
      </c>
    </row>
    <row r="10" spans="1:18" ht="15" customHeight="1" x14ac:dyDescent="0.25">
      <c r="A10" s="468">
        <v>3</v>
      </c>
      <c r="B10" s="73"/>
      <c r="C10" s="78" t="str">
        <f>$C$6</f>
        <v>Mane</v>
      </c>
      <c r="D10" s="75"/>
      <c r="E10" s="86" t="str">
        <f>$E$6</f>
        <v>Tinan</v>
      </c>
      <c r="F10" s="77" t="str">
        <f>$F$6</f>
        <v>Hatene</v>
      </c>
      <c r="G10" s="78"/>
      <c r="H10" s="73"/>
      <c r="J10" s="468">
        <v>3</v>
      </c>
      <c r="K10" s="73"/>
      <c r="L10" s="73"/>
      <c r="N10" s="79">
        <v>5</v>
      </c>
      <c r="O10" s="80" t="str">
        <f>'[1]Complete Household'!Z164</f>
        <v>Oan feto</v>
      </c>
      <c r="Q10" s="70">
        <v>5</v>
      </c>
      <c r="R10" s="70" t="s">
        <v>161</v>
      </c>
    </row>
    <row r="11" spans="1:18" ht="15" customHeight="1" x14ac:dyDescent="0.25">
      <c r="A11" s="468"/>
      <c r="B11" s="81"/>
      <c r="C11" s="85" t="str">
        <f>$C$7</f>
        <v>Feto</v>
      </c>
      <c r="D11" s="81"/>
      <c r="E11" s="87" t="str">
        <f>$E$7</f>
        <v>Fulan</v>
      </c>
      <c r="F11" s="84" t="str">
        <f>$F$7</f>
        <v>Est.</v>
      </c>
      <c r="G11" s="85"/>
      <c r="H11" s="81"/>
      <c r="J11" s="468"/>
      <c r="K11" s="81"/>
      <c r="L11" s="81"/>
      <c r="N11" s="79">
        <v>6</v>
      </c>
      <c r="O11" s="80" t="str">
        <f>'[1]Complete Household'!Z165</f>
        <v>Oan hakiak</v>
      </c>
      <c r="Q11" s="70">
        <v>6</v>
      </c>
      <c r="R11" s="70" t="s">
        <v>160</v>
      </c>
    </row>
    <row r="12" spans="1:18" ht="15" customHeight="1" x14ac:dyDescent="0.25">
      <c r="A12" s="468">
        <v>4</v>
      </c>
      <c r="B12" s="73"/>
      <c r="C12" s="78" t="str">
        <f>$C$6</f>
        <v>Mane</v>
      </c>
      <c r="D12" s="75"/>
      <c r="E12" s="86" t="str">
        <f>$E$6</f>
        <v>Tinan</v>
      </c>
      <c r="F12" s="77" t="str">
        <f>$F$6</f>
        <v>Hatene</v>
      </c>
      <c r="G12" s="78"/>
      <c r="H12" s="73"/>
      <c r="J12" s="468">
        <v>4</v>
      </c>
      <c r="K12" s="73"/>
      <c r="L12" s="73"/>
      <c r="N12" s="79">
        <v>7</v>
      </c>
      <c r="O12" s="80" t="str">
        <f>'[1]Complete Household'!Z166</f>
        <v>Be-oan feto</v>
      </c>
      <c r="Q12" s="70">
        <v>7</v>
      </c>
      <c r="R12" s="70" t="s">
        <v>159</v>
      </c>
    </row>
    <row r="13" spans="1:18" ht="15" customHeight="1" x14ac:dyDescent="0.25">
      <c r="A13" s="468"/>
      <c r="B13" s="81"/>
      <c r="C13" s="85" t="str">
        <f>$C$7</f>
        <v>Feto</v>
      </c>
      <c r="D13" s="81"/>
      <c r="E13" s="87" t="str">
        <f>$E$7</f>
        <v>Fulan</v>
      </c>
      <c r="F13" s="84" t="str">
        <f>$F$7</f>
        <v>Est.</v>
      </c>
      <c r="G13" s="85"/>
      <c r="H13" s="81"/>
      <c r="J13" s="468"/>
      <c r="K13" s="81"/>
      <c r="L13" s="81"/>
      <c r="N13" s="79">
        <v>8</v>
      </c>
      <c r="O13" s="80" t="str">
        <f>'[1]Complete Household'!Z167</f>
        <v>Be-oan mane</v>
      </c>
      <c r="Q13" s="70">
        <v>8</v>
      </c>
      <c r="R13" s="70" t="s">
        <v>158</v>
      </c>
    </row>
    <row r="14" spans="1:18" ht="15" customHeight="1" x14ac:dyDescent="0.25">
      <c r="A14" s="468">
        <v>5</v>
      </c>
      <c r="B14" s="73"/>
      <c r="C14" s="78" t="str">
        <f>$C$6</f>
        <v>Mane</v>
      </c>
      <c r="D14" s="75"/>
      <c r="E14" s="86" t="str">
        <f>$E$6</f>
        <v>Tinan</v>
      </c>
      <c r="F14" s="77" t="str">
        <f>$F$6</f>
        <v>Hatene</v>
      </c>
      <c r="G14" s="78"/>
      <c r="H14" s="73"/>
      <c r="J14" s="468">
        <v>5</v>
      </c>
      <c r="K14" s="73"/>
      <c r="L14" s="73"/>
      <c r="N14" s="79">
        <v>9</v>
      </c>
      <c r="O14" s="80" t="str">
        <f>'[1]Complete Household'!Z168</f>
        <v>Subrinha</v>
      </c>
    </row>
    <row r="15" spans="1:18" ht="15" customHeight="1" x14ac:dyDescent="0.25">
      <c r="A15" s="468"/>
      <c r="B15" s="81"/>
      <c r="C15" s="85" t="str">
        <f>$C$7</f>
        <v>Feto</v>
      </c>
      <c r="D15" s="81"/>
      <c r="E15" s="87" t="str">
        <f>$E$7</f>
        <v>Fulan</v>
      </c>
      <c r="F15" s="84" t="str">
        <f>$F$7</f>
        <v>Est.</v>
      </c>
      <c r="G15" s="85"/>
      <c r="H15" s="81"/>
      <c r="J15" s="468"/>
      <c r="K15" s="81"/>
      <c r="L15" s="81"/>
      <c r="N15" s="79">
        <v>10</v>
      </c>
      <c r="O15" s="80" t="str">
        <f>'[1]Complete Household'!Z169</f>
        <v>Subrinho</v>
      </c>
    </row>
    <row r="16" spans="1:18" ht="15" customHeight="1" x14ac:dyDescent="0.25">
      <c r="A16" s="468">
        <v>6</v>
      </c>
      <c r="B16" s="73"/>
      <c r="C16" s="78" t="str">
        <f>$C$6</f>
        <v>Mane</v>
      </c>
      <c r="D16" s="75"/>
      <c r="E16" s="86" t="str">
        <f>$E$6</f>
        <v>Tinan</v>
      </c>
      <c r="F16" s="77" t="str">
        <f>$F$6</f>
        <v>Hatene</v>
      </c>
      <c r="G16" s="78"/>
      <c r="H16" s="73"/>
      <c r="J16" s="468">
        <v>6</v>
      </c>
      <c r="K16" s="73"/>
      <c r="L16" s="73"/>
      <c r="N16" s="79">
        <v>11</v>
      </c>
      <c r="O16" s="80" t="str">
        <f>'[1]Complete Household'!Z170</f>
        <v>Aman</v>
      </c>
    </row>
    <row r="17" spans="1:15" ht="15" customHeight="1" x14ac:dyDescent="0.25">
      <c r="A17" s="468"/>
      <c r="B17" s="81"/>
      <c r="C17" s="85" t="str">
        <f>$C$7</f>
        <v>Feto</v>
      </c>
      <c r="D17" s="81"/>
      <c r="E17" s="87" t="str">
        <f>$E$7</f>
        <v>Fulan</v>
      </c>
      <c r="F17" s="84" t="str">
        <f>$F$7</f>
        <v>Est.</v>
      </c>
      <c r="G17" s="85"/>
      <c r="H17" s="81"/>
      <c r="J17" s="468"/>
      <c r="K17" s="81"/>
      <c r="L17" s="81"/>
      <c r="N17" s="79">
        <v>12</v>
      </c>
      <c r="O17" s="80" t="str">
        <f>'[1]Complete Household'!Z171</f>
        <v>Inan</v>
      </c>
    </row>
    <row r="18" spans="1:15" ht="15" customHeight="1" x14ac:dyDescent="0.25">
      <c r="A18" s="468">
        <v>7</v>
      </c>
      <c r="B18" s="73"/>
      <c r="C18" s="78" t="str">
        <f>$C$6</f>
        <v>Mane</v>
      </c>
      <c r="D18" s="75"/>
      <c r="E18" s="86" t="str">
        <f>$E$6</f>
        <v>Tinan</v>
      </c>
      <c r="F18" s="77" t="str">
        <f>$F$6</f>
        <v>Hatene</v>
      </c>
      <c r="G18" s="78"/>
      <c r="H18" s="73"/>
      <c r="J18" s="468">
        <v>7</v>
      </c>
      <c r="K18" s="73"/>
      <c r="L18" s="73"/>
      <c r="N18" s="79">
        <v>13</v>
      </c>
      <c r="O18" s="80" t="str">
        <f>'[1]Complete Household'!Z172</f>
        <v>Feton</v>
      </c>
    </row>
    <row r="19" spans="1:15" ht="15" customHeight="1" x14ac:dyDescent="0.25">
      <c r="A19" s="468"/>
      <c r="B19" s="81"/>
      <c r="C19" s="85" t="str">
        <f>$C$7</f>
        <v>Feto</v>
      </c>
      <c r="D19" s="81"/>
      <c r="E19" s="87" t="str">
        <f>$E$7</f>
        <v>Fulan</v>
      </c>
      <c r="F19" s="84" t="str">
        <f>$F$7</f>
        <v>Est.</v>
      </c>
      <c r="G19" s="85"/>
      <c r="H19" s="81"/>
      <c r="J19" s="468"/>
      <c r="K19" s="81"/>
      <c r="L19" s="81"/>
      <c r="N19" s="79">
        <v>14</v>
      </c>
      <c r="O19" s="80" t="str">
        <f>'[1]Complete Household'!Z173</f>
        <v>Nan</v>
      </c>
    </row>
    <row r="20" spans="1:15" ht="15" customHeight="1" x14ac:dyDescent="0.25">
      <c r="A20" s="468">
        <v>8</v>
      </c>
      <c r="B20" s="73"/>
      <c r="C20" s="78" t="str">
        <f>$C$6</f>
        <v>Mane</v>
      </c>
      <c r="D20" s="75"/>
      <c r="E20" s="86" t="str">
        <f>$E$6</f>
        <v>Tinan</v>
      </c>
      <c r="F20" s="77" t="str">
        <f>$F$6</f>
        <v>Hatene</v>
      </c>
      <c r="G20" s="78"/>
      <c r="H20" s="73"/>
      <c r="J20" s="468">
        <v>8</v>
      </c>
      <c r="K20" s="73"/>
      <c r="L20" s="73"/>
      <c r="N20" s="79">
        <v>15</v>
      </c>
      <c r="O20" s="80" t="str">
        <f>'[1]Complete Household'!Z174</f>
        <v>Mane foun</v>
      </c>
    </row>
    <row r="21" spans="1:15" ht="15" customHeight="1" x14ac:dyDescent="0.25">
      <c r="A21" s="468"/>
      <c r="B21" s="81"/>
      <c r="C21" s="85" t="str">
        <f>$C$7</f>
        <v>Feto</v>
      </c>
      <c r="D21" s="81"/>
      <c r="E21" s="87" t="str">
        <f>$E$7</f>
        <v>Fulan</v>
      </c>
      <c r="F21" s="84" t="str">
        <f>$F$7</f>
        <v>Est.</v>
      </c>
      <c r="G21" s="85"/>
      <c r="H21" s="81"/>
      <c r="J21" s="468"/>
      <c r="K21" s="81"/>
      <c r="L21" s="81"/>
      <c r="N21" s="79">
        <v>16</v>
      </c>
      <c r="O21" s="80" t="str">
        <f>'[1]Complete Household'!Z175</f>
        <v>Feto foun</v>
      </c>
    </row>
    <row r="22" spans="1:15" ht="15" customHeight="1" x14ac:dyDescent="0.25">
      <c r="A22" s="468">
        <v>9</v>
      </c>
      <c r="B22" s="73"/>
      <c r="C22" s="78" t="str">
        <f>$C$6</f>
        <v>Mane</v>
      </c>
      <c r="D22" s="75"/>
      <c r="E22" s="86" t="str">
        <f>$E$6</f>
        <v>Tinan</v>
      </c>
      <c r="F22" s="77" t="str">
        <f>$F$6</f>
        <v>Hatene</v>
      </c>
      <c r="G22" s="78"/>
      <c r="H22" s="73"/>
      <c r="J22" s="468">
        <v>9</v>
      </c>
      <c r="K22" s="73"/>
      <c r="L22" s="73"/>
      <c r="N22" s="79">
        <v>17</v>
      </c>
      <c r="O22" s="80" t="str">
        <f>'[1]Complete Household'!Z176</f>
        <v>Avo mane</v>
      </c>
    </row>
    <row r="23" spans="1:15" ht="15" customHeight="1" x14ac:dyDescent="0.25">
      <c r="A23" s="468"/>
      <c r="B23" s="81"/>
      <c r="C23" s="85" t="str">
        <f>$C$7</f>
        <v>Feto</v>
      </c>
      <c r="D23" s="81"/>
      <c r="E23" s="87" t="str">
        <f>$E$7</f>
        <v>Fulan</v>
      </c>
      <c r="F23" s="84" t="str">
        <f>$F$7</f>
        <v>Est.</v>
      </c>
      <c r="G23" s="85"/>
      <c r="H23" s="81"/>
      <c r="J23" s="468"/>
      <c r="K23" s="81"/>
      <c r="L23" s="81"/>
      <c r="N23" s="79">
        <v>18</v>
      </c>
      <c r="O23" s="80" t="str">
        <f>'[1]Complete Household'!Z177</f>
        <v>Avo feto</v>
      </c>
    </row>
    <row r="24" spans="1:15" ht="15" customHeight="1" x14ac:dyDescent="0.25">
      <c r="A24" s="468">
        <v>10</v>
      </c>
      <c r="B24" s="73"/>
      <c r="C24" s="78" t="str">
        <f>$C$6</f>
        <v>Mane</v>
      </c>
      <c r="D24" s="75"/>
      <c r="E24" s="86" t="str">
        <f>$E$6</f>
        <v>Tinan</v>
      </c>
      <c r="F24" s="77" t="str">
        <f>$F$6</f>
        <v>Hatene</v>
      </c>
      <c r="G24" s="78"/>
      <c r="H24" s="73"/>
      <c r="J24" s="468">
        <v>10</v>
      </c>
      <c r="K24" s="73"/>
      <c r="L24" s="73"/>
      <c r="N24" s="79">
        <v>19</v>
      </c>
      <c r="O24" s="80" t="str">
        <f>'[1]Complete Household'!Z178</f>
        <v>Banin mane</v>
      </c>
    </row>
    <row r="25" spans="1:15" ht="15" customHeight="1" x14ac:dyDescent="0.25">
      <c r="A25" s="468"/>
      <c r="B25" s="81"/>
      <c r="C25" s="85" t="str">
        <f>$C$7</f>
        <v>Feto</v>
      </c>
      <c r="D25" s="81"/>
      <c r="E25" s="87" t="str">
        <f>$E$7</f>
        <v>Fulan</v>
      </c>
      <c r="F25" s="84" t="str">
        <f>$F$7</f>
        <v>Est.</v>
      </c>
      <c r="G25" s="85"/>
      <c r="H25" s="81"/>
      <c r="J25" s="468"/>
      <c r="K25" s="81"/>
      <c r="L25" s="81"/>
      <c r="N25" s="79">
        <v>20</v>
      </c>
      <c r="O25" s="80" t="str">
        <f>'[1]Complete Household'!Z179</f>
        <v>Banin feto</v>
      </c>
    </row>
    <row r="26" spans="1:15" ht="15" customHeight="1" x14ac:dyDescent="0.25">
      <c r="A26" s="468">
        <v>11</v>
      </c>
      <c r="B26" s="73"/>
      <c r="C26" s="78" t="str">
        <f>$C$6</f>
        <v>Mane</v>
      </c>
      <c r="D26" s="75"/>
      <c r="E26" s="86" t="str">
        <f>$E$6</f>
        <v>Tinan</v>
      </c>
      <c r="F26" s="77" t="str">
        <f>$F$6</f>
        <v>Hatene</v>
      </c>
      <c r="G26" s="78"/>
      <c r="H26" s="73"/>
      <c r="J26" s="468">
        <v>11</v>
      </c>
      <c r="K26" s="73"/>
      <c r="L26" s="73"/>
      <c r="N26" s="79">
        <v>21</v>
      </c>
      <c r="O26" s="80" t="str">
        <f>'[1]Complete Household'!Z180</f>
        <v>Primo/a</v>
      </c>
    </row>
    <row r="27" spans="1:15" ht="15" customHeight="1" x14ac:dyDescent="0.25">
      <c r="A27" s="468"/>
      <c r="B27" s="81"/>
      <c r="C27" s="85" t="str">
        <f>$C$7</f>
        <v>Feto</v>
      </c>
      <c r="D27" s="81"/>
      <c r="E27" s="87" t="str">
        <f>$E$7</f>
        <v>Fulan</v>
      </c>
      <c r="F27" s="84" t="str">
        <f>$F$7</f>
        <v>Est.</v>
      </c>
      <c r="G27" s="85"/>
      <c r="H27" s="81"/>
      <c r="J27" s="468"/>
      <c r="K27" s="81"/>
      <c r="L27" s="81"/>
      <c r="N27" s="79">
        <v>22</v>
      </c>
      <c r="O27" s="80" t="str">
        <f>'[1]Complete Household'!Z181</f>
        <v>Familia seluk</v>
      </c>
    </row>
    <row r="28" spans="1:15" ht="15" customHeight="1" x14ac:dyDescent="0.25">
      <c r="A28" s="468">
        <v>12</v>
      </c>
      <c r="B28" s="73"/>
      <c r="C28" s="78" t="str">
        <f>$C$6</f>
        <v>Mane</v>
      </c>
      <c r="D28" s="75"/>
      <c r="E28" s="86" t="str">
        <f>$E$6</f>
        <v>Tinan</v>
      </c>
      <c r="F28" s="77" t="str">
        <f>$F$6</f>
        <v>Hatene</v>
      </c>
      <c r="G28" s="78"/>
      <c r="H28" s="73"/>
      <c r="J28" s="468">
        <v>12</v>
      </c>
      <c r="K28" s="73"/>
      <c r="L28" s="73"/>
      <c r="N28" s="79">
        <v>23</v>
      </c>
      <c r="O28" s="80" t="str">
        <f>'[1]Complete Household'!Z182</f>
        <v>Pembantu (ema nebe serbisu ajuda iha uma)</v>
      </c>
    </row>
    <row r="29" spans="1:15" ht="15" customHeight="1" x14ac:dyDescent="0.25">
      <c r="A29" s="468"/>
      <c r="B29" s="81"/>
      <c r="C29" s="85" t="str">
        <f>$C$7</f>
        <v>Feto</v>
      </c>
      <c r="D29" s="81"/>
      <c r="E29" s="87" t="str">
        <f>$E$7</f>
        <v>Fulan</v>
      </c>
      <c r="F29" s="84" t="str">
        <f>$F$7</f>
        <v>Est.</v>
      </c>
      <c r="G29" s="85"/>
      <c r="H29" s="81"/>
      <c r="J29" s="468"/>
      <c r="K29" s="81"/>
      <c r="L29" s="81"/>
      <c r="N29" s="79">
        <v>24</v>
      </c>
      <c r="O29" s="80" t="str">
        <f>'[1]Complete Household'!Z183</f>
        <v>Pembantu nian familia</v>
      </c>
    </row>
    <row r="30" spans="1:15" ht="15" customHeight="1" x14ac:dyDescent="0.25">
      <c r="A30" s="468">
        <v>13</v>
      </c>
      <c r="B30" s="73"/>
      <c r="C30" s="78" t="str">
        <f>$C$6</f>
        <v>Mane</v>
      </c>
      <c r="D30" s="75"/>
      <c r="E30" s="86" t="str">
        <f>$E$6</f>
        <v>Tinan</v>
      </c>
      <c r="F30" s="77" t="str">
        <f>$F$6</f>
        <v>Hatene</v>
      </c>
      <c r="G30" s="78"/>
      <c r="H30" s="73"/>
      <c r="J30" s="468">
        <v>13</v>
      </c>
      <c r="K30" s="73"/>
      <c r="L30" s="73"/>
      <c r="N30" s="79">
        <v>25</v>
      </c>
      <c r="O30" s="80" t="str">
        <f>'[1]Complete Household'!Z184</f>
        <v>Ema kos</v>
      </c>
    </row>
    <row r="31" spans="1:15" ht="15" customHeight="1" x14ac:dyDescent="0.25">
      <c r="A31" s="468"/>
      <c r="B31" s="81"/>
      <c r="C31" s="85" t="str">
        <f>$C$7</f>
        <v>Feto</v>
      </c>
      <c r="D31" s="81"/>
      <c r="E31" s="87" t="str">
        <f>$E$7</f>
        <v>Fulan</v>
      </c>
      <c r="F31" s="84" t="str">
        <f>$F$7</f>
        <v>Est.</v>
      </c>
      <c r="G31" s="85"/>
      <c r="H31" s="81"/>
      <c r="J31" s="468"/>
      <c r="K31" s="81"/>
      <c r="L31" s="81"/>
      <c r="N31" s="79">
        <v>26</v>
      </c>
      <c r="O31" s="80" t="str">
        <f>'[1]Complete Household'!Z185</f>
        <v>Ema kos nian familia</v>
      </c>
    </row>
    <row r="32" spans="1:15" ht="15" customHeight="1" x14ac:dyDescent="0.25">
      <c r="A32" s="468">
        <v>14</v>
      </c>
      <c r="B32" s="73"/>
      <c r="C32" s="78" t="str">
        <f>$C$6</f>
        <v>Mane</v>
      </c>
      <c r="D32" s="75"/>
      <c r="E32" s="86" t="str">
        <f>$E$6</f>
        <v>Tinan</v>
      </c>
      <c r="F32" s="77" t="str">
        <f>$F$6</f>
        <v>Hatene</v>
      </c>
      <c r="G32" s="78"/>
      <c r="H32" s="73"/>
      <c r="J32" s="468">
        <v>14</v>
      </c>
      <c r="K32" s="73"/>
      <c r="L32" s="73"/>
      <c r="N32" s="79">
        <v>27</v>
      </c>
      <c r="O32" s="80" t="str">
        <f>'[1]Complete Household'!Z186</f>
        <v>Seluk, spesifika liu tan</v>
      </c>
    </row>
    <row r="33" spans="1:12" ht="15" customHeight="1" x14ac:dyDescent="0.25">
      <c r="A33" s="468"/>
      <c r="B33" s="81"/>
      <c r="C33" s="85" t="str">
        <f>$C$7</f>
        <v>Feto</v>
      </c>
      <c r="D33" s="81"/>
      <c r="E33" s="87" t="str">
        <f>$E$7</f>
        <v>Fulan</v>
      </c>
      <c r="F33" s="84" t="str">
        <f>$F$7</f>
        <v>Est.</v>
      </c>
      <c r="G33" s="85"/>
      <c r="H33" s="81"/>
      <c r="J33" s="468"/>
      <c r="K33" s="81"/>
      <c r="L33" s="81"/>
    </row>
    <row r="34" spans="1:12" ht="15" customHeight="1" x14ac:dyDescent="0.25">
      <c r="A34" s="468">
        <v>15</v>
      </c>
      <c r="B34" s="73"/>
      <c r="C34" s="78" t="str">
        <f>$C$6</f>
        <v>Mane</v>
      </c>
      <c r="D34" s="75"/>
      <c r="E34" s="86" t="str">
        <f>$E$6</f>
        <v>Tinan</v>
      </c>
      <c r="F34" s="77" t="str">
        <f>$F$6</f>
        <v>Hatene</v>
      </c>
      <c r="G34" s="78"/>
      <c r="H34" s="73"/>
      <c r="J34" s="468">
        <v>15</v>
      </c>
      <c r="K34" s="73"/>
      <c r="L34" s="73"/>
    </row>
    <row r="35" spans="1:12" ht="15" customHeight="1" x14ac:dyDescent="0.25">
      <c r="A35" s="468"/>
      <c r="B35" s="81"/>
      <c r="C35" s="85" t="str">
        <f>$C$7</f>
        <v>Feto</v>
      </c>
      <c r="D35" s="81"/>
      <c r="E35" s="87" t="str">
        <f>$E$7</f>
        <v>Fulan</v>
      </c>
      <c r="F35" s="84" t="str">
        <f>$F$7</f>
        <v>Est.</v>
      </c>
      <c r="G35" s="85"/>
      <c r="H35" s="81"/>
      <c r="J35" s="468"/>
      <c r="K35" s="81"/>
      <c r="L35" s="81"/>
    </row>
    <row r="36" spans="1:12" ht="15" customHeight="1" x14ac:dyDescent="0.25">
      <c r="A36" s="468">
        <v>16</v>
      </c>
      <c r="B36" s="73"/>
      <c r="C36" s="78" t="str">
        <f>$C$6</f>
        <v>Mane</v>
      </c>
      <c r="D36" s="75"/>
      <c r="E36" s="86" t="str">
        <f>$E$6</f>
        <v>Tinan</v>
      </c>
      <c r="F36" s="77" t="str">
        <f>$F$6</f>
        <v>Hatene</v>
      </c>
      <c r="G36" s="78"/>
      <c r="H36" s="73"/>
      <c r="J36" s="468">
        <v>16</v>
      </c>
      <c r="K36" s="73"/>
      <c r="L36" s="73"/>
    </row>
    <row r="37" spans="1:12" ht="15" customHeight="1" x14ac:dyDescent="0.25">
      <c r="A37" s="468"/>
      <c r="B37" s="81"/>
      <c r="C37" s="85" t="str">
        <f>$C$7</f>
        <v>Feto</v>
      </c>
      <c r="D37" s="81"/>
      <c r="E37" s="87" t="str">
        <f>$E$7</f>
        <v>Fulan</v>
      </c>
      <c r="F37" s="84" t="str">
        <f>$F$7</f>
        <v>Est.</v>
      </c>
      <c r="G37" s="85"/>
      <c r="H37" s="81"/>
      <c r="J37" s="468"/>
      <c r="K37" s="81"/>
      <c r="L37" s="81"/>
    </row>
    <row r="38" spans="1:12" ht="15" customHeight="1" x14ac:dyDescent="0.25">
      <c r="A38" s="468">
        <v>17</v>
      </c>
      <c r="B38" s="73"/>
      <c r="C38" s="78" t="str">
        <f>$C$6</f>
        <v>Mane</v>
      </c>
      <c r="D38" s="75"/>
      <c r="E38" s="86" t="str">
        <f>$E$6</f>
        <v>Tinan</v>
      </c>
      <c r="F38" s="77" t="str">
        <f>$F$6</f>
        <v>Hatene</v>
      </c>
      <c r="G38" s="78"/>
      <c r="H38" s="73"/>
      <c r="J38" s="468">
        <v>17</v>
      </c>
      <c r="K38" s="73"/>
      <c r="L38" s="73"/>
    </row>
    <row r="39" spans="1:12" ht="15" customHeight="1" x14ac:dyDescent="0.25">
      <c r="A39" s="468"/>
      <c r="B39" s="81"/>
      <c r="C39" s="85" t="str">
        <f>$C$7</f>
        <v>Feto</v>
      </c>
      <c r="D39" s="81"/>
      <c r="E39" s="87" t="str">
        <f>$E$7</f>
        <v>Fulan</v>
      </c>
      <c r="F39" s="84" t="str">
        <f>$F$7</f>
        <v>Est.</v>
      </c>
      <c r="G39" s="85"/>
      <c r="H39" s="81"/>
      <c r="J39" s="468"/>
      <c r="K39" s="81"/>
      <c r="L39" s="81"/>
    </row>
    <row r="40" spans="1:12" ht="15" customHeight="1" x14ac:dyDescent="0.25">
      <c r="A40" s="468">
        <v>18</v>
      </c>
      <c r="B40" s="73"/>
      <c r="C40" s="78" t="str">
        <f>$C$6</f>
        <v>Mane</v>
      </c>
      <c r="D40" s="75"/>
      <c r="E40" s="86" t="str">
        <f>$E$6</f>
        <v>Tinan</v>
      </c>
      <c r="F40" s="77" t="str">
        <f>$F$6</f>
        <v>Hatene</v>
      </c>
      <c r="G40" s="78"/>
      <c r="H40" s="73"/>
      <c r="J40" s="468">
        <v>18</v>
      </c>
      <c r="K40" s="73"/>
      <c r="L40" s="73"/>
    </row>
    <row r="41" spans="1:12" ht="15" customHeight="1" x14ac:dyDescent="0.25">
      <c r="A41" s="468"/>
      <c r="B41" s="81"/>
      <c r="C41" s="85" t="str">
        <f>$C$7</f>
        <v>Feto</v>
      </c>
      <c r="D41" s="81"/>
      <c r="E41" s="87" t="str">
        <f>$E$7</f>
        <v>Fulan</v>
      </c>
      <c r="F41" s="84" t="str">
        <f>$F$7</f>
        <v>Est.</v>
      </c>
      <c r="G41" s="85"/>
      <c r="H41" s="81"/>
      <c r="J41" s="468"/>
      <c r="K41" s="81"/>
      <c r="L41" s="81"/>
    </row>
    <row r="42" spans="1:12" ht="15" customHeight="1" x14ac:dyDescent="0.25">
      <c r="A42" s="468">
        <v>19</v>
      </c>
      <c r="B42" s="73"/>
      <c r="C42" s="78" t="str">
        <f>$C$6</f>
        <v>Mane</v>
      </c>
      <c r="D42" s="75"/>
      <c r="E42" s="86" t="str">
        <f>$E$6</f>
        <v>Tinan</v>
      </c>
      <c r="F42" s="77" t="str">
        <f>$F$6</f>
        <v>Hatene</v>
      </c>
      <c r="G42" s="78"/>
      <c r="H42" s="73"/>
      <c r="J42" s="468">
        <v>19</v>
      </c>
      <c r="K42" s="73"/>
      <c r="L42" s="73"/>
    </row>
    <row r="43" spans="1:12" ht="15" customHeight="1" x14ac:dyDescent="0.25">
      <c r="A43" s="468"/>
      <c r="B43" s="81"/>
      <c r="C43" s="85" t="str">
        <f>$C$7</f>
        <v>Feto</v>
      </c>
      <c r="D43" s="81"/>
      <c r="E43" s="87" t="str">
        <f>$E$7</f>
        <v>Fulan</v>
      </c>
      <c r="F43" s="84" t="str">
        <f>$F$7</f>
        <v>Est.</v>
      </c>
      <c r="G43" s="85"/>
      <c r="H43" s="81"/>
      <c r="J43" s="468"/>
      <c r="K43" s="81"/>
      <c r="L43" s="81"/>
    </row>
    <row r="44" spans="1:12" ht="15" customHeight="1" x14ac:dyDescent="0.25">
      <c r="A44" s="468">
        <v>20</v>
      </c>
      <c r="B44" s="73"/>
      <c r="C44" s="78" t="str">
        <f>$C$6</f>
        <v>Mane</v>
      </c>
      <c r="D44" s="75"/>
      <c r="E44" s="86" t="str">
        <f>$E$6</f>
        <v>Tinan</v>
      </c>
      <c r="F44" s="77" t="str">
        <f>$F$6</f>
        <v>Hatene</v>
      </c>
      <c r="G44" s="78"/>
      <c r="H44" s="73"/>
      <c r="J44" s="468">
        <v>20</v>
      </c>
      <c r="K44" s="73"/>
      <c r="L44" s="73"/>
    </row>
    <row r="45" spans="1:12" ht="15" customHeight="1" x14ac:dyDescent="0.25">
      <c r="A45" s="468"/>
      <c r="B45" s="81"/>
      <c r="C45" s="85" t="str">
        <f>$C$7</f>
        <v>Feto</v>
      </c>
      <c r="D45" s="81"/>
      <c r="E45" s="87" t="str">
        <f>$E$7</f>
        <v>Fulan</v>
      </c>
      <c r="F45" s="84" t="str">
        <f>$F$7</f>
        <v>Est.</v>
      </c>
      <c r="G45" s="85"/>
      <c r="H45" s="81"/>
      <c r="J45" s="468"/>
      <c r="K45" s="81"/>
      <c r="L45" s="81"/>
    </row>
    <row r="46" spans="1:12" ht="15" customHeight="1" x14ac:dyDescent="0.25">
      <c r="A46" s="468">
        <v>21</v>
      </c>
      <c r="B46" s="73"/>
      <c r="C46" s="78" t="str">
        <f>$C$6</f>
        <v>Mane</v>
      </c>
      <c r="D46" s="75"/>
      <c r="E46" s="86" t="str">
        <f>$E$6</f>
        <v>Tinan</v>
      </c>
      <c r="F46" s="77" t="str">
        <f>$F$6</f>
        <v>Hatene</v>
      </c>
      <c r="G46" s="78"/>
      <c r="H46" s="73"/>
      <c r="J46" s="468">
        <v>21</v>
      </c>
      <c r="K46" s="73"/>
      <c r="L46" s="73"/>
    </row>
    <row r="47" spans="1:12" ht="15" customHeight="1" x14ac:dyDescent="0.25">
      <c r="A47" s="468"/>
      <c r="B47" s="81"/>
      <c r="C47" s="85" t="str">
        <f>$C$7</f>
        <v>Feto</v>
      </c>
      <c r="D47" s="81"/>
      <c r="E47" s="87" t="str">
        <f>$E$7</f>
        <v>Fulan</v>
      </c>
      <c r="F47" s="84" t="str">
        <f>$F$7</f>
        <v>Est.</v>
      </c>
      <c r="G47" s="85"/>
      <c r="H47" s="81"/>
      <c r="J47" s="468"/>
      <c r="K47" s="81"/>
      <c r="L47" s="81"/>
    </row>
    <row r="48" spans="1:12" ht="15" customHeight="1" x14ac:dyDescent="0.25">
      <c r="A48" s="468">
        <v>22</v>
      </c>
      <c r="B48" s="73"/>
      <c r="C48" s="78" t="str">
        <f>$C$6</f>
        <v>Mane</v>
      </c>
      <c r="D48" s="75"/>
      <c r="E48" s="86" t="str">
        <f>$E$6</f>
        <v>Tinan</v>
      </c>
      <c r="F48" s="77" t="str">
        <f>$F$6</f>
        <v>Hatene</v>
      </c>
      <c r="G48" s="78"/>
      <c r="H48" s="73"/>
      <c r="J48" s="468">
        <v>22</v>
      </c>
      <c r="K48" s="73"/>
      <c r="L48" s="73"/>
    </row>
    <row r="49" spans="1:12" ht="15" customHeight="1" x14ac:dyDescent="0.25">
      <c r="A49" s="468"/>
      <c r="B49" s="81"/>
      <c r="C49" s="85" t="str">
        <f>$C$7</f>
        <v>Feto</v>
      </c>
      <c r="D49" s="81"/>
      <c r="E49" s="87" t="str">
        <f>$E$7</f>
        <v>Fulan</v>
      </c>
      <c r="F49" s="84" t="str">
        <f>$F$7</f>
        <v>Est.</v>
      </c>
      <c r="G49" s="85"/>
      <c r="H49" s="81"/>
      <c r="J49" s="468"/>
      <c r="K49" s="81"/>
      <c r="L49" s="81"/>
    </row>
  </sheetData>
  <customSheetViews>
    <customSheetView guid="{76C0996E-7634-4D84-AC5B-0CA1A4399A17}" scale="80" state="hidden">
      <selection activeCell="R13" sqref="R13"/>
      <pageMargins left="0.7" right="0.7" top="0.75" bottom="0.75" header="0.3" footer="0.3"/>
      <pageSetup paperSize="9" orientation="portrait"/>
    </customSheetView>
    <customSheetView guid="{B36FC692-2F6E-4237-BCE6-2461DCB70D69}" scale="80" state="hidden">
      <selection activeCell="R13" sqref="R13"/>
      <pageMargins left="0.7" right="0.7" top="0.75" bottom="0.75" header="0.3" footer="0.3"/>
      <pageSetup paperSize="9" orientation="portrait"/>
    </customSheetView>
    <customSheetView guid="{4452754D-46E7-C949-942B-318E37676E62}" scale="80" state="hidden">
      <selection activeCell="R13" sqref="R13"/>
      <pageMargins left="0.7" right="0.7" top="0.75" bottom="0.75" header="0.3" footer="0.3"/>
      <pageSetup paperSize="9" orientation="portrait"/>
    </customSheetView>
    <customSheetView guid="{484F9B4D-5418-41DE-B2FB-6C5776DCE244}" scale="80" showPageBreaks="1" printArea="1" state="hidden" view="pageBreakPreview">
      <selection activeCell="R13" sqref="R13"/>
      <pageMargins left="0.7" right="0.7" top="0.75" bottom="0.75" header="0.3" footer="0.3"/>
      <pageSetup paperSize="9" orientation="portrait"/>
    </customSheetView>
    <customSheetView guid="{19E93B34-BE74-42BD-947E-B22C6D35E86E}" scale="80" showPageBreaks="1" printArea="1" state="hidden" view="pageBreakPreview">
      <selection activeCell="R13" sqref="R13"/>
      <pageMargins left="0.7" right="0.7" top="0.75" bottom="0.75" header="0.3" footer="0.3"/>
      <pageSetup paperSize="9" orientation="portrait"/>
    </customSheetView>
    <customSheetView guid="{8F326820-A2F4-4B57-8385-3E3CF4F3B319}" scale="80" showPageBreaks="1" printArea="1" state="hidden">
      <selection activeCell="R13" sqref="R13"/>
      <pageMargins left="0.7" right="0.7" top="0.75" bottom="0.75" header="0.3" footer="0.3"/>
      <pageSetup paperSize="9" orientation="portrait"/>
    </customSheetView>
    <customSheetView guid="{9615763B-08BA-4DB8-B511-5DC1F30FCB6F}" scale="80" showPageBreaks="1" printArea="1" state="hidden">
      <selection activeCell="R13" sqref="R13"/>
      <pageMargins left="0.7" right="0.7" top="0.75" bottom="0.75" header="0.3" footer="0.3"/>
      <pageSetup paperSize="9" orientation="portrait"/>
    </customSheetView>
    <customSheetView guid="{9DAFA5EE-CACD-4775-87EE-70A38BAA7EDD}" scale="80" showPageBreaks="1" printArea="1" state="hidden">
      <selection activeCell="R13" sqref="R13"/>
      <pageMargins left="0.7" right="0.7" top="0.75" bottom="0.75" header="0.3" footer="0.3"/>
      <pageSetup paperSize="9" orientation="portrait"/>
    </customSheetView>
  </customSheetViews>
  <mergeCells count="53">
    <mergeCell ref="K1:K5"/>
    <mergeCell ref="L1:L5"/>
    <mergeCell ref="A6:A7"/>
    <mergeCell ref="J6:J7"/>
    <mergeCell ref="A10:A11"/>
    <mergeCell ref="J10:J11"/>
    <mergeCell ref="A8:A9"/>
    <mergeCell ref="J8:J9"/>
    <mergeCell ref="A1:A5"/>
    <mergeCell ref="B1:B5"/>
    <mergeCell ref="C1:C5"/>
    <mergeCell ref="D1:F5"/>
    <mergeCell ref="G1:G5"/>
    <mergeCell ref="H1:H5"/>
    <mergeCell ref="A12:A13"/>
    <mergeCell ref="J12:J13"/>
    <mergeCell ref="A24:A25"/>
    <mergeCell ref="J24:J25"/>
    <mergeCell ref="A20:A21"/>
    <mergeCell ref="J20:J21"/>
    <mergeCell ref="A14:A15"/>
    <mergeCell ref="J14:J15"/>
    <mergeCell ref="A16:A17"/>
    <mergeCell ref="J16:J17"/>
    <mergeCell ref="J1:J5"/>
    <mergeCell ref="A18:A19"/>
    <mergeCell ref="J18:J19"/>
    <mergeCell ref="A28:A29"/>
    <mergeCell ref="J28:J29"/>
    <mergeCell ref="A26:A27"/>
    <mergeCell ref="J26:J27"/>
    <mergeCell ref="A22:A23"/>
    <mergeCell ref="J22:J23"/>
    <mergeCell ref="A30:A31"/>
    <mergeCell ref="J30:J31"/>
    <mergeCell ref="A34:A35"/>
    <mergeCell ref="J34:J35"/>
    <mergeCell ref="A32:A33"/>
    <mergeCell ref="J32:J33"/>
    <mergeCell ref="A36:A37"/>
    <mergeCell ref="J36:J37"/>
    <mergeCell ref="A46:A47"/>
    <mergeCell ref="J46:J47"/>
    <mergeCell ref="A38:A39"/>
    <mergeCell ref="J38:J39"/>
    <mergeCell ref="A48:A49"/>
    <mergeCell ref="J48:J49"/>
    <mergeCell ref="A40:A41"/>
    <mergeCell ref="J40:J41"/>
    <mergeCell ref="A42:A43"/>
    <mergeCell ref="J42:J43"/>
    <mergeCell ref="A44:A45"/>
    <mergeCell ref="J44:J45"/>
  </mergeCells>
  <pageMargins left="0.25" right="0.25" top="0.75" bottom="0.75" header="0.3" footer="0.3"/>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7" tint="0.59999389629810485"/>
  </sheetPr>
  <dimension ref="A1:R49"/>
  <sheetViews>
    <sheetView zoomScale="80" zoomScaleNormal="70" zoomScaleSheetLayoutView="80" zoomScalePageLayoutView="70" workbookViewId="0">
      <selection activeCell="K27" sqref="K27"/>
    </sheetView>
  </sheetViews>
  <sheetFormatPr defaultColWidth="8.85546875" defaultRowHeight="14.25" customHeight="1" x14ac:dyDescent="0.25"/>
  <cols>
    <col min="1" max="1" width="3.42578125" style="69" customWidth="1"/>
    <col min="2" max="2" width="13.28515625" style="69" customWidth="1"/>
    <col min="3" max="3" width="6" style="88" customWidth="1"/>
    <col min="4" max="5" width="5.85546875" style="70" customWidth="1"/>
    <col min="6" max="6" width="7.42578125" style="70" customWidth="1"/>
    <col min="7" max="7" width="8.42578125" style="88" customWidth="1"/>
    <col min="8" max="9" width="7.28515625" style="88" customWidth="1"/>
    <col min="10" max="10" width="4.28515625" style="70" customWidth="1"/>
    <col min="11" max="11" width="6.7109375" style="70" customWidth="1"/>
    <col min="12" max="12" width="7" style="70" customWidth="1"/>
    <col min="13" max="13" width="6.85546875" style="70" customWidth="1"/>
    <col min="14" max="14" width="8.42578125" style="70" customWidth="1"/>
    <col min="15" max="15" width="8.85546875" style="89"/>
    <col min="18" max="18" width="5.28515625" style="69" customWidth="1"/>
    <col min="19" max="16384" width="8.85546875" style="70"/>
  </cols>
  <sheetData>
    <row r="1" spans="1:18" ht="15" customHeight="1" x14ac:dyDescent="0.25">
      <c r="A1" s="484" t="s">
        <v>477</v>
      </c>
      <c r="B1" s="481" t="s">
        <v>478</v>
      </c>
      <c r="C1" s="480" t="str">
        <f>'[1]Complete Household'!Y187</f>
        <v>Nia (naran) pernah ba eskola?</v>
      </c>
      <c r="D1" s="480"/>
      <c r="E1" s="487" t="str">
        <f>'[1]Complete Household'!Y192</f>
        <v>Nivel edukasaun ikus nebe nia (naran) hasai mak saida?</v>
      </c>
      <c r="F1" s="488"/>
      <c r="G1" s="488"/>
      <c r="H1" s="488"/>
      <c r="I1" s="489"/>
      <c r="J1" s="493" t="str">
        <f>'[1]Complete Household'!Y198</f>
        <v>Nia (naran) kompleta ona kursu iha akademia, institutu, ou universidade balun?</v>
      </c>
      <c r="K1" s="494"/>
      <c r="L1" s="494"/>
      <c r="M1" s="494"/>
      <c r="N1" s="495"/>
      <c r="R1" s="500" t="s">
        <v>479</v>
      </c>
    </row>
    <row r="2" spans="1:18" ht="15" customHeight="1" x14ac:dyDescent="0.25">
      <c r="A2" s="485"/>
      <c r="B2" s="481"/>
      <c r="C2" s="480"/>
      <c r="D2" s="480"/>
      <c r="E2" s="490"/>
      <c r="F2" s="491"/>
      <c r="G2" s="491"/>
      <c r="H2" s="491"/>
      <c r="I2" s="492"/>
      <c r="J2" s="496"/>
      <c r="K2" s="497"/>
      <c r="L2" s="497"/>
      <c r="M2" s="497"/>
      <c r="N2" s="498"/>
      <c r="R2" s="501"/>
    </row>
    <row r="3" spans="1:18" ht="15" customHeight="1" x14ac:dyDescent="0.25">
      <c r="A3" s="485"/>
      <c r="B3" s="481"/>
      <c r="C3" s="480"/>
      <c r="D3" s="480"/>
      <c r="E3" s="503" t="s">
        <v>25</v>
      </c>
      <c r="F3" s="499" t="s">
        <v>482</v>
      </c>
      <c r="G3" s="499" t="s">
        <v>483</v>
      </c>
      <c r="H3" s="499" t="s">
        <v>484</v>
      </c>
      <c r="I3" s="499" t="s">
        <v>485</v>
      </c>
      <c r="J3" s="496"/>
      <c r="K3" s="497"/>
      <c r="L3" s="497"/>
      <c r="M3" s="497"/>
      <c r="N3" s="498"/>
      <c r="R3" s="501"/>
    </row>
    <row r="4" spans="1:18" ht="15" customHeight="1" x14ac:dyDescent="0.25">
      <c r="A4" s="485"/>
      <c r="B4" s="481"/>
      <c r="C4" s="480"/>
      <c r="D4" s="480"/>
      <c r="E4" s="503"/>
      <c r="F4" s="499"/>
      <c r="G4" s="499"/>
      <c r="H4" s="499"/>
      <c r="I4" s="499"/>
      <c r="J4" s="480" t="str">
        <f>'[1]Complete Household'!Z199</f>
        <v>Lae</v>
      </c>
      <c r="K4" s="480" t="s">
        <v>486</v>
      </c>
      <c r="L4" s="479" t="s">
        <v>487</v>
      </c>
      <c r="M4" s="479" t="s">
        <v>488</v>
      </c>
      <c r="N4" s="479" t="s">
        <v>489</v>
      </c>
      <c r="O4" s="70"/>
      <c r="R4" s="501"/>
    </row>
    <row r="5" spans="1:18" ht="15" customHeight="1" x14ac:dyDescent="0.25">
      <c r="A5" s="486"/>
      <c r="B5" s="481"/>
      <c r="C5" s="480"/>
      <c r="D5" s="480"/>
      <c r="E5" s="503"/>
      <c r="F5" s="499"/>
      <c r="G5" s="499"/>
      <c r="H5" s="499"/>
      <c r="I5" s="499"/>
      <c r="J5" s="480"/>
      <c r="K5" s="480"/>
      <c r="L5" s="479"/>
      <c r="M5" s="479"/>
      <c r="N5" s="479"/>
      <c r="O5" s="70"/>
      <c r="R5" s="502"/>
    </row>
    <row r="6" spans="1:18" ht="15" customHeight="1" x14ac:dyDescent="0.25">
      <c r="A6" s="481">
        <v>1</v>
      </c>
      <c r="B6" s="90"/>
      <c r="C6" s="91" t="str">
        <f>'[1]Complete Household'!Z188</f>
        <v>Lae</v>
      </c>
      <c r="D6" s="92" t="str">
        <f>'[1]Complete Household'!Z190</f>
        <v>La hatene</v>
      </c>
      <c r="E6" s="482" t="str">
        <f>$E$3</f>
        <v>Laiha</v>
      </c>
      <c r="F6" s="479" t="str">
        <f>$F$3</f>
        <v>Pre-Eskolar</v>
      </c>
      <c r="G6" s="86" t="s">
        <v>490</v>
      </c>
      <c r="H6" s="86" t="s">
        <v>490</v>
      </c>
      <c r="I6" s="86" t="s">
        <v>490</v>
      </c>
      <c r="J6" s="480" t="str">
        <f>J4</f>
        <v>Lae</v>
      </c>
      <c r="K6" s="73"/>
      <c r="L6" s="73"/>
      <c r="M6" s="73"/>
      <c r="N6" s="73"/>
      <c r="O6" s="70"/>
      <c r="R6" s="90"/>
    </row>
    <row r="7" spans="1:18" ht="15" customHeight="1" x14ac:dyDescent="0.25">
      <c r="A7" s="481"/>
      <c r="B7" s="93"/>
      <c r="C7" s="94" t="str">
        <f>'[1]Complete Household'!Z189</f>
        <v>Sim</v>
      </c>
      <c r="D7" s="95" t="s">
        <v>335</v>
      </c>
      <c r="E7" s="483"/>
      <c r="F7" s="479"/>
      <c r="G7" s="87" t="s">
        <v>491</v>
      </c>
      <c r="H7" s="87"/>
      <c r="I7" s="87"/>
      <c r="J7" s="480"/>
      <c r="K7" s="96" t="s">
        <v>492</v>
      </c>
      <c r="L7" s="96" t="s">
        <v>492</v>
      </c>
      <c r="M7" s="96" t="s">
        <v>492</v>
      </c>
      <c r="N7" s="81"/>
      <c r="O7" s="70"/>
      <c r="R7" s="93"/>
    </row>
    <row r="8" spans="1:18" ht="15" customHeight="1" x14ac:dyDescent="0.25">
      <c r="A8" s="481">
        <v>2</v>
      </c>
      <c r="B8" s="90"/>
      <c r="C8" s="91" t="str">
        <f>$C$6</f>
        <v>Lae</v>
      </c>
      <c r="D8" s="92" t="str">
        <f>$D$6</f>
        <v>La hatene</v>
      </c>
      <c r="E8" s="482" t="str">
        <f>$E$3</f>
        <v>Laiha</v>
      </c>
      <c r="F8" s="479" t="str">
        <f>$F$3</f>
        <v>Pre-Eskolar</v>
      </c>
      <c r="G8" s="86" t="s">
        <v>490</v>
      </c>
      <c r="H8" s="86" t="s">
        <v>490</v>
      </c>
      <c r="I8" s="86" t="s">
        <v>490</v>
      </c>
      <c r="J8" s="480" t="str">
        <f>J6</f>
        <v>Lae</v>
      </c>
      <c r="K8" s="73"/>
      <c r="L8" s="73"/>
      <c r="M8" s="73"/>
      <c r="N8" s="73"/>
      <c r="O8" s="70"/>
      <c r="R8" s="90"/>
    </row>
    <row r="9" spans="1:18" ht="15" customHeight="1" x14ac:dyDescent="0.25">
      <c r="A9" s="481"/>
      <c r="B9" s="93"/>
      <c r="C9" s="94" t="str">
        <f>$C$7</f>
        <v>Sim</v>
      </c>
      <c r="D9" s="95" t="str">
        <f>$D$7</f>
        <v>Lakoi</v>
      </c>
      <c r="E9" s="483"/>
      <c r="F9" s="479"/>
      <c r="G9" s="87" t="s">
        <v>491</v>
      </c>
      <c r="H9" s="87"/>
      <c r="I9" s="87"/>
      <c r="J9" s="480"/>
      <c r="K9" s="96" t="s">
        <v>492</v>
      </c>
      <c r="L9" s="96" t="s">
        <v>492</v>
      </c>
      <c r="M9" s="96" t="s">
        <v>492</v>
      </c>
      <c r="N9" s="81"/>
      <c r="O9" s="70"/>
      <c r="R9" s="93"/>
    </row>
    <row r="10" spans="1:18" ht="15" customHeight="1" x14ac:dyDescent="0.25">
      <c r="A10" s="481">
        <v>3</v>
      </c>
      <c r="B10" s="90"/>
      <c r="C10" s="91" t="str">
        <f>$C$6</f>
        <v>Lae</v>
      </c>
      <c r="D10" s="92" t="str">
        <f>$D$6</f>
        <v>La hatene</v>
      </c>
      <c r="E10" s="482" t="str">
        <f>$E$3</f>
        <v>Laiha</v>
      </c>
      <c r="F10" s="479" t="str">
        <f>$F$3</f>
        <v>Pre-Eskolar</v>
      </c>
      <c r="G10" s="86" t="s">
        <v>490</v>
      </c>
      <c r="H10" s="86" t="s">
        <v>490</v>
      </c>
      <c r="I10" s="86" t="s">
        <v>490</v>
      </c>
      <c r="J10" s="480" t="str">
        <f>J8</f>
        <v>Lae</v>
      </c>
      <c r="K10" s="73"/>
      <c r="L10" s="73"/>
      <c r="M10" s="73"/>
      <c r="N10" s="73"/>
      <c r="O10" s="70"/>
      <c r="R10" s="90"/>
    </row>
    <row r="11" spans="1:18" ht="15" customHeight="1" x14ac:dyDescent="0.25">
      <c r="A11" s="481"/>
      <c r="B11" s="93"/>
      <c r="C11" s="94" t="str">
        <f>$C$7</f>
        <v>Sim</v>
      </c>
      <c r="D11" s="95" t="str">
        <f>$D$7</f>
        <v>Lakoi</v>
      </c>
      <c r="E11" s="483"/>
      <c r="F11" s="479"/>
      <c r="G11" s="87" t="s">
        <v>491</v>
      </c>
      <c r="H11" s="87"/>
      <c r="I11" s="87"/>
      <c r="J11" s="480"/>
      <c r="K11" s="96" t="s">
        <v>492</v>
      </c>
      <c r="L11" s="96" t="s">
        <v>492</v>
      </c>
      <c r="M11" s="96" t="s">
        <v>492</v>
      </c>
      <c r="N11" s="81"/>
      <c r="O11" s="70"/>
      <c r="R11" s="93"/>
    </row>
    <row r="12" spans="1:18" ht="15" customHeight="1" x14ac:dyDescent="0.25">
      <c r="A12" s="481">
        <v>4</v>
      </c>
      <c r="B12" s="90"/>
      <c r="C12" s="91" t="str">
        <f>$C$6</f>
        <v>Lae</v>
      </c>
      <c r="D12" s="92" t="str">
        <f>$D$6</f>
        <v>La hatene</v>
      </c>
      <c r="E12" s="482" t="str">
        <f>$E$3</f>
        <v>Laiha</v>
      </c>
      <c r="F12" s="479" t="str">
        <f>$F$3</f>
        <v>Pre-Eskolar</v>
      </c>
      <c r="G12" s="86" t="s">
        <v>490</v>
      </c>
      <c r="H12" s="86" t="s">
        <v>490</v>
      </c>
      <c r="I12" s="86" t="s">
        <v>490</v>
      </c>
      <c r="J12" s="480" t="str">
        <f>J10</f>
        <v>Lae</v>
      </c>
      <c r="K12" s="73"/>
      <c r="L12" s="73"/>
      <c r="M12" s="73"/>
      <c r="N12" s="73"/>
      <c r="O12" s="70"/>
      <c r="R12" s="90"/>
    </row>
    <row r="13" spans="1:18" ht="15" customHeight="1" x14ac:dyDescent="0.25">
      <c r="A13" s="481"/>
      <c r="B13" s="93"/>
      <c r="C13" s="94" t="str">
        <f>$C$7</f>
        <v>Sim</v>
      </c>
      <c r="D13" s="95" t="str">
        <f>$D$7</f>
        <v>Lakoi</v>
      </c>
      <c r="E13" s="483"/>
      <c r="F13" s="479"/>
      <c r="G13" s="87" t="s">
        <v>491</v>
      </c>
      <c r="H13" s="87"/>
      <c r="I13" s="87"/>
      <c r="J13" s="480"/>
      <c r="K13" s="96" t="s">
        <v>492</v>
      </c>
      <c r="L13" s="96" t="s">
        <v>492</v>
      </c>
      <c r="M13" s="96" t="s">
        <v>492</v>
      </c>
      <c r="N13" s="81"/>
      <c r="O13" s="70"/>
      <c r="R13" s="93"/>
    </row>
    <row r="14" spans="1:18" ht="15" customHeight="1" x14ac:dyDescent="0.25">
      <c r="A14" s="481">
        <v>5</v>
      </c>
      <c r="B14" s="90"/>
      <c r="C14" s="91" t="str">
        <f>$C$6</f>
        <v>Lae</v>
      </c>
      <c r="D14" s="92" t="str">
        <f>$D$6</f>
        <v>La hatene</v>
      </c>
      <c r="E14" s="482" t="str">
        <f>$E$3</f>
        <v>Laiha</v>
      </c>
      <c r="F14" s="479" t="str">
        <f>$F$3</f>
        <v>Pre-Eskolar</v>
      </c>
      <c r="G14" s="86" t="s">
        <v>490</v>
      </c>
      <c r="H14" s="86" t="s">
        <v>490</v>
      </c>
      <c r="I14" s="86" t="s">
        <v>490</v>
      </c>
      <c r="J14" s="480" t="str">
        <f>J12</f>
        <v>Lae</v>
      </c>
      <c r="K14" s="73"/>
      <c r="L14" s="73"/>
      <c r="M14" s="73"/>
      <c r="N14" s="73"/>
      <c r="O14" s="70"/>
      <c r="R14" s="90"/>
    </row>
    <row r="15" spans="1:18" ht="15" customHeight="1" x14ac:dyDescent="0.25">
      <c r="A15" s="481"/>
      <c r="B15" s="93"/>
      <c r="C15" s="94" t="str">
        <f>$C$7</f>
        <v>Sim</v>
      </c>
      <c r="D15" s="95" t="str">
        <f>$D$7</f>
        <v>Lakoi</v>
      </c>
      <c r="E15" s="483"/>
      <c r="F15" s="479"/>
      <c r="G15" s="87" t="s">
        <v>491</v>
      </c>
      <c r="H15" s="87"/>
      <c r="I15" s="87"/>
      <c r="J15" s="480"/>
      <c r="K15" s="96" t="s">
        <v>492</v>
      </c>
      <c r="L15" s="96" t="s">
        <v>492</v>
      </c>
      <c r="M15" s="96" t="s">
        <v>492</v>
      </c>
      <c r="N15" s="81"/>
      <c r="O15" s="70"/>
      <c r="R15" s="93"/>
    </row>
    <row r="16" spans="1:18" ht="15" customHeight="1" x14ac:dyDescent="0.25">
      <c r="A16" s="481">
        <v>6</v>
      </c>
      <c r="B16" s="90"/>
      <c r="C16" s="91" t="str">
        <f>$C$6</f>
        <v>Lae</v>
      </c>
      <c r="D16" s="92" t="str">
        <f>$D$6</f>
        <v>La hatene</v>
      </c>
      <c r="E16" s="482" t="str">
        <f>$E$3</f>
        <v>Laiha</v>
      </c>
      <c r="F16" s="479" t="str">
        <f>$F$3</f>
        <v>Pre-Eskolar</v>
      </c>
      <c r="G16" s="86" t="s">
        <v>490</v>
      </c>
      <c r="H16" s="86" t="s">
        <v>490</v>
      </c>
      <c r="I16" s="86" t="s">
        <v>490</v>
      </c>
      <c r="J16" s="480" t="str">
        <f>J14</f>
        <v>Lae</v>
      </c>
      <c r="K16" s="73"/>
      <c r="L16" s="73"/>
      <c r="M16" s="73"/>
      <c r="N16" s="73"/>
      <c r="O16" s="70"/>
      <c r="R16" s="90"/>
    </row>
    <row r="17" spans="1:18" ht="15" customHeight="1" x14ac:dyDescent="0.25">
      <c r="A17" s="481"/>
      <c r="B17" s="93"/>
      <c r="C17" s="94" t="str">
        <f>$C$7</f>
        <v>Sim</v>
      </c>
      <c r="D17" s="95" t="str">
        <f>$D$7</f>
        <v>Lakoi</v>
      </c>
      <c r="E17" s="483"/>
      <c r="F17" s="479"/>
      <c r="G17" s="87" t="s">
        <v>491</v>
      </c>
      <c r="H17" s="87"/>
      <c r="I17" s="87"/>
      <c r="J17" s="480"/>
      <c r="K17" s="96" t="s">
        <v>492</v>
      </c>
      <c r="L17" s="96" t="s">
        <v>492</v>
      </c>
      <c r="M17" s="96" t="s">
        <v>492</v>
      </c>
      <c r="N17" s="81"/>
      <c r="O17" s="70"/>
      <c r="R17" s="93"/>
    </row>
    <row r="18" spans="1:18" ht="15" customHeight="1" x14ac:dyDescent="0.25">
      <c r="A18" s="481">
        <v>7</v>
      </c>
      <c r="B18" s="90"/>
      <c r="C18" s="91" t="str">
        <f>$C$6</f>
        <v>Lae</v>
      </c>
      <c r="D18" s="92" t="str">
        <f>$D$6</f>
        <v>La hatene</v>
      </c>
      <c r="E18" s="482" t="str">
        <f>$E$3</f>
        <v>Laiha</v>
      </c>
      <c r="F18" s="479" t="str">
        <f>$F$3</f>
        <v>Pre-Eskolar</v>
      </c>
      <c r="G18" s="86" t="s">
        <v>490</v>
      </c>
      <c r="H18" s="86" t="s">
        <v>490</v>
      </c>
      <c r="I18" s="86" t="s">
        <v>490</v>
      </c>
      <c r="J18" s="480" t="str">
        <f>J16</f>
        <v>Lae</v>
      </c>
      <c r="K18" s="73"/>
      <c r="L18" s="73"/>
      <c r="M18" s="73"/>
      <c r="N18" s="73"/>
      <c r="O18" s="70"/>
      <c r="R18" s="90"/>
    </row>
    <row r="19" spans="1:18" ht="15" customHeight="1" x14ac:dyDescent="0.25">
      <c r="A19" s="481"/>
      <c r="B19" s="93"/>
      <c r="C19" s="94" t="str">
        <f>$C$7</f>
        <v>Sim</v>
      </c>
      <c r="D19" s="95" t="str">
        <f>$D$7</f>
        <v>Lakoi</v>
      </c>
      <c r="E19" s="483"/>
      <c r="F19" s="479"/>
      <c r="G19" s="87" t="s">
        <v>491</v>
      </c>
      <c r="H19" s="87"/>
      <c r="I19" s="87"/>
      <c r="J19" s="480"/>
      <c r="K19" s="96" t="s">
        <v>492</v>
      </c>
      <c r="L19" s="96" t="s">
        <v>492</v>
      </c>
      <c r="M19" s="96" t="s">
        <v>492</v>
      </c>
      <c r="N19" s="81"/>
      <c r="O19" s="70"/>
      <c r="R19" s="93"/>
    </row>
    <row r="20" spans="1:18" ht="15" customHeight="1" x14ac:dyDescent="0.25">
      <c r="A20" s="481">
        <v>8</v>
      </c>
      <c r="B20" s="90"/>
      <c r="C20" s="91" t="str">
        <f>$C$6</f>
        <v>Lae</v>
      </c>
      <c r="D20" s="92" t="str">
        <f>$D$6</f>
        <v>La hatene</v>
      </c>
      <c r="E20" s="482" t="str">
        <f>$E$3</f>
        <v>Laiha</v>
      </c>
      <c r="F20" s="479" t="str">
        <f>$F$3</f>
        <v>Pre-Eskolar</v>
      </c>
      <c r="G20" s="86" t="s">
        <v>490</v>
      </c>
      <c r="H20" s="86" t="s">
        <v>490</v>
      </c>
      <c r="I20" s="86" t="s">
        <v>490</v>
      </c>
      <c r="J20" s="480" t="str">
        <f>J18</f>
        <v>Lae</v>
      </c>
      <c r="K20" s="73"/>
      <c r="L20" s="73"/>
      <c r="M20" s="73"/>
      <c r="N20" s="73"/>
      <c r="O20" s="70"/>
      <c r="R20" s="90"/>
    </row>
    <row r="21" spans="1:18" ht="15" customHeight="1" x14ac:dyDescent="0.25">
      <c r="A21" s="481"/>
      <c r="B21" s="93"/>
      <c r="C21" s="94" t="str">
        <f>$C$7</f>
        <v>Sim</v>
      </c>
      <c r="D21" s="95" t="str">
        <f>$D$7</f>
        <v>Lakoi</v>
      </c>
      <c r="E21" s="483"/>
      <c r="F21" s="479"/>
      <c r="G21" s="87" t="s">
        <v>491</v>
      </c>
      <c r="H21" s="87"/>
      <c r="I21" s="87"/>
      <c r="J21" s="480"/>
      <c r="K21" s="96" t="s">
        <v>492</v>
      </c>
      <c r="L21" s="96" t="s">
        <v>492</v>
      </c>
      <c r="M21" s="96" t="s">
        <v>492</v>
      </c>
      <c r="N21" s="81"/>
      <c r="O21" s="70"/>
      <c r="R21" s="93"/>
    </row>
    <row r="22" spans="1:18" ht="15" customHeight="1" x14ac:dyDescent="0.25">
      <c r="A22" s="481">
        <v>9</v>
      </c>
      <c r="B22" s="90"/>
      <c r="C22" s="91" t="str">
        <f>$C$6</f>
        <v>Lae</v>
      </c>
      <c r="D22" s="92" t="str">
        <f>$D$6</f>
        <v>La hatene</v>
      </c>
      <c r="E22" s="482" t="str">
        <f>$E$3</f>
        <v>Laiha</v>
      </c>
      <c r="F22" s="479" t="str">
        <f>$F$3</f>
        <v>Pre-Eskolar</v>
      </c>
      <c r="G22" s="86" t="s">
        <v>490</v>
      </c>
      <c r="H22" s="86" t="s">
        <v>490</v>
      </c>
      <c r="I22" s="86" t="s">
        <v>490</v>
      </c>
      <c r="J22" s="480" t="str">
        <f>J20</f>
        <v>Lae</v>
      </c>
      <c r="K22" s="73"/>
      <c r="L22" s="73"/>
      <c r="M22" s="73"/>
      <c r="N22" s="73"/>
      <c r="O22" s="70"/>
      <c r="R22" s="90"/>
    </row>
    <row r="23" spans="1:18" ht="15" customHeight="1" x14ac:dyDescent="0.25">
      <c r="A23" s="481"/>
      <c r="B23" s="93"/>
      <c r="C23" s="94" t="str">
        <f>$C$7</f>
        <v>Sim</v>
      </c>
      <c r="D23" s="95" t="str">
        <f>$D$7</f>
        <v>Lakoi</v>
      </c>
      <c r="E23" s="483"/>
      <c r="F23" s="479"/>
      <c r="G23" s="87" t="s">
        <v>491</v>
      </c>
      <c r="H23" s="87"/>
      <c r="I23" s="87"/>
      <c r="J23" s="480"/>
      <c r="K23" s="96" t="s">
        <v>492</v>
      </c>
      <c r="L23" s="96" t="s">
        <v>492</v>
      </c>
      <c r="M23" s="96" t="s">
        <v>492</v>
      </c>
      <c r="N23" s="81"/>
      <c r="O23" s="70"/>
      <c r="R23" s="93"/>
    </row>
    <row r="24" spans="1:18" ht="15" customHeight="1" x14ac:dyDescent="0.25">
      <c r="A24" s="481">
        <v>10</v>
      </c>
      <c r="B24" s="90"/>
      <c r="C24" s="91" t="str">
        <f>$C$6</f>
        <v>Lae</v>
      </c>
      <c r="D24" s="92" t="str">
        <f>$D$6</f>
        <v>La hatene</v>
      </c>
      <c r="E24" s="482" t="str">
        <f>$E$3</f>
        <v>Laiha</v>
      </c>
      <c r="F24" s="479" t="str">
        <f>$F$3</f>
        <v>Pre-Eskolar</v>
      </c>
      <c r="G24" s="86" t="s">
        <v>490</v>
      </c>
      <c r="H24" s="86" t="s">
        <v>490</v>
      </c>
      <c r="I24" s="86" t="s">
        <v>490</v>
      </c>
      <c r="J24" s="480" t="str">
        <f>J22</f>
        <v>Lae</v>
      </c>
      <c r="K24" s="73"/>
      <c r="L24" s="73"/>
      <c r="M24" s="73"/>
      <c r="N24" s="73"/>
      <c r="O24" s="70"/>
      <c r="R24" s="90"/>
    </row>
    <row r="25" spans="1:18" ht="15" customHeight="1" x14ac:dyDescent="0.25">
      <c r="A25" s="481"/>
      <c r="B25" s="93"/>
      <c r="C25" s="94" t="str">
        <f>$C$7</f>
        <v>Sim</v>
      </c>
      <c r="D25" s="95" t="str">
        <f>$D$7</f>
        <v>Lakoi</v>
      </c>
      <c r="E25" s="483"/>
      <c r="F25" s="479"/>
      <c r="G25" s="87" t="s">
        <v>491</v>
      </c>
      <c r="H25" s="87"/>
      <c r="I25" s="87"/>
      <c r="J25" s="480"/>
      <c r="K25" s="96" t="s">
        <v>492</v>
      </c>
      <c r="L25" s="96" t="s">
        <v>492</v>
      </c>
      <c r="M25" s="96" t="s">
        <v>492</v>
      </c>
      <c r="N25" s="81"/>
      <c r="O25" s="70"/>
      <c r="R25" s="93"/>
    </row>
    <row r="26" spans="1:18" ht="15" customHeight="1" x14ac:dyDescent="0.25">
      <c r="A26" s="481">
        <v>11</v>
      </c>
      <c r="B26" s="90"/>
      <c r="C26" s="91" t="str">
        <f>$C$6</f>
        <v>Lae</v>
      </c>
      <c r="D26" s="92" t="str">
        <f>$D$6</f>
        <v>La hatene</v>
      </c>
      <c r="E26" s="482" t="str">
        <f>$E$3</f>
        <v>Laiha</v>
      </c>
      <c r="F26" s="479" t="str">
        <f>$F$3</f>
        <v>Pre-Eskolar</v>
      </c>
      <c r="G26" s="86" t="s">
        <v>490</v>
      </c>
      <c r="H26" s="86" t="s">
        <v>490</v>
      </c>
      <c r="I26" s="86" t="s">
        <v>490</v>
      </c>
      <c r="J26" s="480" t="str">
        <f>J24</f>
        <v>Lae</v>
      </c>
      <c r="K26" s="73"/>
      <c r="L26" s="73"/>
      <c r="M26" s="73"/>
      <c r="N26" s="73"/>
      <c r="O26" s="70"/>
      <c r="R26" s="90"/>
    </row>
    <row r="27" spans="1:18" ht="15" customHeight="1" x14ac:dyDescent="0.25">
      <c r="A27" s="481"/>
      <c r="B27" s="93"/>
      <c r="C27" s="94" t="str">
        <f>$C$7</f>
        <v>Sim</v>
      </c>
      <c r="D27" s="95" t="str">
        <f>$D$7</f>
        <v>Lakoi</v>
      </c>
      <c r="E27" s="483"/>
      <c r="F27" s="479"/>
      <c r="G27" s="87" t="s">
        <v>491</v>
      </c>
      <c r="H27" s="87"/>
      <c r="I27" s="87"/>
      <c r="J27" s="480"/>
      <c r="K27" s="96" t="s">
        <v>492</v>
      </c>
      <c r="L27" s="96" t="s">
        <v>492</v>
      </c>
      <c r="M27" s="96" t="s">
        <v>492</v>
      </c>
      <c r="N27" s="81"/>
      <c r="O27" s="70"/>
      <c r="R27" s="93"/>
    </row>
    <row r="28" spans="1:18" ht="15" customHeight="1" x14ac:dyDescent="0.25">
      <c r="A28" s="481">
        <v>12</v>
      </c>
      <c r="B28" s="90"/>
      <c r="C28" s="91" t="str">
        <f>$C$6</f>
        <v>Lae</v>
      </c>
      <c r="D28" s="92" t="str">
        <f>$D$6</f>
        <v>La hatene</v>
      </c>
      <c r="E28" s="482" t="str">
        <f>$E$3</f>
        <v>Laiha</v>
      </c>
      <c r="F28" s="479" t="str">
        <f>$F$3</f>
        <v>Pre-Eskolar</v>
      </c>
      <c r="G28" s="86" t="s">
        <v>490</v>
      </c>
      <c r="H28" s="86" t="s">
        <v>490</v>
      </c>
      <c r="I28" s="86" t="s">
        <v>490</v>
      </c>
      <c r="J28" s="480" t="str">
        <f>J26</f>
        <v>Lae</v>
      </c>
      <c r="K28" s="73"/>
      <c r="L28" s="73"/>
      <c r="M28" s="73"/>
      <c r="N28" s="73"/>
      <c r="O28" s="70"/>
      <c r="R28" s="90"/>
    </row>
    <row r="29" spans="1:18" ht="15" customHeight="1" x14ac:dyDescent="0.25">
      <c r="A29" s="481"/>
      <c r="B29" s="93"/>
      <c r="C29" s="94" t="str">
        <f>$C$7</f>
        <v>Sim</v>
      </c>
      <c r="D29" s="95" t="str">
        <f>$D$7</f>
        <v>Lakoi</v>
      </c>
      <c r="E29" s="483"/>
      <c r="F29" s="479"/>
      <c r="G29" s="87" t="s">
        <v>491</v>
      </c>
      <c r="H29" s="87"/>
      <c r="I29" s="87"/>
      <c r="J29" s="480"/>
      <c r="K29" s="96" t="s">
        <v>492</v>
      </c>
      <c r="L29" s="96" t="s">
        <v>492</v>
      </c>
      <c r="M29" s="96" t="s">
        <v>492</v>
      </c>
      <c r="N29" s="81"/>
      <c r="O29" s="70"/>
      <c r="R29" s="93"/>
    </row>
    <row r="30" spans="1:18" ht="15" customHeight="1" x14ac:dyDescent="0.25">
      <c r="A30" s="481">
        <v>13</v>
      </c>
      <c r="B30" s="90"/>
      <c r="C30" s="91" t="str">
        <f>$C$6</f>
        <v>Lae</v>
      </c>
      <c r="D30" s="92" t="str">
        <f>$D$6</f>
        <v>La hatene</v>
      </c>
      <c r="E30" s="482" t="str">
        <f>$E$3</f>
        <v>Laiha</v>
      </c>
      <c r="F30" s="479" t="str">
        <f>$F$3</f>
        <v>Pre-Eskolar</v>
      </c>
      <c r="G30" s="86" t="s">
        <v>490</v>
      </c>
      <c r="H30" s="86" t="s">
        <v>490</v>
      </c>
      <c r="I30" s="86" t="s">
        <v>490</v>
      </c>
      <c r="J30" s="480" t="str">
        <f>J28</f>
        <v>Lae</v>
      </c>
      <c r="K30" s="73"/>
      <c r="L30" s="73"/>
      <c r="M30" s="73"/>
      <c r="N30" s="73"/>
      <c r="O30" s="70"/>
      <c r="R30" s="90"/>
    </row>
    <row r="31" spans="1:18" ht="15" customHeight="1" x14ac:dyDescent="0.25">
      <c r="A31" s="481"/>
      <c r="B31" s="93"/>
      <c r="C31" s="94" t="str">
        <f>$C$7</f>
        <v>Sim</v>
      </c>
      <c r="D31" s="95" t="str">
        <f>$D$7</f>
        <v>Lakoi</v>
      </c>
      <c r="E31" s="483"/>
      <c r="F31" s="479"/>
      <c r="G31" s="87" t="s">
        <v>491</v>
      </c>
      <c r="H31" s="87"/>
      <c r="I31" s="87"/>
      <c r="J31" s="480"/>
      <c r="K31" s="96" t="s">
        <v>492</v>
      </c>
      <c r="L31" s="96" t="s">
        <v>492</v>
      </c>
      <c r="M31" s="96" t="s">
        <v>492</v>
      </c>
      <c r="N31" s="81"/>
      <c r="O31" s="70"/>
      <c r="R31" s="93"/>
    </row>
    <row r="32" spans="1:18" ht="15" customHeight="1" x14ac:dyDescent="0.25">
      <c r="A32" s="481">
        <v>14</v>
      </c>
      <c r="B32" s="90"/>
      <c r="C32" s="91" t="str">
        <f>$C$6</f>
        <v>Lae</v>
      </c>
      <c r="D32" s="92" t="str">
        <f>$D$6</f>
        <v>La hatene</v>
      </c>
      <c r="E32" s="482" t="str">
        <f>$E$3</f>
        <v>Laiha</v>
      </c>
      <c r="F32" s="479" t="str">
        <f>$F$3</f>
        <v>Pre-Eskolar</v>
      </c>
      <c r="G32" s="86" t="s">
        <v>490</v>
      </c>
      <c r="H32" s="86" t="s">
        <v>490</v>
      </c>
      <c r="I32" s="86" t="s">
        <v>490</v>
      </c>
      <c r="J32" s="480" t="str">
        <f>J30</f>
        <v>Lae</v>
      </c>
      <c r="K32" s="73"/>
      <c r="L32" s="73"/>
      <c r="M32" s="73"/>
      <c r="N32" s="73"/>
      <c r="O32" s="70"/>
      <c r="R32" s="90"/>
    </row>
    <row r="33" spans="1:18" ht="15" customHeight="1" x14ac:dyDescent="0.25">
      <c r="A33" s="481"/>
      <c r="B33" s="93"/>
      <c r="C33" s="94" t="str">
        <f>$C$7</f>
        <v>Sim</v>
      </c>
      <c r="D33" s="95" t="str">
        <f>$D$7</f>
        <v>Lakoi</v>
      </c>
      <c r="E33" s="483"/>
      <c r="F33" s="479"/>
      <c r="G33" s="87" t="s">
        <v>491</v>
      </c>
      <c r="H33" s="87"/>
      <c r="I33" s="87"/>
      <c r="J33" s="480"/>
      <c r="K33" s="96" t="s">
        <v>492</v>
      </c>
      <c r="L33" s="96" t="s">
        <v>492</v>
      </c>
      <c r="M33" s="96" t="s">
        <v>492</v>
      </c>
      <c r="N33" s="81"/>
      <c r="O33" s="70"/>
      <c r="R33" s="93"/>
    </row>
    <row r="34" spans="1:18" ht="15" customHeight="1" x14ac:dyDescent="0.25">
      <c r="A34" s="481">
        <v>15</v>
      </c>
      <c r="B34" s="90"/>
      <c r="C34" s="91" t="str">
        <f>$C$6</f>
        <v>Lae</v>
      </c>
      <c r="D34" s="92" t="str">
        <f>$D$6</f>
        <v>La hatene</v>
      </c>
      <c r="E34" s="482" t="str">
        <f>$E$3</f>
        <v>Laiha</v>
      </c>
      <c r="F34" s="479" t="str">
        <f>$F$3</f>
        <v>Pre-Eskolar</v>
      </c>
      <c r="G34" s="86" t="s">
        <v>490</v>
      </c>
      <c r="H34" s="86" t="s">
        <v>490</v>
      </c>
      <c r="I34" s="86" t="s">
        <v>490</v>
      </c>
      <c r="J34" s="480" t="str">
        <f>J32</f>
        <v>Lae</v>
      </c>
      <c r="K34" s="73"/>
      <c r="L34" s="73"/>
      <c r="M34" s="73"/>
      <c r="N34" s="73"/>
      <c r="O34" s="70"/>
      <c r="R34" s="90"/>
    </row>
    <row r="35" spans="1:18" ht="15" customHeight="1" x14ac:dyDescent="0.25">
      <c r="A35" s="481"/>
      <c r="B35" s="93"/>
      <c r="C35" s="94" t="str">
        <f>$C$7</f>
        <v>Sim</v>
      </c>
      <c r="D35" s="95" t="str">
        <f>$D$7</f>
        <v>Lakoi</v>
      </c>
      <c r="E35" s="483"/>
      <c r="F35" s="479"/>
      <c r="G35" s="87" t="s">
        <v>491</v>
      </c>
      <c r="H35" s="87"/>
      <c r="I35" s="87"/>
      <c r="J35" s="480"/>
      <c r="K35" s="96" t="s">
        <v>492</v>
      </c>
      <c r="L35" s="96" t="s">
        <v>492</v>
      </c>
      <c r="M35" s="96" t="s">
        <v>492</v>
      </c>
      <c r="N35" s="81"/>
      <c r="O35" s="70"/>
      <c r="R35" s="93"/>
    </row>
    <row r="36" spans="1:18" ht="15" customHeight="1" x14ac:dyDescent="0.25">
      <c r="A36" s="481">
        <v>16</v>
      </c>
      <c r="B36" s="90"/>
      <c r="C36" s="91" t="str">
        <f>$C$6</f>
        <v>Lae</v>
      </c>
      <c r="D36" s="92" t="str">
        <f>$D$6</f>
        <v>La hatene</v>
      </c>
      <c r="E36" s="482" t="str">
        <f>$E$3</f>
        <v>Laiha</v>
      </c>
      <c r="F36" s="479" t="str">
        <f>$F$3</f>
        <v>Pre-Eskolar</v>
      </c>
      <c r="G36" s="86" t="s">
        <v>490</v>
      </c>
      <c r="H36" s="86" t="s">
        <v>490</v>
      </c>
      <c r="I36" s="86" t="s">
        <v>490</v>
      </c>
      <c r="J36" s="480" t="str">
        <f>J34</f>
        <v>Lae</v>
      </c>
      <c r="K36" s="73"/>
      <c r="L36" s="73"/>
      <c r="M36" s="73"/>
      <c r="N36" s="73"/>
      <c r="O36" s="70"/>
      <c r="R36" s="90"/>
    </row>
    <row r="37" spans="1:18" ht="15" customHeight="1" x14ac:dyDescent="0.25">
      <c r="A37" s="481"/>
      <c r="B37" s="93"/>
      <c r="C37" s="94" t="str">
        <f>$C$7</f>
        <v>Sim</v>
      </c>
      <c r="D37" s="95" t="str">
        <f>$D$7</f>
        <v>Lakoi</v>
      </c>
      <c r="E37" s="483"/>
      <c r="F37" s="479"/>
      <c r="G37" s="87" t="s">
        <v>491</v>
      </c>
      <c r="H37" s="87"/>
      <c r="I37" s="87"/>
      <c r="J37" s="480"/>
      <c r="K37" s="96" t="s">
        <v>492</v>
      </c>
      <c r="L37" s="96" t="s">
        <v>492</v>
      </c>
      <c r="M37" s="96" t="s">
        <v>492</v>
      </c>
      <c r="N37" s="81"/>
      <c r="O37" s="70"/>
      <c r="R37" s="93"/>
    </row>
    <row r="38" spans="1:18" ht="15" customHeight="1" x14ac:dyDescent="0.25">
      <c r="A38" s="481">
        <v>17</v>
      </c>
      <c r="B38" s="90"/>
      <c r="C38" s="91" t="str">
        <f>$C$6</f>
        <v>Lae</v>
      </c>
      <c r="D38" s="92" t="str">
        <f>$D$6</f>
        <v>La hatene</v>
      </c>
      <c r="E38" s="482" t="str">
        <f>$E$3</f>
        <v>Laiha</v>
      </c>
      <c r="F38" s="479" t="str">
        <f>$F$3</f>
        <v>Pre-Eskolar</v>
      </c>
      <c r="G38" s="86" t="s">
        <v>490</v>
      </c>
      <c r="H38" s="86" t="s">
        <v>490</v>
      </c>
      <c r="I38" s="86" t="s">
        <v>490</v>
      </c>
      <c r="J38" s="480" t="str">
        <f>J36</f>
        <v>Lae</v>
      </c>
      <c r="K38" s="73"/>
      <c r="L38" s="73"/>
      <c r="M38" s="73"/>
      <c r="N38" s="73"/>
      <c r="O38" s="70"/>
      <c r="R38" s="90"/>
    </row>
    <row r="39" spans="1:18" ht="15" customHeight="1" x14ac:dyDescent="0.25">
      <c r="A39" s="481"/>
      <c r="B39" s="93"/>
      <c r="C39" s="94" t="str">
        <f>$C$7</f>
        <v>Sim</v>
      </c>
      <c r="D39" s="95" t="str">
        <f>$D$7</f>
        <v>Lakoi</v>
      </c>
      <c r="E39" s="483"/>
      <c r="F39" s="479"/>
      <c r="G39" s="87" t="s">
        <v>491</v>
      </c>
      <c r="H39" s="87"/>
      <c r="I39" s="87"/>
      <c r="J39" s="480"/>
      <c r="K39" s="96" t="s">
        <v>492</v>
      </c>
      <c r="L39" s="96" t="s">
        <v>492</v>
      </c>
      <c r="M39" s="96" t="s">
        <v>492</v>
      </c>
      <c r="N39" s="81"/>
      <c r="O39" s="70"/>
      <c r="R39" s="93"/>
    </row>
    <row r="40" spans="1:18" ht="15" customHeight="1" x14ac:dyDescent="0.25">
      <c r="A40" s="481">
        <v>18</v>
      </c>
      <c r="B40" s="90"/>
      <c r="C40" s="91" t="str">
        <f>$C$6</f>
        <v>Lae</v>
      </c>
      <c r="D40" s="92" t="str">
        <f>$D$6</f>
        <v>La hatene</v>
      </c>
      <c r="E40" s="482" t="str">
        <f>$E$3</f>
        <v>Laiha</v>
      </c>
      <c r="F40" s="479" t="str">
        <f>$F$3</f>
        <v>Pre-Eskolar</v>
      </c>
      <c r="G40" s="86" t="s">
        <v>490</v>
      </c>
      <c r="H40" s="86" t="s">
        <v>490</v>
      </c>
      <c r="I40" s="86" t="s">
        <v>490</v>
      </c>
      <c r="J40" s="480" t="str">
        <f>J38</f>
        <v>Lae</v>
      </c>
      <c r="K40" s="73"/>
      <c r="L40" s="73"/>
      <c r="M40" s="73"/>
      <c r="N40" s="73"/>
      <c r="O40" s="70"/>
      <c r="R40" s="90"/>
    </row>
    <row r="41" spans="1:18" ht="15" customHeight="1" x14ac:dyDescent="0.25">
      <c r="A41" s="481"/>
      <c r="B41" s="93"/>
      <c r="C41" s="94" t="str">
        <f>$C$7</f>
        <v>Sim</v>
      </c>
      <c r="D41" s="95" t="str">
        <f>$D$7</f>
        <v>Lakoi</v>
      </c>
      <c r="E41" s="483"/>
      <c r="F41" s="479"/>
      <c r="G41" s="87" t="s">
        <v>491</v>
      </c>
      <c r="H41" s="87"/>
      <c r="I41" s="87"/>
      <c r="J41" s="480"/>
      <c r="K41" s="96" t="s">
        <v>492</v>
      </c>
      <c r="L41" s="96" t="s">
        <v>492</v>
      </c>
      <c r="M41" s="96" t="s">
        <v>492</v>
      </c>
      <c r="N41" s="81"/>
      <c r="O41" s="70"/>
      <c r="R41" s="93"/>
    </row>
    <row r="42" spans="1:18" ht="15" customHeight="1" x14ac:dyDescent="0.25">
      <c r="A42" s="481">
        <v>19</v>
      </c>
      <c r="B42" s="90"/>
      <c r="C42" s="91" t="str">
        <f>$C$6</f>
        <v>Lae</v>
      </c>
      <c r="D42" s="92" t="str">
        <f>$D$6</f>
        <v>La hatene</v>
      </c>
      <c r="E42" s="482" t="str">
        <f>$E$3</f>
        <v>Laiha</v>
      </c>
      <c r="F42" s="479" t="str">
        <f>$F$3</f>
        <v>Pre-Eskolar</v>
      </c>
      <c r="G42" s="86" t="s">
        <v>490</v>
      </c>
      <c r="H42" s="86" t="s">
        <v>490</v>
      </c>
      <c r="I42" s="86" t="s">
        <v>490</v>
      </c>
      <c r="J42" s="480" t="str">
        <f>J40</f>
        <v>Lae</v>
      </c>
      <c r="K42" s="73"/>
      <c r="L42" s="73"/>
      <c r="M42" s="73"/>
      <c r="N42" s="73"/>
      <c r="O42" s="70"/>
      <c r="R42" s="90"/>
    </row>
    <row r="43" spans="1:18" ht="15" customHeight="1" x14ac:dyDescent="0.25">
      <c r="A43" s="481"/>
      <c r="B43" s="93"/>
      <c r="C43" s="94" t="str">
        <f>$C$7</f>
        <v>Sim</v>
      </c>
      <c r="D43" s="95" t="str">
        <f>$D$7</f>
        <v>Lakoi</v>
      </c>
      <c r="E43" s="483"/>
      <c r="F43" s="479"/>
      <c r="G43" s="87" t="s">
        <v>491</v>
      </c>
      <c r="H43" s="87"/>
      <c r="I43" s="87"/>
      <c r="J43" s="480"/>
      <c r="K43" s="96" t="s">
        <v>492</v>
      </c>
      <c r="L43" s="96" t="s">
        <v>492</v>
      </c>
      <c r="M43" s="96" t="s">
        <v>492</v>
      </c>
      <c r="N43" s="81"/>
      <c r="O43" s="70"/>
      <c r="R43" s="93"/>
    </row>
    <row r="44" spans="1:18" ht="15" customHeight="1" x14ac:dyDescent="0.25">
      <c r="A44" s="481">
        <v>20</v>
      </c>
      <c r="B44" s="90"/>
      <c r="C44" s="91" t="str">
        <f>$C$6</f>
        <v>Lae</v>
      </c>
      <c r="D44" s="92" t="str">
        <f>$D$6</f>
        <v>La hatene</v>
      </c>
      <c r="E44" s="482" t="str">
        <f>$E$3</f>
        <v>Laiha</v>
      </c>
      <c r="F44" s="479" t="str">
        <f>$F$3</f>
        <v>Pre-Eskolar</v>
      </c>
      <c r="G44" s="86" t="s">
        <v>490</v>
      </c>
      <c r="H44" s="86" t="s">
        <v>490</v>
      </c>
      <c r="I44" s="86" t="s">
        <v>490</v>
      </c>
      <c r="J44" s="480" t="str">
        <f>J42</f>
        <v>Lae</v>
      </c>
      <c r="K44" s="73"/>
      <c r="L44" s="73"/>
      <c r="M44" s="73"/>
      <c r="N44" s="73"/>
      <c r="O44" s="70"/>
      <c r="R44" s="90"/>
    </row>
    <row r="45" spans="1:18" ht="15" customHeight="1" x14ac:dyDescent="0.25">
      <c r="A45" s="481"/>
      <c r="B45" s="93"/>
      <c r="C45" s="94" t="str">
        <f>$C$7</f>
        <v>Sim</v>
      </c>
      <c r="D45" s="95" t="str">
        <f>$D$7</f>
        <v>Lakoi</v>
      </c>
      <c r="E45" s="483"/>
      <c r="F45" s="479"/>
      <c r="G45" s="87" t="s">
        <v>491</v>
      </c>
      <c r="H45" s="87"/>
      <c r="I45" s="87"/>
      <c r="J45" s="480"/>
      <c r="K45" s="96" t="s">
        <v>492</v>
      </c>
      <c r="L45" s="96" t="s">
        <v>492</v>
      </c>
      <c r="M45" s="96" t="s">
        <v>492</v>
      </c>
      <c r="N45" s="81"/>
      <c r="O45" s="70"/>
      <c r="R45" s="93"/>
    </row>
    <row r="46" spans="1:18" ht="15" customHeight="1" x14ac:dyDescent="0.25">
      <c r="A46" s="481">
        <v>21</v>
      </c>
      <c r="B46" s="90"/>
      <c r="C46" s="91" t="str">
        <f>$C$6</f>
        <v>Lae</v>
      </c>
      <c r="D46" s="92" t="str">
        <f>$D$6</f>
        <v>La hatene</v>
      </c>
      <c r="E46" s="482" t="str">
        <f>$E$3</f>
        <v>Laiha</v>
      </c>
      <c r="F46" s="479" t="str">
        <f>$F$3</f>
        <v>Pre-Eskolar</v>
      </c>
      <c r="G46" s="86" t="s">
        <v>490</v>
      </c>
      <c r="H46" s="86" t="s">
        <v>490</v>
      </c>
      <c r="I46" s="86" t="s">
        <v>490</v>
      </c>
      <c r="J46" s="480" t="str">
        <f>J44</f>
        <v>Lae</v>
      </c>
      <c r="K46" s="73"/>
      <c r="L46" s="73"/>
      <c r="M46" s="73"/>
      <c r="N46" s="73"/>
      <c r="O46" s="70"/>
      <c r="R46" s="90"/>
    </row>
    <row r="47" spans="1:18" ht="15" customHeight="1" x14ac:dyDescent="0.25">
      <c r="A47" s="481"/>
      <c r="B47" s="93"/>
      <c r="C47" s="94" t="str">
        <f>$C$7</f>
        <v>Sim</v>
      </c>
      <c r="D47" s="95" t="str">
        <f>$D$7</f>
        <v>Lakoi</v>
      </c>
      <c r="E47" s="483"/>
      <c r="F47" s="479"/>
      <c r="G47" s="87" t="s">
        <v>491</v>
      </c>
      <c r="H47" s="87"/>
      <c r="I47" s="87"/>
      <c r="J47" s="480"/>
      <c r="K47" s="96" t="s">
        <v>492</v>
      </c>
      <c r="L47" s="96" t="s">
        <v>492</v>
      </c>
      <c r="M47" s="96" t="s">
        <v>492</v>
      </c>
      <c r="N47" s="81"/>
      <c r="O47" s="70"/>
      <c r="R47" s="93"/>
    </row>
    <row r="48" spans="1:18" ht="15" customHeight="1" x14ac:dyDescent="0.25">
      <c r="A48" s="481">
        <v>22</v>
      </c>
      <c r="B48" s="90"/>
      <c r="C48" s="91" t="str">
        <f>$C$6</f>
        <v>Lae</v>
      </c>
      <c r="D48" s="92" t="str">
        <f>$D$6</f>
        <v>La hatene</v>
      </c>
      <c r="E48" s="482" t="str">
        <f>$E$3</f>
        <v>Laiha</v>
      </c>
      <c r="F48" s="479" t="str">
        <f>$F$3</f>
        <v>Pre-Eskolar</v>
      </c>
      <c r="G48" s="86" t="s">
        <v>490</v>
      </c>
      <c r="H48" s="86" t="s">
        <v>490</v>
      </c>
      <c r="I48" s="86" t="s">
        <v>490</v>
      </c>
      <c r="J48" s="480" t="str">
        <f>J46</f>
        <v>Lae</v>
      </c>
      <c r="K48" s="73"/>
      <c r="L48" s="73"/>
      <c r="M48" s="73"/>
      <c r="N48" s="73"/>
      <c r="O48" s="70"/>
      <c r="R48" s="90"/>
    </row>
    <row r="49" spans="1:18" ht="15" customHeight="1" x14ac:dyDescent="0.25">
      <c r="A49" s="481"/>
      <c r="B49" s="93"/>
      <c r="C49" s="94" t="str">
        <f>$C$7</f>
        <v>Sim</v>
      </c>
      <c r="D49" s="95" t="str">
        <f>$D$7</f>
        <v>Lakoi</v>
      </c>
      <c r="E49" s="483"/>
      <c r="F49" s="479"/>
      <c r="G49" s="87" t="s">
        <v>491</v>
      </c>
      <c r="H49" s="87"/>
      <c r="I49" s="87"/>
      <c r="J49" s="480"/>
      <c r="K49" s="96" t="s">
        <v>492</v>
      </c>
      <c r="L49" s="96" t="s">
        <v>492</v>
      </c>
      <c r="M49" s="96" t="s">
        <v>492</v>
      </c>
      <c r="N49" s="81"/>
      <c r="O49" s="70"/>
      <c r="R49" s="93"/>
    </row>
  </sheetData>
  <customSheetViews>
    <customSheetView guid="{76C0996E-7634-4D84-AC5B-0CA1A4399A17}" scale="80" state="hidden">
      <selection activeCell="K27" sqref="K27"/>
      <pageMargins left="0.7" right="0.7" top="0.75" bottom="0.75" header="0.3" footer="0.3"/>
      <pageSetup paperSize="9" orientation="portrait"/>
    </customSheetView>
    <customSheetView guid="{B36FC692-2F6E-4237-BCE6-2461DCB70D69}" scale="80" state="hidden">
      <selection activeCell="K27" sqref="K27"/>
      <pageMargins left="0.7" right="0.7" top="0.75" bottom="0.75" header="0.3" footer="0.3"/>
      <pageSetup paperSize="9" orientation="portrait"/>
    </customSheetView>
    <customSheetView guid="{4452754D-46E7-C949-942B-318E37676E62}" scale="80" state="hidden">
      <selection activeCell="K27" sqref="K27"/>
      <pageMargins left="0.7" right="0.7" top="0.75" bottom="0.75" header="0.3" footer="0.3"/>
      <pageSetup paperSize="9" orientation="portrait"/>
    </customSheetView>
    <customSheetView guid="{484F9B4D-5418-41DE-B2FB-6C5776DCE244}" scale="80" showPageBreaks="1" printArea="1" state="hidden" view="pageBreakPreview">
      <selection activeCell="K27" sqref="K27"/>
      <pageMargins left="0.7" right="0.7" top="0.75" bottom="0.75" header="0.3" footer="0.3"/>
      <pageSetup paperSize="9" orientation="portrait"/>
    </customSheetView>
    <customSheetView guid="{19E93B34-BE74-42BD-947E-B22C6D35E86E}" scale="80" showPageBreaks="1" printArea="1" state="hidden" view="pageBreakPreview">
      <selection activeCell="K27" sqref="K27"/>
      <pageMargins left="0.7" right="0.7" top="0.75" bottom="0.75" header="0.3" footer="0.3"/>
      <pageSetup paperSize="9" orientation="portrait"/>
    </customSheetView>
    <customSheetView guid="{8F326820-A2F4-4B57-8385-3E3CF4F3B319}" scale="80" showPageBreaks="1" printArea="1" state="hidden">
      <selection activeCell="K27" sqref="K27"/>
      <pageMargins left="0.7" right="0.7" top="0.75" bottom="0.75" header="0.3" footer="0.3"/>
      <pageSetup paperSize="9" orientation="portrait"/>
    </customSheetView>
    <customSheetView guid="{9615763B-08BA-4DB8-B511-5DC1F30FCB6F}" scale="80" showPageBreaks="1" printArea="1" state="hidden">
      <selection activeCell="K27" sqref="K27"/>
      <pageMargins left="0.7" right="0.7" top="0.75" bottom="0.75" header="0.3" footer="0.3"/>
      <pageSetup paperSize="9" orientation="portrait"/>
    </customSheetView>
    <customSheetView guid="{9DAFA5EE-CACD-4775-87EE-70A38BAA7EDD}" scale="80" showPageBreaks="1" printArea="1" state="hidden">
      <selection activeCell="K27" sqref="K27"/>
      <pageMargins left="0.7" right="0.7" top="0.75" bottom="0.75" header="0.3" footer="0.3"/>
      <pageSetup paperSize="9" orientation="portrait"/>
    </customSheetView>
  </customSheetViews>
  <mergeCells count="104">
    <mergeCell ref="R1:R5"/>
    <mergeCell ref="E3:E5"/>
    <mergeCell ref="F3:F5"/>
    <mergeCell ref="G3:G5"/>
    <mergeCell ref="H3:H5"/>
    <mergeCell ref="K4:K5"/>
    <mergeCell ref="L4:L5"/>
    <mergeCell ref="M4:M5"/>
    <mergeCell ref="N4:N5"/>
    <mergeCell ref="A1:A5"/>
    <mergeCell ref="B1:B5"/>
    <mergeCell ref="C1:D5"/>
    <mergeCell ref="E1:I2"/>
    <mergeCell ref="J1:N3"/>
    <mergeCell ref="A6:A7"/>
    <mergeCell ref="A8:A9"/>
    <mergeCell ref="E8:E9"/>
    <mergeCell ref="F8:F9"/>
    <mergeCell ref="J8:J9"/>
    <mergeCell ref="I3:I5"/>
    <mergeCell ref="J4:J5"/>
    <mergeCell ref="E6:E7"/>
    <mergeCell ref="F6:F7"/>
    <mergeCell ref="J6:J7"/>
    <mergeCell ref="A10:A11"/>
    <mergeCell ref="E10:E11"/>
    <mergeCell ref="F10:F11"/>
    <mergeCell ref="J10:J11"/>
    <mergeCell ref="A12:A13"/>
    <mergeCell ref="E12:E13"/>
    <mergeCell ref="A14:A15"/>
    <mergeCell ref="E14:E15"/>
    <mergeCell ref="F14:F15"/>
    <mergeCell ref="J14:J15"/>
    <mergeCell ref="F12:F13"/>
    <mergeCell ref="J12:J13"/>
    <mergeCell ref="A22:A23"/>
    <mergeCell ref="E22:E23"/>
    <mergeCell ref="F22:F23"/>
    <mergeCell ref="J22:J23"/>
    <mergeCell ref="F20:F21"/>
    <mergeCell ref="J20:J21"/>
    <mergeCell ref="A16:A17"/>
    <mergeCell ref="E16:E17"/>
    <mergeCell ref="F16:F17"/>
    <mergeCell ref="J16:J17"/>
    <mergeCell ref="A32:A33"/>
    <mergeCell ref="E32:E33"/>
    <mergeCell ref="F32:F33"/>
    <mergeCell ref="J32:J33"/>
    <mergeCell ref="A24:A25"/>
    <mergeCell ref="E24:E25"/>
    <mergeCell ref="F24:F25"/>
    <mergeCell ref="J24:J25"/>
    <mergeCell ref="A18:A19"/>
    <mergeCell ref="E18:E19"/>
    <mergeCell ref="F18:F19"/>
    <mergeCell ref="J18:J19"/>
    <mergeCell ref="A20:A21"/>
    <mergeCell ref="E20:E21"/>
    <mergeCell ref="A26:A27"/>
    <mergeCell ref="E26:E27"/>
    <mergeCell ref="F26:F27"/>
    <mergeCell ref="J26:J27"/>
    <mergeCell ref="A28:A29"/>
    <mergeCell ref="E28:E29"/>
    <mergeCell ref="F28:F29"/>
    <mergeCell ref="J28:J29"/>
    <mergeCell ref="A30:A31"/>
    <mergeCell ref="E30:E31"/>
    <mergeCell ref="F30:F31"/>
    <mergeCell ref="J30:J31"/>
    <mergeCell ref="A48:A49"/>
    <mergeCell ref="E48:E49"/>
    <mergeCell ref="F48:F49"/>
    <mergeCell ref="J48:J49"/>
    <mergeCell ref="A34:A35"/>
    <mergeCell ref="E34:E35"/>
    <mergeCell ref="F34:F35"/>
    <mergeCell ref="J34:J35"/>
    <mergeCell ref="A36:A37"/>
    <mergeCell ref="E36:E37"/>
    <mergeCell ref="F36:F37"/>
    <mergeCell ref="J36:J37"/>
    <mergeCell ref="A38:A39"/>
    <mergeCell ref="E38:E39"/>
    <mergeCell ref="F38:F39"/>
    <mergeCell ref="J38:J39"/>
    <mergeCell ref="A40:A41"/>
    <mergeCell ref="E40:E41"/>
    <mergeCell ref="F40:F41"/>
    <mergeCell ref="J40:J41"/>
    <mergeCell ref="A42:A43"/>
    <mergeCell ref="E42:E43"/>
    <mergeCell ref="F42:F43"/>
    <mergeCell ref="J42:J43"/>
    <mergeCell ref="A44:A45"/>
    <mergeCell ref="E44:E45"/>
    <mergeCell ref="F44:F45"/>
    <mergeCell ref="J44:J45"/>
    <mergeCell ref="A46:A47"/>
    <mergeCell ref="E46:E47"/>
    <mergeCell ref="F46:F47"/>
    <mergeCell ref="J46:J47"/>
  </mergeCells>
  <pageMargins left="0.25" right="0.25" top="0.75" bottom="0.75" header="0.3" footer="0.3"/>
  <pageSetup paperSize="9" orientation="portrai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O84"/>
  <sheetViews>
    <sheetView zoomScale="90" zoomScaleNormal="90" zoomScalePageLayoutView="90" workbookViewId="0">
      <pane xSplit="11" ySplit="3" topLeftCell="L4" activePane="bottomRight" state="frozen"/>
      <selection pane="topRight" activeCell="L1" sqref="L1"/>
      <selection pane="bottomLeft" activeCell="A4" sqref="A4"/>
      <selection pane="bottomRight" activeCell="L29" sqref="L29:L32"/>
    </sheetView>
  </sheetViews>
  <sheetFormatPr defaultColWidth="8.85546875" defaultRowHeight="15" x14ac:dyDescent="0.25"/>
  <cols>
    <col min="1" max="8" width="4.42578125" style="102" customWidth="1"/>
    <col min="9" max="9" width="4" style="144" customWidth="1"/>
    <col min="10" max="10" width="4" style="102" customWidth="1"/>
    <col min="11" max="11" width="59.7109375" style="102" customWidth="1"/>
    <col min="12" max="15" width="9.7109375" style="275" customWidth="1"/>
    <col min="16" max="16384" width="8.85546875" style="102"/>
  </cols>
  <sheetData>
    <row r="1" spans="1:15" ht="23.25" x14ac:dyDescent="0.35">
      <c r="A1" s="504" t="s">
        <v>508</v>
      </c>
      <c r="B1" s="504"/>
      <c r="C1" s="504"/>
      <c r="D1" s="504"/>
      <c r="E1" s="504"/>
      <c r="F1" s="504"/>
      <c r="G1" s="504"/>
      <c r="H1" s="504"/>
      <c r="I1" s="504"/>
      <c r="J1" s="504"/>
      <c r="K1" s="504"/>
    </row>
    <row r="2" spans="1:15" ht="7.5" customHeight="1" x14ac:dyDescent="0.3">
      <c r="A2" s="103"/>
      <c r="B2" s="103"/>
      <c r="C2" s="103"/>
      <c r="D2" s="103"/>
      <c r="E2" s="103"/>
      <c r="F2" s="103"/>
      <c r="G2" s="103"/>
      <c r="H2" s="103"/>
    </row>
    <row r="3" spans="1:15" x14ac:dyDescent="0.25">
      <c r="A3" s="505" t="s">
        <v>502</v>
      </c>
      <c r="B3" s="506"/>
      <c r="C3" s="506"/>
      <c r="D3" s="506"/>
      <c r="E3" s="506"/>
      <c r="F3" s="506"/>
      <c r="G3" s="506"/>
      <c r="H3" s="506"/>
      <c r="I3" s="506"/>
      <c r="J3" s="506"/>
      <c r="K3" s="506"/>
      <c r="L3" s="275" t="s">
        <v>1601</v>
      </c>
      <c r="M3" s="275" t="s">
        <v>1622</v>
      </c>
      <c r="N3" s="275" t="s">
        <v>1620</v>
      </c>
      <c r="O3" s="275" t="s">
        <v>1621</v>
      </c>
    </row>
    <row r="5" spans="1:15" x14ac:dyDescent="0.25">
      <c r="A5" s="101" t="s">
        <v>505</v>
      </c>
      <c r="B5" s="101"/>
      <c r="C5" s="101" t="s">
        <v>1594</v>
      </c>
      <c r="D5" s="101"/>
      <c r="E5" s="101"/>
      <c r="F5" s="101"/>
      <c r="G5" s="101"/>
      <c r="H5" s="101"/>
    </row>
    <row r="6" spans="1:15" x14ac:dyDescent="0.25">
      <c r="H6" s="102">
        <v>1</v>
      </c>
      <c r="I6" s="145"/>
      <c r="J6" s="30" t="s">
        <v>501</v>
      </c>
      <c r="L6" s="276" t="s">
        <v>4</v>
      </c>
      <c r="M6" s="276" t="s">
        <v>4</v>
      </c>
      <c r="N6" s="276" t="s">
        <v>4</v>
      </c>
      <c r="O6" s="276" t="s">
        <v>4</v>
      </c>
    </row>
    <row r="7" spans="1:15" x14ac:dyDescent="0.25">
      <c r="H7" s="102">
        <v>2</v>
      </c>
      <c r="I7" s="145"/>
      <c r="J7" s="10" t="s">
        <v>499</v>
      </c>
      <c r="L7" s="275" t="s">
        <v>3</v>
      </c>
      <c r="M7" s="276" t="s">
        <v>4</v>
      </c>
      <c r="N7" s="275" t="s">
        <v>3</v>
      </c>
      <c r="O7" s="275" t="s">
        <v>3</v>
      </c>
    </row>
    <row r="8" spans="1:15" x14ac:dyDescent="0.25">
      <c r="H8" s="102">
        <v>3</v>
      </c>
      <c r="I8" s="145"/>
      <c r="J8" s="10" t="s">
        <v>1626</v>
      </c>
      <c r="L8" s="275" t="s">
        <v>3</v>
      </c>
      <c r="M8" s="276" t="s">
        <v>4</v>
      </c>
      <c r="N8" s="275" t="s">
        <v>3</v>
      </c>
      <c r="O8" s="275" t="s">
        <v>3</v>
      </c>
    </row>
    <row r="9" spans="1:15" x14ac:dyDescent="0.25">
      <c r="I9" s="199"/>
      <c r="J9" s="10"/>
    </row>
    <row r="10" spans="1:15" x14ac:dyDescent="0.25">
      <c r="A10" s="101" t="s">
        <v>1595</v>
      </c>
      <c r="B10" s="101"/>
      <c r="C10" s="101" t="s">
        <v>1597</v>
      </c>
      <c r="D10" s="101"/>
      <c r="E10" s="101"/>
      <c r="F10" s="101"/>
      <c r="G10" s="101"/>
      <c r="H10" s="101"/>
    </row>
    <row r="11" spans="1:15" x14ac:dyDescent="0.25">
      <c r="A11" s="101"/>
      <c r="B11" s="101"/>
      <c r="C11" s="101"/>
      <c r="D11" s="101"/>
      <c r="E11" s="101"/>
      <c r="F11" s="101"/>
      <c r="G11" s="101"/>
      <c r="H11" s="101"/>
      <c r="I11" s="258" t="s">
        <v>0</v>
      </c>
      <c r="J11" s="10" t="s">
        <v>1605</v>
      </c>
      <c r="L11" s="276" t="s">
        <v>4</v>
      </c>
      <c r="M11" s="276" t="s">
        <v>4</v>
      </c>
      <c r="N11" s="276" t="s">
        <v>4</v>
      </c>
      <c r="O11" s="276" t="s">
        <v>4</v>
      </c>
    </row>
    <row r="12" spans="1:15" x14ac:dyDescent="0.25">
      <c r="I12" s="258" t="s">
        <v>0</v>
      </c>
      <c r="J12" s="10" t="s">
        <v>1606</v>
      </c>
      <c r="L12" s="276" t="s">
        <v>4</v>
      </c>
      <c r="M12" s="276" t="s">
        <v>4</v>
      </c>
      <c r="N12" s="276" t="s">
        <v>4</v>
      </c>
      <c r="O12" s="276" t="s">
        <v>4</v>
      </c>
    </row>
    <row r="13" spans="1:15" x14ac:dyDescent="0.25">
      <c r="I13" s="274"/>
      <c r="J13" s="10"/>
    </row>
    <row r="14" spans="1:15" x14ac:dyDescent="0.25">
      <c r="A14" s="101" t="s">
        <v>1596</v>
      </c>
      <c r="B14" s="101"/>
      <c r="C14" s="101" t="s">
        <v>1598</v>
      </c>
      <c r="D14" s="101"/>
      <c r="E14" s="101"/>
      <c r="F14" s="101"/>
      <c r="G14" s="101"/>
      <c r="H14" s="101"/>
    </row>
    <row r="15" spans="1:15" x14ac:dyDescent="0.25">
      <c r="A15" s="101"/>
      <c r="B15" s="101"/>
      <c r="C15" s="101"/>
      <c r="D15" s="101"/>
      <c r="E15" s="101"/>
      <c r="F15" s="101"/>
      <c r="G15" s="101"/>
      <c r="H15" s="101"/>
      <c r="I15" s="258" t="s">
        <v>0</v>
      </c>
      <c r="J15" s="10" t="s">
        <v>1599</v>
      </c>
      <c r="L15" s="275" t="s">
        <v>3</v>
      </c>
      <c r="M15" s="276" t="s">
        <v>4</v>
      </c>
      <c r="N15" s="275" t="s">
        <v>3</v>
      </c>
      <c r="O15" s="275" t="s">
        <v>3</v>
      </c>
    </row>
    <row r="16" spans="1:15" x14ac:dyDescent="0.25">
      <c r="I16" s="258" t="s">
        <v>0</v>
      </c>
      <c r="J16" s="10" t="s">
        <v>1607</v>
      </c>
      <c r="L16" s="276" t="s">
        <v>4</v>
      </c>
      <c r="M16" s="276" t="s">
        <v>4</v>
      </c>
      <c r="N16" s="276" t="s">
        <v>4</v>
      </c>
      <c r="O16" s="276" t="s">
        <v>4</v>
      </c>
    </row>
    <row r="17" spans="1:15" x14ac:dyDescent="0.25">
      <c r="I17" s="146"/>
    </row>
    <row r="18" spans="1:15" x14ac:dyDescent="0.25">
      <c r="A18" s="507" t="s">
        <v>493</v>
      </c>
      <c r="B18" s="508"/>
      <c r="C18" s="508"/>
      <c r="D18" s="508"/>
      <c r="E18" s="508"/>
      <c r="F18" s="508"/>
      <c r="G18" s="508"/>
      <c r="H18" s="508"/>
      <c r="I18" s="508"/>
      <c r="J18" s="508"/>
      <c r="K18" s="508"/>
    </row>
    <row r="20" spans="1:15" x14ac:dyDescent="0.25">
      <c r="A20" s="101" t="s">
        <v>506</v>
      </c>
      <c r="C20" s="54" t="s">
        <v>1624</v>
      </c>
    </row>
    <row r="21" spans="1:15" x14ac:dyDescent="0.25">
      <c r="I21" s="258" t="s">
        <v>0</v>
      </c>
      <c r="J21" s="102" t="s">
        <v>1600</v>
      </c>
      <c r="L21" s="276" t="s">
        <v>4</v>
      </c>
      <c r="M21" s="276" t="s">
        <v>4</v>
      </c>
      <c r="N21" s="276" t="s">
        <v>4</v>
      </c>
      <c r="O21" s="276" t="s">
        <v>4</v>
      </c>
    </row>
    <row r="22" spans="1:15" x14ac:dyDescent="0.25">
      <c r="I22" s="258" t="s">
        <v>0</v>
      </c>
      <c r="J22" s="10" t="s">
        <v>1603</v>
      </c>
      <c r="L22" s="275" t="s">
        <v>3</v>
      </c>
      <c r="M22" s="276" t="s">
        <v>4</v>
      </c>
      <c r="N22" s="275" t="s">
        <v>3</v>
      </c>
      <c r="O22" s="275" t="s">
        <v>3</v>
      </c>
    </row>
    <row r="23" spans="1:15" x14ac:dyDescent="0.25">
      <c r="I23" s="258" t="s">
        <v>0</v>
      </c>
      <c r="J23" s="10" t="s">
        <v>1602</v>
      </c>
      <c r="L23" s="275" t="s">
        <v>3</v>
      </c>
      <c r="M23" s="276" t="s">
        <v>4</v>
      </c>
      <c r="N23" s="275" t="s">
        <v>3</v>
      </c>
      <c r="O23" s="275" t="s">
        <v>3</v>
      </c>
    </row>
    <row r="24" spans="1:15" x14ac:dyDescent="0.25">
      <c r="I24" s="258" t="s">
        <v>0</v>
      </c>
      <c r="J24" s="10" t="s">
        <v>500</v>
      </c>
      <c r="L24" s="275" t="s">
        <v>3</v>
      </c>
      <c r="M24" s="276" t="s">
        <v>4</v>
      </c>
      <c r="N24" s="275" t="s">
        <v>3</v>
      </c>
      <c r="O24" s="275" t="s">
        <v>3</v>
      </c>
    </row>
    <row r="25" spans="1:15" x14ac:dyDescent="0.25">
      <c r="I25" s="258" t="s">
        <v>0</v>
      </c>
      <c r="J25" s="10" t="s">
        <v>504</v>
      </c>
      <c r="L25" s="275" t="s">
        <v>3</v>
      </c>
      <c r="M25" s="276" t="s">
        <v>4</v>
      </c>
      <c r="N25" s="275" t="s">
        <v>3</v>
      </c>
      <c r="O25" s="275" t="s">
        <v>3</v>
      </c>
    </row>
    <row r="26" spans="1:15" x14ac:dyDescent="0.25">
      <c r="I26" s="258" t="s">
        <v>0</v>
      </c>
      <c r="J26" s="10" t="s">
        <v>621</v>
      </c>
      <c r="L26" s="275" t="s">
        <v>3</v>
      </c>
      <c r="M26" s="276" t="s">
        <v>4</v>
      </c>
      <c r="N26" s="275" t="s">
        <v>3</v>
      </c>
      <c r="O26" s="275" t="s">
        <v>3</v>
      </c>
    </row>
    <row r="27" spans="1:15" x14ac:dyDescent="0.25">
      <c r="I27" s="199"/>
      <c r="J27" s="10"/>
    </row>
    <row r="28" spans="1:15" x14ac:dyDescent="0.25">
      <c r="A28" s="101" t="s">
        <v>1623</v>
      </c>
      <c r="C28" s="54" t="s">
        <v>620</v>
      </c>
    </row>
    <row r="29" spans="1:15" x14ac:dyDescent="0.25">
      <c r="I29" s="145" t="s">
        <v>0</v>
      </c>
      <c r="J29" s="10" t="s">
        <v>1037</v>
      </c>
      <c r="L29" s="275" t="s">
        <v>799</v>
      </c>
      <c r="M29" s="276" t="s">
        <v>4</v>
      </c>
      <c r="N29" s="275" t="s">
        <v>3</v>
      </c>
      <c r="O29" s="275" t="s">
        <v>3</v>
      </c>
    </row>
    <row r="30" spans="1:15" x14ac:dyDescent="0.25">
      <c r="I30" s="228" t="s">
        <v>0</v>
      </c>
      <c r="J30" s="102" t="s">
        <v>1613</v>
      </c>
      <c r="L30" s="275" t="s">
        <v>3</v>
      </c>
      <c r="M30" s="276" t="s">
        <v>4</v>
      </c>
      <c r="N30" s="275" t="s">
        <v>3</v>
      </c>
      <c r="O30" s="275" t="s">
        <v>3</v>
      </c>
    </row>
    <row r="31" spans="1:15" x14ac:dyDescent="0.25">
      <c r="I31" s="228" t="s">
        <v>0</v>
      </c>
      <c r="J31" s="102" t="s">
        <v>1223</v>
      </c>
      <c r="L31" s="275" t="s">
        <v>3</v>
      </c>
      <c r="M31" s="276" t="s">
        <v>4</v>
      </c>
      <c r="N31" s="275" t="s">
        <v>3</v>
      </c>
      <c r="O31" s="275" t="s">
        <v>3</v>
      </c>
    </row>
    <row r="32" spans="1:15" x14ac:dyDescent="0.25">
      <c r="I32" s="228" t="s">
        <v>0</v>
      </c>
      <c r="J32" s="102" t="s">
        <v>1608</v>
      </c>
      <c r="L32" s="275" t="s">
        <v>3</v>
      </c>
      <c r="M32" s="276" t="s">
        <v>4</v>
      </c>
      <c r="N32" s="275" t="s">
        <v>3</v>
      </c>
      <c r="O32" s="275" t="s">
        <v>3</v>
      </c>
    </row>
    <row r="33" spans="1:15" x14ac:dyDescent="0.25">
      <c r="I33" s="199"/>
    </row>
    <row r="34" spans="1:15" x14ac:dyDescent="0.25">
      <c r="A34" s="101" t="s">
        <v>1627</v>
      </c>
      <c r="C34" s="54" t="s">
        <v>1604</v>
      </c>
      <c r="I34" s="102"/>
    </row>
    <row r="35" spans="1:15" x14ac:dyDescent="0.25">
      <c r="I35" s="145" t="s">
        <v>0</v>
      </c>
      <c r="J35" s="10" t="s">
        <v>1611</v>
      </c>
      <c r="L35" s="275" t="s">
        <v>3</v>
      </c>
      <c r="M35" s="276" t="s">
        <v>4</v>
      </c>
      <c r="N35" s="275" t="s">
        <v>3</v>
      </c>
      <c r="O35" s="275" t="s">
        <v>3</v>
      </c>
    </row>
    <row r="36" spans="1:15" x14ac:dyDescent="0.25">
      <c r="I36" s="228" t="s">
        <v>0</v>
      </c>
      <c r="J36" s="147" t="s">
        <v>1612</v>
      </c>
      <c r="L36" s="275" t="s">
        <v>3</v>
      </c>
      <c r="M36" s="276" t="s">
        <v>4</v>
      </c>
      <c r="N36" s="275" t="s">
        <v>3</v>
      </c>
      <c r="O36" s="275" t="s">
        <v>3</v>
      </c>
    </row>
    <row r="37" spans="1:15" x14ac:dyDescent="0.25">
      <c r="I37" s="145" t="s">
        <v>0</v>
      </c>
      <c r="J37" s="10" t="s">
        <v>1107</v>
      </c>
      <c r="L37" s="275" t="s">
        <v>3</v>
      </c>
      <c r="M37" s="276" t="s">
        <v>4</v>
      </c>
      <c r="N37" s="275" t="s">
        <v>3</v>
      </c>
      <c r="O37" s="275" t="s">
        <v>3</v>
      </c>
    </row>
    <row r="38" spans="1:15" x14ac:dyDescent="0.25">
      <c r="I38" s="199"/>
    </row>
    <row r="39" spans="1:15" x14ac:dyDescent="0.25">
      <c r="A39" s="101" t="s">
        <v>1628</v>
      </c>
      <c r="C39" s="54" t="s">
        <v>1222</v>
      </c>
      <c r="I39" s="102"/>
      <c r="J39" s="191"/>
    </row>
    <row r="40" spans="1:15" x14ac:dyDescent="0.25">
      <c r="I40" s="228" t="s">
        <v>0</v>
      </c>
      <c r="J40" s="102" t="s">
        <v>1221</v>
      </c>
      <c r="L40" s="275" t="s">
        <v>3</v>
      </c>
      <c r="M40" s="276" t="s">
        <v>4</v>
      </c>
      <c r="N40" s="275" t="s">
        <v>3</v>
      </c>
      <c r="O40" s="275" t="s">
        <v>3</v>
      </c>
    </row>
    <row r="41" spans="1:15" x14ac:dyDescent="0.25">
      <c r="I41" s="145"/>
      <c r="J41" s="10" t="s">
        <v>497</v>
      </c>
      <c r="L41" s="276" t="s">
        <v>4</v>
      </c>
      <c r="M41" s="276" t="s">
        <v>4</v>
      </c>
      <c r="N41" s="276" t="s">
        <v>4</v>
      </c>
      <c r="O41" s="276" t="s">
        <v>4</v>
      </c>
    </row>
    <row r="42" spans="1:15" x14ac:dyDescent="0.25">
      <c r="I42" s="199"/>
      <c r="J42" s="147"/>
    </row>
    <row r="43" spans="1:15" x14ac:dyDescent="0.25">
      <c r="I43" s="102"/>
    </row>
    <row r="44" spans="1:15" x14ac:dyDescent="0.25">
      <c r="A44" s="101" t="s">
        <v>1632</v>
      </c>
      <c r="C44" s="54" t="s">
        <v>1619</v>
      </c>
      <c r="I44" s="102"/>
    </row>
    <row r="45" spans="1:15" x14ac:dyDescent="0.25">
      <c r="I45" s="201"/>
      <c r="J45" s="102" t="s">
        <v>1615</v>
      </c>
      <c r="L45" s="276" t="s">
        <v>4</v>
      </c>
      <c r="M45" s="276" t="s">
        <v>4</v>
      </c>
      <c r="N45" s="276" t="s">
        <v>4</v>
      </c>
      <c r="O45" s="276" t="s">
        <v>4</v>
      </c>
    </row>
    <row r="46" spans="1:15" x14ac:dyDescent="0.25">
      <c r="I46" s="204"/>
      <c r="J46" s="102" t="s">
        <v>1614</v>
      </c>
      <c r="L46" s="276" t="s">
        <v>4</v>
      </c>
      <c r="M46" s="276" t="s">
        <v>4</v>
      </c>
      <c r="N46" s="276" t="s">
        <v>4</v>
      </c>
      <c r="O46" s="276" t="s">
        <v>4</v>
      </c>
    </row>
    <row r="47" spans="1:15" x14ac:dyDescent="0.25">
      <c r="I47" s="202"/>
      <c r="J47" s="10" t="s">
        <v>1616</v>
      </c>
      <c r="L47" s="276" t="s">
        <v>4</v>
      </c>
      <c r="M47" s="276" t="s">
        <v>4</v>
      </c>
      <c r="N47" s="276" t="s">
        <v>4</v>
      </c>
      <c r="O47" s="276" t="s">
        <v>4</v>
      </c>
    </row>
    <row r="48" spans="1:15" x14ac:dyDescent="0.25">
      <c r="I48" s="205"/>
      <c r="J48" s="10" t="s">
        <v>1618</v>
      </c>
      <c r="L48" s="276" t="s">
        <v>4</v>
      </c>
      <c r="M48" s="276" t="s">
        <v>4</v>
      </c>
      <c r="N48" s="276" t="s">
        <v>4</v>
      </c>
      <c r="O48" s="276" t="s">
        <v>4</v>
      </c>
    </row>
    <row r="49" spans="1:15" x14ac:dyDescent="0.25">
      <c r="I49" s="102"/>
    </row>
    <row r="50" spans="1:15" x14ac:dyDescent="0.25">
      <c r="A50" s="101" t="s">
        <v>1633</v>
      </c>
      <c r="C50" s="101" t="s">
        <v>1226</v>
      </c>
      <c r="I50" s="102"/>
    </row>
    <row r="51" spans="1:15" x14ac:dyDescent="0.25">
      <c r="I51" s="204"/>
      <c r="J51" s="31" t="s">
        <v>1610</v>
      </c>
      <c r="L51" s="276" t="s">
        <v>4</v>
      </c>
      <c r="M51" s="276" t="s">
        <v>4</v>
      </c>
      <c r="N51" s="276" t="s">
        <v>4</v>
      </c>
      <c r="O51" s="276" t="s">
        <v>4</v>
      </c>
    </row>
    <row r="52" spans="1:15" x14ac:dyDescent="0.25">
      <c r="I52" s="204"/>
      <c r="J52" s="10" t="s">
        <v>496</v>
      </c>
      <c r="L52" s="276" t="s">
        <v>4</v>
      </c>
      <c r="M52" s="276" t="s">
        <v>4</v>
      </c>
      <c r="N52" s="276" t="s">
        <v>4</v>
      </c>
      <c r="O52" s="276" t="s">
        <v>4</v>
      </c>
    </row>
    <row r="53" spans="1:15" x14ac:dyDescent="0.25">
      <c r="I53" s="203"/>
      <c r="J53" s="10" t="s">
        <v>495</v>
      </c>
      <c r="L53" s="276" t="s">
        <v>4</v>
      </c>
      <c r="M53" s="276" t="s">
        <v>4</v>
      </c>
      <c r="N53" s="276" t="s">
        <v>4</v>
      </c>
      <c r="O53" s="276" t="s">
        <v>4</v>
      </c>
    </row>
    <row r="54" spans="1:15" x14ac:dyDescent="0.25">
      <c r="I54" s="147"/>
      <c r="J54" s="10"/>
      <c r="L54" s="276"/>
      <c r="M54" s="276"/>
      <c r="N54" s="276"/>
      <c r="O54" s="276"/>
    </row>
    <row r="55" spans="1:15" x14ac:dyDescent="0.25">
      <c r="A55" s="101" t="s">
        <v>1629</v>
      </c>
      <c r="C55" s="101" t="s">
        <v>1636</v>
      </c>
      <c r="I55" s="102"/>
    </row>
    <row r="56" spans="1:15" x14ac:dyDescent="0.25">
      <c r="I56" s="200"/>
      <c r="J56" s="10" t="s">
        <v>498</v>
      </c>
      <c r="K56" s="198"/>
      <c r="L56" s="276" t="s">
        <v>4</v>
      </c>
      <c r="M56" s="276" t="s">
        <v>4</v>
      </c>
      <c r="N56" s="276" t="s">
        <v>4</v>
      </c>
      <c r="O56" s="276" t="s">
        <v>4</v>
      </c>
    </row>
    <row r="57" spans="1:15" x14ac:dyDescent="0.25">
      <c r="I57" s="204"/>
      <c r="J57" s="10" t="s">
        <v>1617</v>
      </c>
      <c r="L57" s="276" t="s">
        <v>4</v>
      </c>
      <c r="M57" s="276" t="s">
        <v>4</v>
      </c>
      <c r="N57" s="276" t="s">
        <v>4</v>
      </c>
      <c r="O57" s="276" t="s">
        <v>4</v>
      </c>
    </row>
    <row r="58" spans="1:15" x14ac:dyDescent="0.25">
      <c r="I58" s="147"/>
      <c r="J58" s="10"/>
    </row>
    <row r="59" spans="1:15" x14ac:dyDescent="0.25">
      <c r="A59" s="101" t="s">
        <v>1630</v>
      </c>
      <c r="C59" s="101" t="s">
        <v>1625</v>
      </c>
      <c r="I59" s="102"/>
    </row>
    <row r="60" spans="1:15" x14ac:dyDescent="0.25">
      <c r="I60" s="228" t="s">
        <v>0</v>
      </c>
      <c r="J60" s="102" t="s">
        <v>1609</v>
      </c>
      <c r="L60" s="276" t="s">
        <v>4</v>
      </c>
      <c r="M60" s="276" t="s">
        <v>4</v>
      </c>
      <c r="N60" s="276" t="s">
        <v>4</v>
      </c>
      <c r="O60" s="276" t="s">
        <v>4</v>
      </c>
    </row>
    <row r="61" spans="1:15" x14ac:dyDescent="0.25">
      <c r="I61" s="228" t="s">
        <v>0</v>
      </c>
      <c r="J61" s="102" t="s">
        <v>1224</v>
      </c>
      <c r="L61" s="276" t="s">
        <v>4</v>
      </c>
      <c r="M61" s="276" t="s">
        <v>4</v>
      </c>
      <c r="N61" s="276" t="s">
        <v>4</v>
      </c>
      <c r="O61" s="276" t="s">
        <v>4</v>
      </c>
    </row>
    <row r="62" spans="1:15" x14ac:dyDescent="0.25">
      <c r="I62" s="258" t="s">
        <v>0</v>
      </c>
      <c r="J62" s="10" t="s">
        <v>618</v>
      </c>
      <c r="L62" s="275" t="s">
        <v>3</v>
      </c>
      <c r="M62" s="276" t="s">
        <v>4</v>
      </c>
      <c r="N62" s="275" t="s">
        <v>3</v>
      </c>
      <c r="O62" s="275" t="s">
        <v>3</v>
      </c>
    </row>
    <row r="63" spans="1:15" x14ac:dyDescent="0.25">
      <c r="I63" s="258" t="s">
        <v>0</v>
      </c>
      <c r="J63" s="102" t="s">
        <v>43</v>
      </c>
      <c r="L63" s="276" t="s">
        <v>4</v>
      </c>
      <c r="M63" s="276" t="s">
        <v>4</v>
      </c>
      <c r="N63" s="276" t="s">
        <v>4</v>
      </c>
      <c r="O63" s="276" t="s">
        <v>4</v>
      </c>
    </row>
    <row r="64" spans="1:15" x14ac:dyDescent="0.25">
      <c r="I64" s="145"/>
      <c r="J64" s="10" t="s">
        <v>734</v>
      </c>
      <c r="L64" s="276" t="s">
        <v>4</v>
      </c>
      <c r="M64" s="276" t="s">
        <v>4</v>
      </c>
      <c r="N64" s="275" t="s">
        <v>3</v>
      </c>
      <c r="O64" s="275" t="s">
        <v>3</v>
      </c>
    </row>
    <row r="65" spans="1:15" x14ac:dyDescent="0.25">
      <c r="I65" s="102"/>
    </row>
    <row r="66" spans="1:15" x14ac:dyDescent="0.25">
      <c r="A66" s="101" t="s">
        <v>1631</v>
      </c>
      <c r="B66" s="101"/>
      <c r="C66" s="101" t="s">
        <v>1634</v>
      </c>
      <c r="D66" s="101"/>
      <c r="E66" s="101"/>
      <c r="F66" s="101"/>
      <c r="G66" s="101"/>
      <c r="H66" s="101"/>
    </row>
    <row r="67" spans="1:15" x14ac:dyDescent="0.25">
      <c r="I67" s="145"/>
      <c r="J67" s="10" t="s">
        <v>619</v>
      </c>
      <c r="L67" s="275" t="s">
        <v>3</v>
      </c>
      <c r="M67" s="276" t="s">
        <v>4</v>
      </c>
      <c r="N67" s="275" t="s">
        <v>3</v>
      </c>
      <c r="O67" s="275" t="s">
        <v>3</v>
      </c>
    </row>
    <row r="68" spans="1:15" x14ac:dyDescent="0.25">
      <c r="K68" s="197"/>
    </row>
    <row r="69" spans="1:15" x14ac:dyDescent="0.25">
      <c r="K69" s="197"/>
    </row>
    <row r="70" spans="1:15" x14ac:dyDescent="0.25">
      <c r="K70" s="197"/>
    </row>
    <row r="71" spans="1:15" x14ac:dyDescent="0.25">
      <c r="I71" s="146"/>
      <c r="J71" s="10"/>
      <c r="K71" s="155"/>
    </row>
    <row r="72" spans="1:15" x14ac:dyDescent="0.25">
      <c r="K72" s="197"/>
    </row>
    <row r="73" spans="1:15" x14ac:dyDescent="0.25">
      <c r="I73" s="146"/>
      <c r="K73" s="197"/>
    </row>
    <row r="74" spans="1:15" x14ac:dyDescent="0.25">
      <c r="I74" s="146"/>
      <c r="J74" s="10"/>
      <c r="K74" s="197"/>
    </row>
    <row r="75" spans="1:15" x14ac:dyDescent="0.25">
      <c r="K75" s="155"/>
    </row>
    <row r="76" spans="1:15" x14ac:dyDescent="0.25">
      <c r="I76" s="146"/>
    </row>
    <row r="77" spans="1:15" x14ac:dyDescent="0.25">
      <c r="J77" s="30"/>
      <c r="K77" s="197"/>
    </row>
    <row r="78" spans="1:15" x14ac:dyDescent="0.25">
      <c r="I78" s="199"/>
      <c r="K78" s="197"/>
    </row>
    <row r="79" spans="1:15" x14ac:dyDescent="0.25">
      <c r="J79" s="10"/>
      <c r="K79" s="155"/>
    </row>
    <row r="80" spans="1:15" x14ac:dyDescent="0.25">
      <c r="I80" s="102"/>
      <c r="K80" s="155"/>
    </row>
    <row r="81" spans="9:11" x14ac:dyDescent="0.25">
      <c r="I81" s="102"/>
      <c r="K81" s="197"/>
    </row>
    <row r="82" spans="9:11" x14ac:dyDescent="0.25">
      <c r="I82" s="102"/>
      <c r="K82" s="197"/>
    </row>
    <row r="83" spans="9:11" x14ac:dyDescent="0.25">
      <c r="K83" s="197"/>
    </row>
    <row r="84" spans="9:11" x14ac:dyDescent="0.25">
      <c r="K84" s="197"/>
    </row>
  </sheetData>
  <customSheetViews>
    <customSheetView guid="{76C0996E-7634-4D84-AC5B-0CA1A4399A17}" scale="90" fitToPage="1">
      <pane xSplit="11" ySplit="3" topLeftCell="L13" activePane="bottomRight" state="frozenSplit"/>
      <selection pane="bottomRight" activeCell="F35" sqref="F35"/>
      <pageMargins left="0.7" right="0.7" top="0.75" bottom="0.75" header="0.3" footer="0.3"/>
      <pageSetup paperSize="9" scale="49" orientation="landscape"/>
    </customSheetView>
    <customSheetView guid="{B36FC692-2F6E-4237-BCE6-2461DCB70D69}" scale="90" fitToPage="1">
      <pane xSplit="11" ySplit="3" topLeftCell="L13" activePane="bottomRight" state="frozenSplit"/>
      <selection pane="bottomRight" activeCell="F35" sqref="F35"/>
      <pageMargins left="0.7" right="0.7" top="0.75" bottom="0.75" header="0.3" footer="0.3"/>
      <pageSetup paperSize="9" scale="49" orientation="landscape"/>
    </customSheetView>
    <customSheetView guid="{4452754D-46E7-C949-942B-318E37676E62}" scale="90" fitToPage="1" topLeftCell="A15">
      <selection activeCell="D38" sqref="D38"/>
      <pageMargins left="0.7" right="0.7" top="0.75" bottom="0.75" header="0.3" footer="0.3"/>
      <pageSetup paperSize="9" scale="75" orientation="landscape"/>
    </customSheetView>
    <customSheetView guid="{484F9B4D-5418-41DE-B2FB-6C5776DCE244}" scale="90" fitToPage="1">
      <selection activeCell="A11" sqref="A11"/>
      <pageMargins left="0.7" right="0.7" top="0.75" bottom="0.75" header="0.3" footer="0.3"/>
      <pageSetup paperSize="9" scale="75" orientation="landscape"/>
    </customSheetView>
    <customSheetView guid="{19E93B34-BE74-42BD-947E-B22C6D35E86E}" scale="90" showPageBreaks="1" fitToPage="1" topLeftCell="A13">
      <selection activeCell="C21" sqref="C21"/>
      <pageMargins left="0.7" right="0.7" top="0.75" bottom="0.75" header="0.3" footer="0.3"/>
      <pageSetup paperSize="9" scale="10" orientation="landscape"/>
    </customSheetView>
    <customSheetView guid="{8F326820-A2F4-4B57-8385-3E3CF4F3B319}" scale="90" fitToPage="1">
      <pane xSplit="11" ySplit="3" topLeftCell="L13" activePane="bottomRight" state="frozenSplit"/>
      <selection pane="bottomRight" activeCell="F35" sqref="F35"/>
      <pageMargins left="0.7" right="0.7" top="0.75" bottom="0.75" header="0.3" footer="0.3"/>
      <pageSetup paperSize="9" scale="49" orientation="landscape"/>
    </customSheetView>
    <customSheetView guid="{9615763B-08BA-4DB8-B511-5DC1F30FCB6F}" scale="90" fitToPage="1">
      <pane xSplit="11" ySplit="3" topLeftCell="L13" activePane="bottomRight" state="frozenSplit"/>
      <selection pane="bottomRight" activeCell="F35" sqref="F35"/>
      <pageMargins left="0.7" right="0.7" top="0.75" bottom="0.75" header="0.3" footer="0.3"/>
      <pageSetup paperSize="9" scale="49" orientation="landscape"/>
    </customSheetView>
    <customSheetView guid="{9DAFA5EE-CACD-4775-87EE-70A38BAA7EDD}" scale="90" fitToPage="1">
      <pane xSplit="11" ySplit="3" topLeftCell="L13" activePane="bottomRight" state="frozenSplit"/>
      <selection pane="bottomRight" activeCell="F35" sqref="F35"/>
      <pageMargins left="0.7" right="0.7" top="0.75" bottom="0.75" header="0.3" footer="0.3"/>
      <pageSetup paperSize="9" scale="49" orientation="landscape"/>
    </customSheetView>
  </customSheetViews>
  <mergeCells count="3">
    <mergeCell ref="A1:K1"/>
    <mergeCell ref="A3:K3"/>
    <mergeCell ref="A18:K18"/>
  </mergeCells>
  <pageMargins left="0.7" right="0.7" top="0.75" bottom="0.75" header="0.3" footer="0.3"/>
  <pageSetup paperSize="9" scale="49" orientation="landscape"/>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O90"/>
  <sheetViews>
    <sheetView zoomScale="90" zoomScaleNormal="90" zoomScalePageLayoutView="90" workbookViewId="0">
      <pane xSplit="11" ySplit="3" topLeftCell="L4" activePane="bottomRight" state="frozen"/>
      <selection pane="topRight" activeCell="L1" sqref="L1"/>
      <selection pane="bottomLeft" activeCell="A4" sqref="A4"/>
      <selection pane="bottomRight" activeCell="K33" sqref="K33"/>
    </sheetView>
  </sheetViews>
  <sheetFormatPr defaultColWidth="8.85546875" defaultRowHeight="15" x14ac:dyDescent="0.25"/>
  <cols>
    <col min="1" max="8" width="4.42578125" style="102" customWidth="1"/>
    <col min="9" max="9" width="4" style="144" customWidth="1"/>
    <col min="10" max="10" width="4" style="102" customWidth="1"/>
    <col min="11" max="11" width="59.7109375" style="102" customWidth="1"/>
    <col min="12" max="15" width="9.7109375" style="275" customWidth="1"/>
    <col min="16" max="16384" width="8.85546875" style="102"/>
  </cols>
  <sheetData>
    <row r="1" spans="1:15" ht="23.25" x14ac:dyDescent="0.35">
      <c r="A1" s="504" t="s">
        <v>508</v>
      </c>
      <c r="B1" s="504"/>
      <c r="C1" s="504"/>
      <c r="D1" s="504"/>
      <c r="E1" s="504"/>
      <c r="F1" s="504"/>
      <c r="G1" s="504"/>
      <c r="H1" s="504"/>
      <c r="I1" s="504"/>
      <c r="J1" s="504"/>
      <c r="K1" s="504"/>
    </row>
    <row r="2" spans="1:15" ht="7.5" customHeight="1" x14ac:dyDescent="0.3">
      <c r="A2" s="103"/>
      <c r="B2" s="103"/>
      <c r="C2" s="103"/>
      <c r="D2" s="103"/>
      <c r="E2" s="103"/>
      <c r="F2" s="103"/>
      <c r="G2" s="103"/>
      <c r="H2" s="103"/>
    </row>
    <row r="3" spans="1:15" x14ac:dyDescent="0.25">
      <c r="A3" s="505" t="s">
        <v>503</v>
      </c>
      <c r="B3" s="506"/>
      <c r="C3" s="506"/>
      <c r="D3" s="506"/>
      <c r="E3" s="506"/>
      <c r="F3" s="506"/>
      <c r="G3" s="506"/>
      <c r="H3" s="506"/>
      <c r="I3" s="506"/>
      <c r="J3" s="506"/>
      <c r="K3" s="506"/>
      <c r="L3" s="275" t="s">
        <v>1601</v>
      </c>
      <c r="M3" s="275" t="s">
        <v>1622</v>
      </c>
      <c r="N3" s="275" t="s">
        <v>1620</v>
      </c>
      <c r="O3" s="275" t="s">
        <v>1621</v>
      </c>
    </row>
    <row r="5" spans="1:15" x14ac:dyDescent="0.25">
      <c r="A5" s="101" t="s">
        <v>505</v>
      </c>
      <c r="B5" s="101"/>
      <c r="C5" s="101" t="s">
        <v>1594</v>
      </c>
      <c r="D5" s="101"/>
      <c r="E5" s="101"/>
      <c r="F5" s="101"/>
      <c r="G5" s="101"/>
      <c r="H5" s="101"/>
    </row>
    <row r="6" spans="1:15" x14ac:dyDescent="0.25">
      <c r="H6" s="102">
        <v>1</v>
      </c>
      <c r="I6" s="292" t="s">
        <v>0</v>
      </c>
      <c r="J6" s="30" t="s">
        <v>501</v>
      </c>
      <c r="L6" s="276" t="s">
        <v>4</v>
      </c>
      <c r="M6" s="276" t="s">
        <v>4</v>
      </c>
      <c r="N6" s="276" t="s">
        <v>4</v>
      </c>
      <c r="O6" s="276" t="s">
        <v>4</v>
      </c>
    </row>
    <row r="7" spans="1:15" x14ac:dyDescent="0.25">
      <c r="I7" s="199"/>
      <c r="J7" s="10"/>
    </row>
    <row r="8" spans="1:15" x14ac:dyDescent="0.25">
      <c r="A8" s="101" t="s">
        <v>1595</v>
      </c>
      <c r="B8" s="101"/>
      <c r="C8" s="101" t="s">
        <v>1597</v>
      </c>
      <c r="D8" s="101"/>
      <c r="E8" s="101"/>
      <c r="F8" s="101"/>
      <c r="G8" s="101"/>
      <c r="H8" s="101"/>
    </row>
    <row r="9" spans="1:15" x14ac:dyDescent="0.25">
      <c r="A9" s="101"/>
      <c r="B9" s="101"/>
      <c r="C9" s="101"/>
      <c r="D9" s="101"/>
      <c r="E9" s="101"/>
      <c r="F9" s="101"/>
      <c r="G9" s="101"/>
      <c r="H9" s="101"/>
      <c r="I9" s="292" t="s">
        <v>0</v>
      </c>
      <c r="J9" s="10" t="s">
        <v>1605</v>
      </c>
      <c r="L9" s="276" t="s">
        <v>4</v>
      </c>
      <c r="M9" s="276" t="s">
        <v>4</v>
      </c>
      <c r="N9" s="276" t="s">
        <v>4</v>
      </c>
      <c r="O9" s="276" t="s">
        <v>4</v>
      </c>
    </row>
    <row r="10" spans="1:15" x14ac:dyDescent="0.25">
      <c r="I10" s="292" t="s">
        <v>0</v>
      </c>
      <c r="J10" s="10" t="s">
        <v>1606</v>
      </c>
      <c r="L10" s="276" t="s">
        <v>4</v>
      </c>
      <c r="M10" s="276" t="s">
        <v>4</v>
      </c>
      <c r="N10" s="276" t="s">
        <v>4</v>
      </c>
      <c r="O10" s="276" t="s">
        <v>4</v>
      </c>
    </row>
    <row r="11" spans="1:15" x14ac:dyDescent="0.25">
      <c r="I11" s="274"/>
      <c r="J11" s="10"/>
    </row>
    <row r="12" spans="1:15" x14ac:dyDescent="0.25">
      <c r="A12" s="101" t="s">
        <v>1596</v>
      </c>
      <c r="B12" s="101"/>
      <c r="C12" s="101" t="s">
        <v>1598</v>
      </c>
      <c r="D12" s="101"/>
      <c r="E12" s="101"/>
      <c r="F12" s="101"/>
      <c r="G12" s="101"/>
      <c r="H12" s="101"/>
    </row>
    <row r="13" spans="1:15" x14ac:dyDescent="0.25">
      <c r="I13" s="292" t="s">
        <v>0</v>
      </c>
      <c r="J13" s="10" t="s">
        <v>1607</v>
      </c>
      <c r="L13" s="276" t="s">
        <v>4</v>
      </c>
      <c r="M13" s="276" t="s">
        <v>4</v>
      </c>
      <c r="N13" s="276" t="s">
        <v>4</v>
      </c>
      <c r="O13" s="276" t="s">
        <v>4</v>
      </c>
    </row>
    <row r="14" spans="1:15" x14ac:dyDescent="0.25">
      <c r="I14" s="146"/>
    </row>
    <row r="15" spans="1:15" x14ac:dyDescent="0.25">
      <c r="A15" s="507" t="s">
        <v>494</v>
      </c>
      <c r="B15" s="508"/>
      <c r="C15" s="508"/>
      <c r="D15" s="508"/>
      <c r="E15" s="508"/>
      <c r="F15" s="508"/>
      <c r="G15" s="508"/>
      <c r="H15" s="508"/>
      <c r="I15" s="508"/>
      <c r="J15" s="508"/>
      <c r="K15" s="508"/>
    </row>
    <row r="17" spans="1:15" x14ac:dyDescent="0.25">
      <c r="A17" s="101" t="s">
        <v>1973</v>
      </c>
      <c r="C17" s="54" t="s">
        <v>1624</v>
      </c>
    </row>
    <row r="18" spans="1:15" x14ac:dyDescent="0.25">
      <c r="I18" s="292" t="s">
        <v>0</v>
      </c>
      <c r="J18" s="102" t="s">
        <v>1600</v>
      </c>
      <c r="L18" s="276" t="s">
        <v>4</v>
      </c>
      <c r="M18" s="276" t="s">
        <v>4</v>
      </c>
      <c r="N18" s="276" t="s">
        <v>4</v>
      </c>
      <c r="O18" s="276" t="s">
        <v>4</v>
      </c>
    </row>
    <row r="19" spans="1:15" x14ac:dyDescent="0.25">
      <c r="I19" s="292" t="s">
        <v>2131</v>
      </c>
      <c r="J19" s="102" t="s">
        <v>1846</v>
      </c>
    </row>
    <row r="20" spans="1:15" x14ac:dyDescent="0.25">
      <c r="I20" s="292" t="s">
        <v>2131</v>
      </c>
      <c r="J20" s="102" t="s">
        <v>1847</v>
      </c>
    </row>
    <row r="21" spans="1:15" x14ac:dyDescent="0.25">
      <c r="I21" s="199"/>
    </row>
    <row r="22" spans="1:15" x14ac:dyDescent="0.25">
      <c r="A22" s="302" t="s">
        <v>1850</v>
      </c>
      <c r="C22" s="302" t="s">
        <v>546</v>
      </c>
      <c r="I22" s="199"/>
    </row>
    <row r="23" spans="1:15" x14ac:dyDescent="0.25">
      <c r="A23" s="302"/>
      <c r="I23" s="145" t="s">
        <v>2131</v>
      </c>
      <c r="J23" s="147" t="s">
        <v>546</v>
      </c>
    </row>
    <row r="24" spans="1:15" x14ac:dyDescent="0.25">
      <c r="A24" s="302"/>
      <c r="I24" s="199"/>
      <c r="J24" s="147"/>
    </row>
    <row r="25" spans="1:15" x14ac:dyDescent="0.25">
      <c r="A25" s="302" t="s">
        <v>1851</v>
      </c>
      <c r="C25" s="302" t="s">
        <v>42</v>
      </c>
      <c r="I25" s="199"/>
      <c r="J25" s="147"/>
    </row>
    <row r="26" spans="1:15" x14ac:dyDescent="0.25">
      <c r="I26" s="145" t="s">
        <v>2131</v>
      </c>
      <c r="J26" s="10" t="s">
        <v>1848</v>
      </c>
    </row>
    <row r="27" spans="1:15" x14ac:dyDescent="0.25">
      <c r="I27" s="145" t="s">
        <v>2131</v>
      </c>
      <c r="J27" s="10" t="s">
        <v>1849</v>
      </c>
    </row>
    <row r="28" spans="1:15" x14ac:dyDescent="0.25">
      <c r="I28" s="145" t="s">
        <v>2131</v>
      </c>
      <c r="J28" s="10" t="s">
        <v>1225</v>
      </c>
    </row>
    <row r="29" spans="1:15" x14ac:dyDescent="0.25">
      <c r="I29" s="199"/>
      <c r="J29" s="10"/>
    </row>
    <row r="30" spans="1:15" x14ac:dyDescent="0.25">
      <c r="A30" s="101" t="s">
        <v>1623</v>
      </c>
      <c r="C30" s="54" t="s">
        <v>1919</v>
      </c>
    </row>
    <row r="31" spans="1:15" x14ac:dyDescent="0.25">
      <c r="I31" s="292" t="s">
        <v>0</v>
      </c>
      <c r="J31" s="10" t="s">
        <v>1037</v>
      </c>
      <c r="L31" s="275" t="s">
        <v>799</v>
      </c>
      <c r="M31" s="276" t="s">
        <v>4</v>
      </c>
      <c r="N31" s="275" t="s">
        <v>3</v>
      </c>
      <c r="O31" s="275" t="s">
        <v>3</v>
      </c>
    </row>
    <row r="32" spans="1:15" x14ac:dyDescent="0.25">
      <c r="I32" s="199"/>
    </row>
    <row r="33" spans="1:15" x14ac:dyDescent="0.25">
      <c r="A33" s="302" t="s">
        <v>1918</v>
      </c>
      <c r="C33" s="302" t="s">
        <v>1917</v>
      </c>
      <c r="I33" s="199"/>
      <c r="J33" s="147"/>
    </row>
    <row r="34" spans="1:15" x14ac:dyDescent="0.25">
      <c r="I34" s="145" t="s">
        <v>2131</v>
      </c>
      <c r="J34" s="10" t="s">
        <v>1920</v>
      </c>
    </row>
    <row r="35" spans="1:15" x14ac:dyDescent="0.25">
      <c r="I35" s="145" t="s">
        <v>2131</v>
      </c>
      <c r="J35" s="10" t="s">
        <v>507</v>
      </c>
    </row>
    <row r="36" spans="1:15" x14ac:dyDescent="0.25">
      <c r="I36" s="145" t="s">
        <v>2131</v>
      </c>
      <c r="J36" s="10" t="s">
        <v>1227</v>
      </c>
    </row>
    <row r="37" spans="1:15" x14ac:dyDescent="0.25">
      <c r="I37" s="199"/>
      <c r="J37" s="10"/>
    </row>
    <row r="38" spans="1:15" x14ac:dyDescent="0.25">
      <c r="A38" s="101" t="s">
        <v>1628</v>
      </c>
      <c r="C38" s="54" t="s">
        <v>1222</v>
      </c>
      <c r="I38" s="102"/>
      <c r="J38" s="191"/>
    </row>
    <row r="39" spans="1:15" x14ac:dyDescent="0.25">
      <c r="I39" s="292" t="s">
        <v>0</v>
      </c>
      <c r="J39" s="10" t="s">
        <v>497</v>
      </c>
      <c r="L39" s="276" t="s">
        <v>4</v>
      </c>
      <c r="M39" s="276" t="s">
        <v>4</v>
      </c>
      <c r="N39" s="276" t="s">
        <v>4</v>
      </c>
      <c r="O39" s="276" t="s">
        <v>4</v>
      </c>
    </row>
    <row r="40" spans="1:15" x14ac:dyDescent="0.25">
      <c r="I40" s="199"/>
      <c r="J40" s="147"/>
    </row>
    <row r="41" spans="1:15" x14ac:dyDescent="0.25">
      <c r="A41" s="101" t="s">
        <v>1632</v>
      </c>
      <c r="C41" s="54" t="s">
        <v>1619</v>
      </c>
      <c r="I41" s="102"/>
    </row>
    <row r="42" spans="1:15" x14ac:dyDescent="0.25">
      <c r="I42" s="293" t="s">
        <v>0</v>
      </c>
      <c r="J42" s="102" t="s">
        <v>1615</v>
      </c>
      <c r="L42" s="276" t="s">
        <v>4</v>
      </c>
      <c r="M42" s="276" t="s">
        <v>4</v>
      </c>
      <c r="N42" s="276" t="s">
        <v>4</v>
      </c>
      <c r="O42" s="276" t="s">
        <v>4</v>
      </c>
    </row>
    <row r="43" spans="1:15" x14ac:dyDescent="0.25">
      <c r="I43" s="294" t="s">
        <v>0</v>
      </c>
      <c r="J43" s="102" t="s">
        <v>1614</v>
      </c>
      <c r="L43" s="276" t="s">
        <v>4</v>
      </c>
      <c r="M43" s="276" t="s">
        <v>4</v>
      </c>
      <c r="N43" s="276" t="s">
        <v>4</v>
      </c>
      <c r="O43" s="276" t="s">
        <v>4</v>
      </c>
    </row>
    <row r="44" spans="1:15" x14ac:dyDescent="0.25">
      <c r="I44" s="295" t="s">
        <v>0</v>
      </c>
      <c r="J44" s="10" t="s">
        <v>1616</v>
      </c>
      <c r="L44" s="276" t="s">
        <v>4</v>
      </c>
      <c r="M44" s="276" t="s">
        <v>4</v>
      </c>
      <c r="N44" s="276" t="s">
        <v>4</v>
      </c>
      <c r="O44" s="276" t="s">
        <v>4</v>
      </c>
    </row>
    <row r="45" spans="1:15" x14ac:dyDescent="0.25">
      <c r="I45" s="296" t="s">
        <v>0</v>
      </c>
      <c r="J45" s="10" t="s">
        <v>1618</v>
      </c>
      <c r="L45" s="276" t="s">
        <v>4</v>
      </c>
      <c r="M45" s="276" t="s">
        <v>4</v>
      </c>
      <c r="N45" s="276" t="s">
        <v>4</v>
      </c>
      <c r="O45" s="276" t="s">
        <v>4</v>
      </c>
    </row>
    <row r="46" spans="1:15" x14ac:dyDescent="0.25">
      <c r="I46" s="102"/>
    </row>
    <row r="47" spans="1:15" x14ac:dyDescent="0.25">
      <c r="A47" s="101" t="s">
        <v>1633</v>
      </c>
      <c r="C47" s="101" t="s">
        <v>1226</v>
      </c>
      <c r="I47" s="102"/>
    </row>
    <row r="48" spans="1:15" x14ac:dyDescent="0.25">
      <c r="I48" s="294" t="s">
        <v>0</v>
      </c>
      <c r="J48" s="31" t="s">
        <v>1610</v>
      </c>
      <c r="L48" s="276" t="s">
        <v>4</v>
      </c>
      <c r="M48" s="276" t="s">
        <v>4</v>
      </c>
      <c r="N48" s="276" t="s">
        <v>4</v>
      </c>
      <c r="O48" s="276" t="s">
        <v>4</v>
      </c>
    </row>
    <row r="49" spans="1:15" x14ac:dyDescent="0.25">
      <c r="I49" s="294" t="s">
        <v>0</v>
      </c>
      <c r="J49" s="10" t="s">
        <v>496</v>
      </c>
      <c r="L49" s="276" t="s">
        <v>4</v>
      </c>
      <c r="M49" s="276" t="s">
        <v>4</v>
      </c>
      <c r="N49" s="276" t="s">
        <v>4</v>
      </c>
      <c r="O49" s="276" t="s">
        <v>4</v>
      </c>
    </row>
    <row r="50" spans="1:15" x14ac:dyDescent="0.25">
      <c r="I50" s="297" t="s">
        <v>0</v>
      </c>
      <c r="J50" s="10" t="s">
        <v>495</v>
      </c>
      <c r="L50" s="276" t="s">
        <v>4</v>
      </c>
      <c r="M50" s="276" t="s">
        <v>4</v>
      </c>
      <c r="N50" s="276" t="s">
        <v>4</v>
      </c>
      <c r="O50" s="276" t="s">
        <v>4</v>
      </c>
    </row>
    <row r="51" spans="1:15" x14ac:dyDescent="0.25">
      <c r="I51" s="147"/>
      <c r="J51" s="10"/>
      <c r="L51" s="276"/>
      <c r="M51" s="276"/>
      <c r="N51" s="276"/>
      <c r="O51" s="276"/>
    </row>
    <row r="52" spans="1:15" s="127" customFormat="1" x14ac:dyDescent="0.25">
      <c r="A52" s="298" t="s">
        <v>1629</v>
      </c>
      <c r="C52" s="298" t="s">
        <v>1636</v>
      </c>
      <c r="L52" s="275"/>
      <c r="M52" s="275"/>
      <c r="N52" s="275"/>
      <c r="O52" s="275"/>
    </row>
    <row r="53" spans="1:15" s="127" customFormat="1" x14ac:dyDescent="0.25">
      <c r="I53" s="301" t="s">
        <v>0</v>
      </c>
      <c r="J53" s="10" t="s">
        <v>498</v>
      </c>
      <c r="K53" s="299"/>
      <c r="L53" s="276" t="s">
        <v>4</v>
      </c>
      <c r="M53" s="276" t="s">
        <v>4</v>
      </c>
      <c r="N53" s="276" t="s">
        <v>4</v>
      </c>
      <c r="O53" s="276" t="s">
        <v>4</v>
      </c>
    </row>
    <row r="54" spans="1:15" s="127" customFormat="1" x14ac:dyDescent="0.25">
      <c r="I54" s="294" t="s">
        <v>0</v>
      </c>
      <c r="J54" s="10" t="s">
        <v>1617</v>
      </c>
      <c r="L54" s="276" t="s">
        <v>4</v>
      </c>
      <c r="M54" s="276" t="s">
        <v>4</v>
      </c>
      <c r="N54" s="276" t="s">
        <v>4</v>
      </c>
      <c r="O54" s="276" t="s">
        <v>4</v>
      </c>
    </row>
    <row r="55" spans="1:15" s="127" customFormat="1" x14ac:dyDescent="0.25">
      <c r="I55" s="300"/>
      <c r="J55" s="10"/>
      <c r="L55" s="275"/>
      <c r="M55" s="275"/>
      <c r="N55" s="275"/>
      <c r="O55" s="275"/>
    </row>
    <row r="56" spans="1:15" s="127" customFormat="1" x14ac:dyDescent="0.25">
      <c r="A56" s="298" t="s">
        <v>1630</v>
      </c>
      <c r="C56" s="298" t="s">
        <v>1625</v>
      </c>
      <c r="L56" s="275"/>
      <c r="M56" s="275"/>
      <c r="N56" s="275"/>
      <c r="O56" s="275"/>
    </row>
    <row r="57" spans="1:15" s="127" customFormat="1" x14ac:dyDescent="0.25">
      <c r="I57" s="292" t="s">
        <v>0</v>
      </c>
      <c r="J57" s="127" t="s">
        <v>1609</v>
      </c>
      <c r="L57" s="276" t="s">
        <v>4</v>
      </c>
      <c r="M57" s="276" t="s">
        <v>4</v>
      </c>
      <c r="N57" s="276" t="s">
        <v>4</v>
      </c>
      <c r="O57" s="276" t="s">
        <v>4</v>
      </c>
    </row>
    <row r="58" spans="1:15" s="127" customFormat="1" x14ac:dyDescent="0.25">
      <c r="I58" s="292" t="s">
        <v>0</v>
      </c>
      <c r="J58" s="127" t="s">
        <v>1224</v>
      </c>
      <c r="L58" s="276" t="s">
        <v>4</v>
      </c>
      <c r="M58" s="276" t="s">
        <v>4</v>
      </c>
      <c r="N58" s="276" t="s">
        <v>4</v>
      </c>
      <c r="O58" s="276" t="s">
        <v>4</v>
      </c>
    </row>
    <row r="59" spans="1:15" s="127" customFormat="1" x14ac:dyDescent="0.25">
      <c r="I59" s="292" t="s">
        <v>0</v>
      </c>
      <c r="J59" s="127" t="s">
        <v>43</v>
      </c>
      <c r="L59" s="276" t="s">
        <v>4</v>
      </c>
      <c r="M59" s="276" t="s">
        <v>4</v>
      </c>
      <c r="N59" s="276" t="s">
        <v>4</v>
      </c>
      <c r="O59" s="276" t="s">
        <v>4</v>
      </c>
    </row>
    <row r="60" spans="1:15" s="127" customFormat="1" x14ac:dyDescent="0.25">
      <c r="I60" s="292" t="s">
        <v>0</v>
      </c>
      <c r="J60" s="10" t="s">
        <v>734</v>
      </c>
      <c r="L60" s="276" t="s">
        <v>4</v>
      </c>
      <c r="M60" s="276" t="s">
        <v>4</v>
      </c>
      <c r="N60" s="275" t="s">
        <v>3</v>
      </c>
      <c r="O60" s="275" t="s">
        <v>3</v>
      </c>
    </row>
    <row r="61" spans="1:15" s="127" customFormat="1" x14ac:dyDescent="0.25">
      <c r="L61" s="275"/>
      <c r="M61" s="275"/>
      <c r="N61" s="275"/>
      <c r="O61" s="275"/>
    </row>
    <row r="62" spans="1:15" s="127" customFormat="1" x14ac:dyDescent="0.25">
      <c r="A62" s="298" t="s">
        <v>1631</v>
      </c>
      <c r="B62" s="298"/>
      <c r="C62" s="298" t="s">
        <v>1634</v>
      </c>
      <c r="D62" s="298"/>
      <c r="E62" s="298"/>
      <c r="F62" s="298"/>
      <c r="G62" s="298"/>
      <c r="H62" s="298"/>
      <c r="I62" s="144"/>
      <c r="L62" s="275"/>
      <c r="M62" s="275"/>
      <c r="N62" s="275"/>
      <c r="O62" s="275"/>
    </row>
    <row r="63" spans="1:15" s="127" customFormat="1" x14ac:dyDescent="0.25">
      <c r="I63" s="144"/>
      <c r="K63" s="197"/>
      <c r="L63" s="275"/>
      <c r="M63" s="275"/>
      <c r="N63" s="275"/>
      <c r="O63" s="275"/>
    </row>
    <row r="64" spans="1:15" s="127" customFormat="1" x14ac:dyDescent="0.25">
      <c r="I64" s="144"/>
      <c r="K64" s="197"/>
      <c r="L64" s="275"/>
      <c r="M64" s="275"/>
      <c r="N64" s="275"/>
      <c r="O64" s="275"/>
    </row>
    <row r="65" spans="1:15" s="127" customFormat="1" x14ac:dyDescent="0.25">
      <c r="I65" s="144"/>
      <c r="K65" s="197"/>
      <c r="L65" s="275"/>
      <c r="M65" s="275"/>
      <c r="N65" s="275"/>
      <c r="O65" s="275"/>
    </row>
    <row r="66" spans="1:15" s="127" customFormat="1" x14ac:dyDescent="0.25">
      <c r="I66" s="146"/>
      <c r="J66" s="10"/>
      <c r="K66" s="155"/>
      <c r="L66" s="275"/>
      <c r="M66" s="275"/>
      <c r="N66" s="275"/>
      <c r="O66" s="275"/>
    </row>
    <row r="67" spans="1:15" s="127" customFormat="1" x14ac:dyDescent="0.25">
      <c r="I67" s="144"/>
      <c r="K67" s="197"/>
      <c r="L67" s="275"/>
      <c r="M67" s="275"/>
      <c r="N67" s="275"/>
      <c r="O67" s="275"/>
    </row>
    <row r="68" spans="1:15" s="127" customFormat="1" x14ac:dyDescent="0.25">
      <c r="I68" s="146"/>
      <c r="K68" s="197"/>
      <c r="L68" s="275"/>
      <c r="M68" s="275"/>
      <c r="N68" s="275"/>
      <c r="O68" s="275"/>
    </row>
    <row r="69" spans="1:15" s="127" customFormat="1" x14ac:dyDescent="0.25">
      <c r="I69" s="146"/>
      <c r="J69" s="10"/>
      <c r="K69" s="197"/>
      <c r="L69" s="275"/>
      <c r="M69" s="275"/>
      <c r="N69" s="275"/>
      <c r="O69" s="275"/>
    </row>
    <row r="70" spans="1:15" s="127" customFormat="1" x14ac:dyDescent="0.25">
      <c r="I70" s="144"/>
      <c r="K70" s="155"/>
      <c r="L70" s="275"/>
      <c r="M70" s="275"/>
      <c r="N70" s="275"/>
      <c r="O70" s="275"/>
    </row>
    <row r="71" spans="1:15" s="127" customFormat="1" x14ac:dyDescent="0.25">
      <c r="I71" s="146"/>
      <c r="L71" s="275"/>
      <c r="M71" s="275"/>
      <c r="N71" s="275"/>
      <c r="O71" s="275"/>
    </row>
    <row r="72" spans="1:15" s="127" customFormat="1" x14ac:dyDescent="0.25">
      <c r="I72" s="144"/>
      <c r="J72" s="30"/>
      <c r="K72" s="197"/>
      <c r="L72" s="275"/>
      <c r="M72" s="275"/>
      <c r="N72" s="275"/>
      <c r="O72" s="275"/>
    </row>
    <row r="73" spans="1:15" s="127" customFormat="1" x14ac:dyDescent="0.25">
      <c r="I73" s="199"/>
      <c r="K73" s="197"/>
      <c r="L73" s="275"/>
      <c r="M73" s="275"/>
      <c r="N73" s="275"/>
      <c r="O73" s="275"/>
    </row>
    <row r="74" spans="1:15" s="127" customFormat="1" x14ac:dyDescent="0.25">
      <c r="I74" s="144"/>
      <c r="J74" s="10"/>
      <c r="K74" s="155"/>
      <c r="L74" s="275"/>
      <c r="M74" s="275"/>
      <c r="N74" s="275"/>
      <c r="O74" s="275"/>
    </row>
    <row r="75" spans="1:15" s="127" customFormat="1" x14ac:dyDescent="0.25">
      <c r="K75" s="155"/>
      <c r="L75" s="275"/>
      <c r="M75" s="275"/>
      <c r="N75" s="275"/>
      <c r="O75" s="275"/>
    </row>
    <row r="76" spans="1:15" s="275" customFormat="1" x14ac:dyDescent="0.25">
      <c r="A76" s="127"/>
      <c r="B76" s="127"/>
      <c r="C76" s="127"/>
      <c r="D76" s="127"/>
      <c r="E76" s="127"/>
      <c r="F76" s="127"/>
      <c r="G76" s="127"/>
      <c r="H76" s="127"/>
      <c r="I76" s="127"/>
      <c r="J76" s="127"/>
      <c r="K76" s="197"/>
    </row>
    <row r="77" spans="1:15" s="275" customFormat="1" x14ac:dyDescent="0.25">
      <c r="A77" s="127"/>
      <c r="B77" s="127"/>
      <c r="C77" s="127"/>
      <c r="D77" s="127"/>
      <c r="E77" s="127"/>
      <c r="F77" s="127"/>
      <c r="G77" s="127"/>
      <c r="H77" s="127"/>
      <c r="I77" s="127"/>
      <c r="J77" s="127"/>
      <c r="K77" s="197"/>
    </row>
    <row r="78" spans="1:15" s="275" customFormat="1" x14ac:dyDescent="0.25">
      <c r="A78" s="127"/>
      <c r="B78" s="127"/>
      <c r="C78" s="127"/>
      <c r="D78" s="127"/>
      <c r="E78" s="127"/>
      <c r="F78" s="127"/>
      <c r="G78" s="127"/>
      <c r="H78" s="127"/>
      <c r="I78" s="144"/>
      <c r="J78" s="127"/>
      <c r="K78" s="197"/>
    </row>
    <row r="79" spans="1:15" s="275" customFormat="1" x14ac:dyDescent="0.25">
      <c r="A79" s="127"/>
      <c r="B79" s="127"/>
      <c r="C79" s="127"/>
      <c r="D79" s="127"/>
      <c r="E79" s="127"/>
      <c r="F79" s="127"/>
      <c r="G79" s="127"/>
      <c r="H79" s="127"/>
      <c r="I79" s="144"/>
      <c r="J79" s="127"/>
      <c r="K79" s="197"/>
    </row>
    <row r="80" spans="1:15" s="127" customFormat="1" x14ac:dyDescent="0.25">
      <c r="I80" s="144"/>
      <c r="L80" s="275"/>
      <c r="M80" s="275"/>
      <c r="N80" s="275"/>
      <c r="O80" s="275"/>
    </row>
    <row r="81" spans="9:15" s="127" customFormat="1" x14ac:dyDescent="0.25">
      <c r="I81" s="144"/>
      <c r="L81" s="275"/>
      <c r="M81" s="275"/>
      <c r="N81" s="275"/>
      <c r="O81" s="275"/>
    </row>
    <row r="82" spans="9:15" s="127" customFormat="1" x14ac:dyDescent="0.25">
      <c r="I82" s="144"/>
      <c r="L82" s="275"/>
      <c r="M82" s="275"/>
      <c r="N82" s="275"/>
      <c r="O82" s="275"/>
    </row>
    <row r="83" spans="9:15" s="127" customFormat="1" x14ac:dyDescent="0.25">
      <c r="I83" s="144"/>
      <c r="L83" s="275"/>
      <c r="M83" s="275"/>
      <c r="N83" s="275"/>
      <c r="O83" s="275"/>
    </row>
    <row r="84" spans="9:15" s="127" customFormat="1" x14ac:dyDescent="0.25">
      <c r="I84" s="144"/>
      <c r="L84" s="275"/>
      <c r="M84" s="275"/>
      <c r="N84" s="275"/>
      <c r="O84" s="275"/>
    </row>
    <row r="85" spans="9:15" s="127" customFormat="1" x14ac:dyDescent="0.25">
      <c r="I85" s="144"/>
      <c r="L85" s="275"/>
      <c r="M85" s="275"/>
      <c r="N85" s="275"/>
      <c r="O85" s="275"/>
    </row>
    <row r="86" spans="9:15" s="127" customFormat="1" x14ac:dyDescent="0.25">
      <c r="I86" s="144"/>
      <c r="L86" s="275"/>
      <c r="M86" s="275"/>
      <c r="N86" s="275"/>
      <c r="O86" s="275"/>
    </row>
    <row r="87" spans="9:15" s="127" customFormat="1" x14ac:dyDescent="0.25">
      <c r="I87" s="144"/>
      <c r="L87" s="275"/>
      <c r="M87" s="275"/>
      <c r="N87" s="275"/>
      <c r="O87" s="275"/>
    </row>
    <row r="88" spans="9:15" s="127" customFormat="1" x14ac:dyDescent="0.25">
      <c r="I88" s="144"/>
      <c r="L88" s="275"/>
      <c r="M88" s="275"/>
      <c r="N88" s="275"/>
      <c r="O88" s="275"/>
    </row>
    <row r="89" spans="9:15" s="127" customFormat="1" x14ac:dyDescent="0.25">
      <c r="I89" s="144"/>
      <c r="L89" s="275"/>
      <c r="M89" s="275"/>
      <c r="N89" s="275"/>
      <c r="O89" s="275"/>
    </row>
    <row r="90" spans="9:15" s="127" customFormat="1" x14ac:dyDescent="0.25">
      <c r="I90" s="144"/>
      <c r="L90" s="275"/>
      <c r="M90" s="275"/>
      <c r="N90" s="275"/>
      <c r="O90" s="275"/>
    </row>
  </sheetData>
  <customSheetViews>
    <customSheetView guid="{76C0996E-7634-4D84-AC5B-0CA1A4399A17}" scale="90" fitToPage="1">
      <pane xSplit="11" ySplit="3" topLeftCell="L4" activePane="bottomRight" state="frozenSplit"/>
      <selection pane="bottomRight" activeCell="K33" sqref="K33"/>
      <pageMargins left="0.7" right="0.7" top="0.75" bottom="0.75" header="0.3" footer="0.3"/>
      <pageSetup paperSize="9" scale="49" orientation="landscape"/>
    </customSheetView>
    <customSheetView guid="{B36FC692-2F6E-4237-BCE6-2461DCB70D69}" scale="90" fitToPage="1">
      <pane xSplit="11" ySplit="3" topLeftCell="L4" activePane="bottomRight" state="frozenSplit"/>
      <selection pane="bottomRight" activeCell="K33" sqref="K33"/>
      <pageMargins left="0.7" right="0.7" top="0.75" bottom="0.75" header="0.3" footer="0.3"/>
      <pageSetup paperSize="9" scale="49" orientation="landscape"/>
    </customSheetView>
    <customSheetView guid="{8F326820-A2F4-4B57-8385-3E3CF4F3B319}" scale="90" fitToPage="1">
      <pane xSplit="11" ySplit="3" topLeftCell="L4" activePane="bottomRight" state="frozenSplit"/>
      <selection pane="bottomRight" activeCell="K33" sqref="K33"/>
      <pageMargins left="0.7" right="0.7" top="0.75" bottom="0.75" header="0.3" footer="0.3"/>
      <pageSetup paperSize="9" scale="49" orientation="landscape"/>
    </customSheetView>
    <customSheetView guid="{9615763B-08BA-4DB8-B511-5DC1F30FCB6F}" scale="90" fitToPage="1">
      <pane xSplit="11" ySplit="3" topLeftCell="L4" activePane="bottomRight" state="frozenSplit"/>
      <selection pane="bottomRight" activeCell="K33" sqref="K33"/>
      <pageMargins left="0.7" right="0.7" top="0.75" bottom="0.75" header="0.3" footer="0.3"/>
      <pageSetup paperSize="9" scale="49" orientation="landscape"/>
    </customSheetView>
    <customSheetView guid="{9DAFA5EE-CACD-4775-87EE-70A38BAA7EDD}" scale="90" fitToPage="1">
      <pane xSplit="11" ySplit="3" topLeftCell="L4" activePane="bottomRight" state="frozenSplit"/>
      <selection pane="bottomRight" activeCell="K33" sqref="K33"/>
      <pageMargins left="0.7" right="0.7" top="0.75" bottom="0.75" header="0.3" footer="0.3"/>
      <pageSetup paperSize="9" scale="49" orientation="landscape"/>
    </customSheetView>
  </customSheetViews>
  <mergeCells count="3">
    <mergeCell ref="A1:K1"/>
    <mergeCell ref="A3:K3"/>
    <mergeCell ref="A15:K15"/>
  </mergeCells>
  <pageMargins left="0.7" right="0.7" top="0.75" bottom="0.75" header="0.3" footer="0.3"/>
  <pageSetup paperSize="9" scale="49" orientation="landscape"/>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3" tint="-0.499984740745262"/>
  </sheetPr>
  <dimension ref="A1"/>
  <sheetViews>
    <sheetView workbookViewId="0">
      <selection activeCell="B23" sqref="B23"/>
    </sheetView>
  </sheetViews>
  <sheetFormatPr defaultColWidth="8.85546875" defaultRowHeight="15" x14ac:dyDescent="0.25"/>
  <cols>
    <col min="1" max="1" width="25.7109375" bestFit="1" customWidth="1"/>
  </cols>
  <sheetData>
    <row r="1" spans="1:1" x14ac:dyDescent="0.25">
      <c r="A1" s="327" t="s">
        <v>1961</v>
      </c>
    </row>
  </sheetData>
  <customSheetViews>
    <customSheetView guid="{76C0996E-7634-4D84-AC5B-0CA1A4399A17}">
      <pageMargins left="0.7" right="0.7" top="0.75" bottom="0.75" header="0.3" footer="0.3"/>
      <pageSetup paperSize="9" orientation="portrait" horizontalDpi="0" verticalDpi="0"/>
    </customSheetView>
    <customSheetView guid="{B36FC692-2F6E-4237-BCE6-2461DCB70D69}">
      <pageMargins left="0.7" right="0.7" top="0.75" bottom="0.75" header="0.3" footer="0.3"/>
      <pageSetup paperSize="9" orientation="portrait" horizontalDpi="0" verticalDpi="0"/>
    </customSheetView>
    <customSheetView guid="{8F326820-A2F4-4B57-8385-3E3CF4F3B319}">
      <pageMargins left="0.7" right="0.7" top="0.75" bottom="0.75" header="0.3" footer="0.3"/>
      <pageSetup paperSize="9" orientation="portrait" horizontalDpi="0" verticalDpi="0"/>
    </customSheetView>
    <customSheetView guid="{9615763B-08BA-4DB8-B511-5DC1F30FCB6F}">
      <pageMargins left="0.7" right="0.7" top="0.75" bottom="0.75" header="0.3" footer="0.3"/>
      <pageSetup paperSize="9" orientation="portrait" horizontalDpi="0" verticalDpi="0"/>
    </customSheetView>
    <customSheetView guid="{9DAFA5EE-CACD-4775-87EE-70A38BAA7EDD}">
      <pageMargins left="0.7" right="0.7" top="0.75" bottom="0.75" header="0.3" footer="0.3"/>
      <pageSetup paperSize="9" orientation="portrait" horizontalDpi="0" verticalDpi="0"/>
    </customSheetView>
  </customSheetViews>
  <pageMargins left="0.7" right="0.7" top="0.75" bottom="0.75" header="0.3" footer="0.3"/>
  <pageSetup paperSize="9" orientation="portrait" horizontalDpi="0" verticalDpi="0"/>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3" tint="-0.499984740745262"/>
  </sheetPr>
  <dimension ref="A1"/>
  <sheetViews>
    <sheetView workbookViewId="0">
      <selection activeCell="F15" sqref="F15"/>
    </sheetView>
  </sheetViews>
  <sheetFormatPr defaultColWidth="8.85546875" defaultRowHeight="15" x14ac:dyDescent="0.25"/>
  <cols>
    <col min="1" max="1" width="25.7109375" style="329" bestFit="1" customWidth="1"/>
    <col min="2" max="16384" width="8.85546875" style="329"/>
  </cols>
  <sheetData>
    <row r="1" spans="1:1" x14ac:dyDescent="0.25">
      <c r="A1" s="327" t="s">
        <v>1963</v>
      </c>
    </row>
  </sheetData>
  <customSheetViews>
    <customSheetView guid="{76C0996E-7634-4D84-AC5B-0CA1A4399A17}">
      <selection activeCell="C22" sqref="C22"/>
      <pageMargins left="0.7" right="0.7" top="0.75" bottom="0.75" header="0.3" footer="0.3"/>
      <pageSetup paperSize="9" orientation="portrait" horizontalDpi="0" verticalDpi="0"/>
    </customSheetView>
    <customSheetView guid="{B36FC692-2F6E-4237-BCE6-2461DCB70D69}">
      <selection activeCell="C22" sqref="C22"/>
      <pageMargins left="0.7" right="0.7" top="0.75" bottom="0.75" header="0.3" footer="0.3"/>
      <pageSetup paperSize="9" orientation="portrait" horizontalDpi="0" verticalDpi="0"/>
    </customSheetView>
    <customSheetView guid="{8F326820-A2F4-4B57-8385-3E3CF4F3B319}">
      <selection activeCell="C22" sqref="C22"/>
      <pageMargins left="0.7" right="0.7" top="0.75" bottom="0.75" header="0.3" footer="0.3"/>
      <pageSetup paperSize="9" orientation="portrait" horizontalDpi="0" verticalDpi="0"/>
    </customSheetView>
    <customSheetView guid="{9615763B-08BA-4DB8-B511-5DC1F30FCB6F}">
      <selection activeCell="C22" sqref="C22"/>
      <pageMargins left="0.7" right="0.7" top="0.75" bottom="0.75" header="0.3" footer="0.3"/>
      <pageSetup paperSize="9" orientation="portrait" horizontalDpi="0" verticalDpi="0"/>
    </customSheetView>
    <customSheetView guid="{9DAFA5EE-CACD-4775-87EE-70A38BAA7EDD}">
      <selection activeCell="C22" sqref="C22"/>
      <pageMargins left="0.7" right="0.7" top="0.75" bottom="0.75" header="0.3" footer="0.3"/>
      <pageSetup paperSize="9" orientation="portrait" horizontalDpi="0" verticalDpi="0"/>
    </customSheetView>
  </customSheetViews>
  <pageMargins left="0.7" right="0.7" top="0.75" bottom="0.75" header="0.3" footer="0.3"/>
  <pageSetup paperSize="9" orientation="portrait" horizontalDpi="0" verticalDpi="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FF00"/>
    <pageSetUpPr fitToPage="1"/>
  </sheetPr>
  <dimension ref="A1:IV9"/>
  <sheetViews>
    <sheetView workbookViewId="0">
      <selection activeCell="N18" sqref="N18"/>
    </sheetView>
  </sheetViews>
  <sheetFormatPr defaultColWidth="20.42578125" defaultRowHeight="15" x14ac:dyDescent="0.25"/>
  <cols>
    <col min="1" max="1" width="9.42578125" style="54" customWidth="1"/>
    <col min="2" max="3" width="10.28515625" style="10" hidden="1" customWidth="1"/>
    <col min="4" max="4" width="9" style="10" hidden="1" customWidth="1"/>
    <col min="5" max="5" width="19" style="10" hidden="1" customWidth="1"/>
    <col min="6" max="6" width="3.85546875" style="10" hidden="1" customWidth="1"/>
    <col min="7" max="7" width="2.7109375" style="52" hidden="1" customWidth="1"/>
    <col min="8" max="8" width="5.28515625" style="52" hidden="1" customWidth="1"/>
    <col min="9" max="9" width="4.140625" style="52" hidden="1" customWidth="1"/>
    <col min="10" max="10" width="2.7109375" style="52" customWidth="1"/>
    <col min="11" max="11" width="2.28515625" style="10" customWidth="1"/>
    <col min="12" max="12" width="48.28515625" style="54" customWidth="1"/>
    <col min="13" max="13" width="2.28515625" style="10" customWidth="1"/>
    <col min="14" max="14" width="57.7109375" style="10" customWidth="1"/>
    <col min="15" max="15" width="16.140625" style="22" customWidth="1"/>
    <col min="16" max="16" width="14.42578125" style="10" customWidth="1"/>
    <col min="17" max="253" width="8.85546875" style="54" customWidth="1"/>
    <col min="254" max="254" width="9.42578125" style="54" customWidth="1"/>
    <col min="255" max="255" width="10.28515625" style="54" customWidth="1"/>
    <col min="256" max="16384" width="20.42578125" style="54"/>
  </cols>
  <sheetData>
    <row r="1" spans="1:256" ht="33.75" x14ac:dyDescent="0.25">
      <c r="A1" s="303" t="s">
        <v>512</v>
      </c>
      <c r="B1" s="303"/>
      <c r="C1" s="303"/>
      <c r="D1" s="303"/>
      <c r="E1" s="303"/>
      <c r="F1" s="303"/>
      <c r="G1" s="304"/>
      <c r="H1" s="304"/>
      <c r="I1" s="304"/>
      <c r="J1" s="304"/>
      <c r="K1" s="303"/>
      <c r="L1" s="303"/>
      <c r="M1" s="303"/>
      <c r="N1" s="303"/>
      <c r="O1" s="305"/>
      <c r="P1" s="306"/>
      <c r="Q1" s="303"/>
      <c r="R1" s="303"/>
      <c r="S1" s="303"/>
      <c r="T1" s="303"/>
      <c r="U1" s="303"/>
      <c r="V1" s="303"/>
      <c r="W1" s="303"/>
      <c r="X1" s="303"/>
      <c r="Y1" s="303"/>
      <c r="Z1" s="303"/>
      <c r="AA1" s="303"/>
      <c r="AB1" s="303"/>
      <c r="AC1" s="303"/>
      <c r="AD1" s="303"/>
      <c r="AE1" s="303"/>
      <c r="AF1" s="303"/>
      <c r="AG1" s="303"/>
      <c r="AH1" s="303"/>
      <c r="AI1" s="303"/>
      <c r="AJ1" s="303"/>
      <c r="AK1" s="303"/>
      <c r="AL1" s="303"/>
      <c r="AM1" s="303"/>
      <c r="AN1" s="303"/>
      <c r="AO1" s="303"/>
      <c r="AP1" s="303"/>
      <c r="AQ1" s="303"/>
      <c r="AR1" s="303"/>
      <c r="AS1" s="303"/>
      <c r="AT1" s="303"/>
      <c r="AU1" s="303"/>
      <c r="AV1" s="303"/>
      <c r="AW1" s="303"/>
      <c r="AX1" s="303"/>
      <c r="AY1" s="303"/>
      <c r="AZ1" s="303"/>
      <c r="BA1" s="303"/>
      <c r="BB1" s="303"/>
      <c r="BC1" s="303"/>
      <c r="BD1" s="303"/>
      <c r="BE1" s="303"/>
      <c r="BF1" s="303"/>
      <c r="BG1" s="303"/>
      <c r="BH1" s="303"/>
      <c r="BI1" s="303"/>
      <c r="BJ1" s="303"/>
      <c r="BK1" s="303"/>
      <c r="BL1" s="303"/>
      <c r="BM1" s="303"/>
      <c r="BN1" s="303"/>
      <c r="BO1" s="303"/>
      <c r="BP1" s="303"/>
      <c r="BQ1" s="303"/>
      <c r="BR1" s="303"/>
      <c r="BS1" s="303"/>
      <c r="BT1" s="303"/>
      <c r="BU1" s="303"/>
      <c r="BV1" s="303"/>
      <c r="BW1" s="303"/>
      <c r="BX1" s="303"/>
      <c r="BY1" s="303"/>
      <c r="BZ1" s="303"/>
      <c r="CA1" s="303"/>
      <c r="CB1" s="303"/>
      <c r="CC1" s="303"/>
      <c r="CD1" s="303"/>
      <c r="CE1" s="303"/>
      <c r="CF1" s="303"/>
      <c r="CG1" s="303"/>
      <c r="CH1" s="303"/>
      <c r="CI1" s="303"/>
      <c r="CJ1" s="303"/>
      <c r="CK1" s="303"/>
      <c r="CL1" s="303"/>
      <c r="CM1" s="303"/>
      <c r="CN1" s="303"/>
      <c r="CO1" s="303"/>
      <c r="CP1" s="303"/>
      <c r="CQ1" s="303"/>
      <c r="CR1" s="303"/>
      <c r="CS1" s="303"/>
      <c r="CT1" s="303"/>
      <c r="CU1" s="303"/>
      <c r="CV1" s="303"/>
      <c r="CW1" s="303"/>
      <c r="CX1" s="303"/>
      <c r="CY1" s="303"/>
      <c r="CZ1" s="303"/>
      <c r="DA1" s="303"/>
      <c r="DB1" s="303"/>
      <c r="DC1" s="303"/>
      <c r="DD1" s="303"/>
      <c r="DE1" s="303"/>
      <c r="DF1" s="303"/>
      <c r="DG1" s="303"/>
      <c r="DH1" s="303"/>
      <c r="DI1" s="303"/>
      <c r="DJ1" s="303"/>
      <c r="DK1" s="303"/>
      <c r="DL1" s="303"/>
      <c r="DM1" s="303"/>
      <c r="DN1" s="303"/>
      <c r="DO1" s="303"/>
      <c r="DP1" s="303"/>
      <c r="DQ1" s="303"/>
      <c r="DR1" s="303"/>
      <c r="DS1" s="303"/>
      <c r="DT1" s="303"/>
      <c r="DU1" s="303"/>
      <c r="DV1" s="303"/>
      <c r="DW1" s="303"/>
      <c r="DX1" s="303"/>
      <c r="DY1" s="303"/>
      <c r="DZ1" s="303"/>
      <c r="EA1" s="303"/>
      <c r="EB1" s="303"/>
      <c r="EC1" s="303"/>
      <c r="ED1" s="303"/>
      <c r="EE1" s="303"/>
      <c r="EF1" s="303"/>
      <c r="EG1" s="303"/>
      <c r="EH1" s="303"/>
      <c r="EI1" s="303"/>
      <c r="EJ1" s="303"/>
      <c r="EK1" s="303"/>
      <c r="EL1" s="303"/>
      <c r="EM1" s="303"/>
      <c r="EN1" s="303"/>
      <c r="EO1" s="303"/>
      <c r="EP1" s="303"/>
      <c r="EQ1" s="303"/>
      <c r="ER1" s="303"/>
      <c r="ES1" s="303"/>
      <c r="ET1" s="303"/>
      <c r="EU1" s="303"/>
      <c r="EV1" s="303"/>
      <c r="EW1" s="303"/>
      <c r="EX1" s="303"/>
      <c r="EY1" s="303"/>
      <c r="EZ1" s="303"/>
      <c r="FA1" s="303"/>
      <c r="FB1" s="303"/>
      <c r="FC1" s="303"/>
      <c r="FD1" s="303"/>
      <c r="FE1" s="303"/>
      <c r="FF1" s="303"/>
      <c r="FG1" s="303"/>
      <c r="FH1" s="303"/>
      <c r="FI1" s="303"/>
      <c r="FJ1" s="303"/>
      <c r="FK1" s="303"/>
      <c r="FL1" s="303"/>
      <c r="FM1" s="303"/>
      <c r="FN1" s="303"/>
      <c r="FO1" s="303"/>
      <c r="FP1" s="303"/>
      <c r="FQ1" s="303"/>
      <c r="FR1" s="303"/>
      <c r="FS1" s="303"/>
      <c r="FT1" s="303"/>
      <c r="FU1" s="303"/>
      <c r="FV1" s="303"/>
      <c r="FW1" s="303"/>
      <c r="FX1" s="303"/>
      <c r="FY1" s="303"/>
      <c r="FZ1" s="303"/>
      <c r="GA1" s="303"/>
      <c r="GB1" s="303"/>
      <c r="GC1" s="303"/>
      <c r="GD1" s="303"/>
      <c r="GE1" s="303"/>
      <c r="GF1" s="303"/>
      <c r="GG1" s="303"/>
      <c r="GH1" s="303"/>
      <c r="GI1" s="303"/>
      <c r="GJ1" s="303"/>
      <c r="GK1" s="303"/>
      <c r="GL1" s="303"/>
      <c r="GM1" s="303"/>
      <c r="GN1" s="303"/>
      <c r="GO1" s="303"/>
      <c r="GP1" s="303"/>
      <c r="GQ1" s="303"/>
      <c r="GR1" s="303"/>
      <c r="GS1" s="303"/>
      <c r="GT1" s="303"/>
      <c r="GU1" s="303"/>
      <c r="GV1" s="303"/>
      <c r="GW1" s="303"/>
      <c r="GX1" s="303"/>
      <c r="GY1" s="303"/>
      <c r="GZ1" s="303"/>
      <c r="HA1" s="303"/>
      <c r="HB1" s="303"/>
      <c r="HC1" s="303"/>
      <c r="HD1" s="303"/>
      <c r="HE1" s="303"/>
      <c r="HF1" s="303"/>
      <c r="HG1" s="303"/>
      <c r="HH1" s="303"/>
      <c r="HI1" s="303"/>
      <c r="HJ1" s="303"/>
      <c r="HK1" s="303"/>
      <c r="HL1" s="303"/>
      <c r="HM1" s="303"/>
      <c r="HN1" s="303"/>
      <c r="HO1" s="303"/>
      <c r="HP1" s="303"/>
      <c r="HQ1" s="303"/>
      <c r="HR1" s="303"/>
      <c r="HS1" s="303"/>
      <c r="HT1" s="303"/>
      <c r="HU1" s="303"/>
      <c r="HV1" s="303"/>
      <c r="HW1" s="303"/>
      <c r="HX1" s="303"/>
      <c r="HY1" s="303"/>
      <c r="HZ1" s="303"/>
      <c r="IA1" s="303"/>
      <c r="IB1" s="303"/>
      <c r="IC1" s="303"/>
      <c r="ID1" s="303"/>
      <c r="IE1" s="303"/>
      <c r="IF1" s="303"/>
      <c r="IG1" s="303"/>
      <c r="IH1" s="303"/>
      <c r="II1" s="303"/>
      <c r="IJ1" s="303"/>
      <c r="IK1" s="303"/>
      <c r="IL1" s="303"/>
      <c r="IM1" s="303"/>
      <c r="IN1" s="303"/>
      <c r="IO1" s="303"/>
      <c r="IP1" s="303"/>
      <c r="IQ1" s="303"/>
      <c r="IR1" s="303"/>
      <c r="IS1" s="303"/>
      <c r="IT1" s="303"/>
      <c r="IU1" s="303"/>
      <c r="IV1" s="303"/>
    </row>
    <row r="2" spans="1:256" x14ac:dyDescent="0.25">
      <c r="A2" s="68" t="s">
        <v>917</v>
      </c>
      <c r="B2" s="68" t="s">
        <v>572</v>
      </c>
      <c r="C2" s="68" t="s">
        <v>463</v>
      </c>
      <c r="D2" s="68" t="s">
        <v>462</v>
      </c>
      <c r="E2" s="68" t="s">
        <v>461</v>
      </c>
      <c r="F2" s="68" t="s">
        <v>460</v>
      </c>
      <c r="G2" s="121" t="s">
        <v>459</v>
      </c>
      <c r="H2" s="121" t="s">
        <v>458</v>
      </c>
      <c r="I2" s="121" t="s">
        <v>1537</v>
      </c>
      <c r="J2" s="121" t="s">
        <v>895</v>
      </c>
      <c r="K2" s="509" t="s">
        <v>456</v>
      </c>
      <c r="L2" s="509"/>
      <c r="M2" s="68" t="s">
        <v>455</v>
      </c>
      <c r="N2" s="68"/>
      <c r="O2" s="63" t="s">
        <v>454</v>
      </c>
      <c r="P2" s="54" t="s">
        <v>1852</v>
      </c>
      <c r="Q2" s="54" t="s">
        <v>1651</v>
      </c>
    </row>
    <row r="3" spans="1:256" x14ac:dyDescent="0.25">
      <c r="A3" s="307"/>
      <c r="B3" s="308"/>
      <c r="C3" s="308"/>
      <c r="D3" s="308"/>
      <c r="E3" s="308"/>
      <c r="F3" s="308"/>
      <c r="G3" s="218"/>
      <c r="H3" s="218"/>
      <c r="I3" s="218"/>
      <c r="J3" s="218"/>
      <c r="K3" s="218"/>
      <c r="L3" s="215"/>
      <c r="M3" s="216"/>
      <c r="N3" s="215"/>
      <c r="O3" s="309"/>
      <c r="P3" s="310"/>
      <c r="Q3" s="215"/>
      <c r="R3" s="215"/>
      <c r="S3" s="215"/>
      <c r="T3" s="215"/>
      <c r="U3" s="215"/>
      <c r="V3" s="215"/>
      <c r="W3" s="215"/>
      <c r="X3" s="215"/>
      <c r="Y3" s="215"/>
      <c r="Z3" s="215"/>
      <c r="AA3" s="215"/>
      <c r="AB3" s="215"/>
      <c r="AC3" s="215"/>
      <c r="AD3" s="215"/>
      <c r="AE3" s="215"/>
      <c r="AF3" s="215"/>
      <c r="AG3" s="215"/>
      <c r="AH3" s="215"/>
      <c r="AI3" s="215"/>
      <c r="AJ3" s="215"/>
      <c r="AK3" s="215"/>
      <c r="AL3" s="215"/>
      <c r="AM3" s="215"/>
      <c r="AN3" s="215"/>
      <c r="AO3" s="215"/>
      <c r="AP3" s="215"/>
      <c r="AQ3" s="215"/>
      <c r="AR3" s="215"/>
      <c r="AS3" s="215"/>
      <c r="AT3" s="215"/>
      <c r="AU3" s="215"/>
      <c r="AV3" s="215"/>
      <c r="AW3" s="215"/>
      <c r="AX3" s="215"/>
      <c r="AY3" s="215"/>
      <c r="AZ3" s="215"/>
      <c r="BA3" s="215"/>
      <c r="BB3" s="215"/>
      <c r="BC3" s="215"/>
      <c r="BD3" s="215"/>
      <c r="BE3" s="215"/>
      <c r="BF3" s="215"/>
      <c r="BG3" s="215"/>
      <c r="BH3" s="215"/>
      <c r="BI3" s="215"/>
      <c r="BJ3" s="215"/>
      <c r="BK3" s="215"/>
      <c r="BL3" s="215"/>
      <c r="BM3" s="215"/>
      <c r="BN3" s="215"/>
      <c r="BO3" s="215"/>
      <c r="BP3" s="215"/>
      <c r="BQ3" s="215"/>
      <c r="BR3" s="215"/>
      <c r="BS3" s="215"/>
      <c r="BT3" s="215"/>
      <c r="BU3" s="215"/>
      <c r="BV3" s="215"/>
      <c r="BW3" s="215"/>
      <c r="BX3" s="215"/>
      <c r="BY3" s="215"/>
      <c r="BZ3" s="215"/>
      <c r="CA3" s="215"/>
      <c r="CB3" s="215"/>
      <c r="CC3" s="215"/>
      <c r="CD3" s="215"/>
      <c r="CE3" s="215"/>
      <c r="CF3" s="215"/>
      <c r="CG3" s="215"/>
      <c r="CH3" s="215"/>
      <c r="CI3" s="215"/>
      <c r="CJ3" s="215"/>
      <c r="CK3" s="215"/>
      <c r="CL3" s="215"/>
      <c r="CM3" s="215"/>
      <c r="CN3" s="215"/>
      <c r="CO3" s="215"/>
      <c r="CP3" s="215"/>
      <c r="CQ3" s="215"/>
      <c r="CR3" s="215"/>
      <c r="CS3" s="215"/>
      <c r="CT3" s="215"/>
      <c r="CU3" s="215"/>
      <c r="CV3" s="215"/>
      <c r="CW3" s="215"/>
      <c r="CX3" s="215"/>
      <c r="CY3" s="215"/>
      <c r="CZ3" s="215"/>
      <c r="DA3" s="215"/>
      <c r="DB3" s="215"/>
      <c r="DC3" s="215"/>
      <c r="DD3" s="215"/>
      <c r="DE3" s="215"/>
      <c r="DF3" s="215"/>
      <c r="DG3" s="215"/>
      <c r="DH3" s="215"/>
      <c r="DI3" s="215"/>
      <c r="DJ3" s="215"/>
      <c r="DK3" s="215"/>
      <c r="DL3" s="215"/>
      <c r="DM3" s="215"/>
      <c r="DN3" s="215"/>
      <c r="DO3" s="215"/>
      <c r="DP3" s="215"/>
      <c r="DQ3" s="215"/>
      <c r="DR3" s="215"/>
      <c r="DS3" s="215"/>
      <c r="DT3" s="215"/>
      <c r="DU3" s="215"/>
      <c r="DV3" s="215"/>
      <c r="DW3" s="215"/>
      <c r="DX3" s="215"/>
      <c r="DY3" s="215"/>
      <c r="DZ3" s="215"/>
      <c r="EA3" s="215"/>
      <c r="EB3" s="215"/>
      <c r="EC3" s="215"/>
      <c r="ED3" s="215"/>
      <c r="EE3" s="215"/>
      <c r="EF3" s="215"/>
      <c r="EG3" s="215"/>
      <c r="EH3" s="215"/>
      <c r="EI3" s="215"/>
      <c r="EJ3" s="215"/>
      <c r="EK3" s="215"/>
      <c r="EL3" s="215"/>
      <c r="EM3" s="215"/>
      <c r="EN3" s="215"/>
      <c r="EO3" s="215"/>
      <c r="EP3" s="215"/>
      <c r="EQ3" s="215"/>
      <c r="ER3" s="215"/>
      <c r="ES3" s="215"/>
      <c r="ET3" s="215"/>
      <c r="EU3" s="215"/>
      <c r="EV3" s="215"/>
      <c r="EW3" s="215"/>
      <c r="EX3" s="215"/>
      <c r="EY3" s="215"/>
      <c r="EZ3" s="215"/>
      <c r="FA3" s="215"/>
      <c r="FB3" s="215"/>
      <c r="FC3" s="215"/>
      <c r="FD3" s="215"/>
      <c r="FE3" s="215"/>
      <c r="FF3" s="215"/>
      <c r="FG3" s="215"/>
      <c r="FH3" s="215"/>
      <c r="FI3" s="215"/>
      <c r="FJ3" s="215"/>
      <c r="FK3" s="215"/>
      <c r="FL3" s="215"/>
      <c r="FM3" s="215"/>
      <c r="FN3" s="215"/>
      <c r="FO3" s="215"/>
      <c r="FP3" s="215"/>
      <c r="FQ3" s="215"/>
      <c r="FR3" s="215"/>
      <c r="FS3" s="215"/>
      <c r="FT3" s="215"/>
      <c r="FU3" s="215"/>
      <c r="FV3" s="215"/>
      <c r="FW3" s="215"/>
      <c r="FX3" s="215"/>
      <c r="FY3" s="215"/>
      <c r="FZ3" s="215"/>
      <c r="GA3" s="215"/>
      <c r="GB3" s="215"/>
      <c r="GC3" s="215"/>
      <c r="GD3" s="215"/>
      <c r="GE3" s="215"/>
      <c r="GF3" s="215"/>
      <c r="GG3" s="215"/>
      <c r="GH3" s="215"/>
      <c r="GI3" s="215"/>
      <c r="GJ3" s="215"/>
      <c r="GK3" s="215"/>
      <c r="GL3" s="215"/>
      <c r="GM3" s="215"/>
      <c r="GN3" s="215"/>
      <c r="GO3" s="215"/>
      <c r="GP3" s="215"/>
      <c r="GQ3" s="215"/>
      <c r="GR3" s="215"/>
      <c r="GS3" s="215"/>
      <c r="GT3" s="215"/>
      <c r="GU3" s="215"/>
      <c r="GV3" s="215"/>
      <c r="GW3" s="215"/>
      <c r="GX3" s="215"/>
      <c r="GY3" s="215"/>
      <c r="GZ3" s="215"/>
      <c r="HA3" s="215"/>
      <c r="HB3" s="215"/>
      <c r="HC3" s="215"/>
      <c r="HD3" s="215"/>
      <c r="HE3" s="215"/>
      <c r="HF3" s="215"/>
      <c r="HG3" s="215"/>
      <c r="HH3" s="215"/>
      <c r="HI3" s="215"/>
      <c r="HJ3" s="215"/>
      <c r="HK3" s="215"/>
      <c r="HL3" s="215"/>
      <c r="HM3" s="215"/>
      <c r="HN3" s="215"/>
      <c r="HO3" s="215"/>
      <c r="HP3" s="215"/>
      <c r="HQ3" s="215"/>
      <c r="HR3" s="215"/>
      <c r="HS3" s="215"/>
      <c r="HT3" s="215"/>
      <c r="HU3" s="215"/>
      <c r="HV3" s="215"/>
      <c r="HW3" s="215"/>
      <c r="HX3" s="215"/>
      <c r="HY3" s="215"/>
      <c r="HZ3" s="215"/>
      <c r="IA3" s="215"/>
      <c r="IB3" s="215"/>
      <c r="IC3" s="215"/>
      <c r="ID3" s="215"/>
      <c r="IE3" s="215"/>
      <c r="IF3" s="215"/>
      <c r="IG3" s="215"/>
      <c r="IH3" s="215"/>
      <c r="II3" s="215"/>
      <c r="IJ3" s="215"/>
      <c r="IK3" s="215"/>
      <c r="IL3" s="215"/>
      <c r="IM3" s="215"/>
      <c r="IN3" s="215"/>
      <c r="IO3" s="215"/>
      <c r="IP3" s="215"/>
      <c r="IQ3" s="215"/>
      <c r="IR3" s="215"/>
      <c r="IS3" s="215"/>
      <c r="IT3" s="215"/>
      <c r="IU3" s="215"/>
      <c r="IV3" s="215"/>
    </row>
    <row r="4" spans="1:256" x14ac:dyDescent="0.25">
      <c r="A4" s="339" t="s">
        <v>1948</v>
      </c>
      <c r="B4" s="339"/>
      <c r="C4" s="54" t="s">
        <v>9</v>
      </c>
      <c r="D4" s="54" t="s">
        <v>8</v>
      </c>
      <c r="E4" s="337" t="s">
        <v>7</v>
      </c>
      <c r="F4" s="337" t="s">
        <v>6</v>
      </c>
      <c r="G4" s="54"/>
      <c r="H4" s="54"/>
      <c r="I4" s="54"/>
      <c r="J4" s="54"/>
      <c r="K4" s="510" t="s">
        <v>106</v>
      </c>
      <c r="L4" s="510"/>
      <c r="M4" s="510" t="s">
        <v>1949</v>
      </c>
      <c r="N4" s="510"/>
      <c r="O4" s="340" t="s">
        <v>1950</v>
      </c>
      <c r="P4" s="338"/>
      <c r="Q4" s="54" t="s">
        <v>4</v>
      </c>
      <c r="R4" s="328"/>
      <c r="S4" s="328"/>
    </row>
    <row r="5" spans="1:256" x14ac:dyDescent="0.25">
      <c r="A5" s="334"/>
      <c r="B5" s="334"/>
      <c r="C5" s="30" t="s">
        <v>2</v>
      </c>
      <c r="D5" s="30"/>
      <c r="E5" s="30" t="s">
        <v>1</v>
      </c>
      <c r="G5" s="10"/>
      <c r="H5" s="10"/>
      <c r="I5" s="10"/>
      <c r="J5" s="10"/>
      <c r="L5" s="10" t="s">
        <v>1951</v>
      </c>
      <c r="N5" s="10" t="s">
        <v>1952</v>
      </c>
      <c r="P5" s="335"/>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c r="GC5" s="10"/>
      <c r="GD5" s="10"/>
      <c r="GE5" s="10"/>
      <c r="GF5" s="10"/>
      <c r="GG5" s="10"/>
      <c r="GH5" s="10"/>
      <c r="GI5" s="10"/>
      <c r="GJ5" s="10"/>
      <c r="GK5" s="10"/>
      <c r="GL5" s="10"/>
      <c r="GM5" s="10"/>
      <c r="GN5" s="10"/>
      <c r="GO5" s="10"/>
      <c r="GP5" s="10"/>
      <c r="GQ5" s="10"/>
      <c r="GR5" s="10"/>
      <c r="GS5" s="10"/>
      <c r="GT5" s="10"/>
      <c r="GU5" s="10"/>
      <c r="GV5" s="10"/>
      <c r="GW5" s="10"/>
      <c r="GX5" s="10"/>
      <c r="GY5" s="10"/>
      <c r="GZ5" s="10"/>
      <c r="HA5" s="10"/>
      <c r="HB5" s="10"/>
      <c r="HC5" s="10"/>
      <c r="HD5" s="10"/>
      <c r="HE5" s="10"/>
      <c r="HF5" s="10"/>
      <c r="HG5" s="10"/>
      <c r="HH5" s="10"/>
      <c r="HI5" s="10"/>
      <c r="HJ5" s="10"/>
      <c r="HK5" s="10"/>
      <c r="HL5" s="10"/>
      <c r="HM5" s="10"/>
      <c r="HN5" s="10"/>
      <c r="HO5" s="10"/>
      <c r="HP5" s="10"/>
      <c r="HQ5" s="10"/>
      <c r="HR5" s="10"/>
      <c r="HS5" s="10"/>
      <c r="HT5" s="10"/>
      <c r="HU5" s="10"/>
      <c r="HV5" s="10"/>
      <c r="HW5" s="10"/>
      <c r="HX5" s="10"/>
      <c r="HY5" s="10"/>
      <c r="HZ5" s="10"/>
      <c r="IA5" s="10"/>
      <c r="IB5" s="10"/>
      <c r="IC5" s="10"/>
      <c r="ID5" s="10"/>
      <c r="IE5" s="10"/>
      <c r="IF5" s="10"/>
      <c r="IG5" s="10"/>
      <c r="IH5" s="10"/>
      <c r="II5" s="10"/>
      <c r="IJ5" s="10"/>
      <c r="IK5" s="10"/>
      <c r="IL5" s="10"/>
      <c r="IM5" s="10"/>
      <c r="IN5" s="10"/>
      <c r="IO5" s="10"/>
      <c r="IP5" s="10"/>
      <c r="IQ5" s="10"/>
      <c r="IR5" s="10"/>
      <c r="IS5" s="10"/>
      <c r="IT5" s="10"/>
      <c r="IU5" s="10"/>
      <c r="IV5" s="10"/>
    </row>
    <row r="6" spans="1:256" ht="29.25" customHeight="1" x14ac:dyDescent="0.25">
      <c r="A6" s="334"/>
      <c r="B6" s="334"/>
      <c r="C6" s="30" t="s">
        <v>2</v>
      </c>
      <c r="D6" s="30"/>
      <c r="E6" s="30" t="s">
        <v>1</v>
      </c>
      <c r="G6" s="10"/>
      <c r="H6" s="10"/>
      <c r="I6" s="10"/>
      <c r="J6" s="10"/>
      <c r="K6" s="511" t="s">
        <v>1953</v>
      </c>
      <c r="L6" s="511"/>
      <c r="N6" s="10" t="s">
        <v>1954</v>
      </c>
      <c r="P6" s="335"/>
      <c r="Q6" s="10"/>
      <c r="R6" s="10"/>
      <c r="S6" s="10"/>
    </row>
    <row r="7" spans="1:256" x14ac:dyDescent="0.25">
      <c r="A7" s="334"/>
      <c r="B7" s="334"/>
      <c r="C7" s="30" t="s">
        <v>2</v>
      </c>
      <c r="D7" s="30"/>
      <c r="E7" s="30" t="s">
        <v>1</v>
      </c>
      <c r="G7" s="10"/>
      <c r="H7" s="10"/>
      <c r="I7" s="10"/>
      <c r="J7" s="10"/>
      <c r="L7" s="10" t="s">
        <v>1955</v>
      </c>
      <c r="N7" s="10" t="s">
        <v>1956</v>
      </c>
      <c r="P7" s="335"/>
      <c r="Q7" s="10"/>
      <c r="R7" s="10"/>
      <c r="S7" s="10"/>
    </row>
    <row r="8" spans="1:256" ht="30" customHeight="1" x14ac:dyDescent="0.25">
      <c r="A8" s="334"/>
      <c r="B8" s="334"/>
      <c r="C8" s="30" t="s">
        <v>2</v>
      </c>
      <c r="D8" s="30"/>
      <c r="E8" s="30" t="s">
        <v>1</v>
      </c>
      <c r="G8" s="10"/>
      <c r="H8" s="10"/>
      <c r="I8" s="10"/>
      <c r="J8" s="10"/>
      <c r="K8" s="511" t="s">
        <v>1957</v>
      </c>
      <c r="L8" s="511"/>
      <c r="N8" s="10" t="s">
        <v>1958</v>
      </c>
      <c r="P8" s="335"/>
      <c r="Q8" s="10"/>
      <c r="R8" s="10"/>
      <c r="S8" s="10"/>
    </row>
    <row r="9" spans="1:256" x14ac:dyDescent="0.25">
      <c r="A9" s="334"/>
      <c r="B9" s="334"/>
      <c r="C9" s="30" t="s">
        <v>2</v>
      </c>
      <c r="D9" s="30"/>
      <c r="E9" s="30" t="s">
        <v>1</v>
      </c>
      <c r="G9" s="10"/>
      <c r="H9" s="10"/>
      <c r="I9" s="10"/>
      <c r="J9" s="10"/>
      <c r="L9" s="10" t="s">
        <v>1959</v>
      </c>
      <c r="N9" s="10" t="s">
        <v>1960</v>
      </c>
      <c r="P9" s="335"/>
      <c r="Q9" s="10"/>
      <c r="R9" s="10"/>
      <c r="S9" s="10"/>
    </row>
  </sheetData>
  <customSheetViews>
    <customSheetView guid="{76C0996E-7634-4D84-AC5B-0CA1A4399A17}">
      <selection activeCell="E23" sqref="E23"/>
      <pageMargins left="0.7" right="0.7" top="0.75" bottom="0.75" header="0.3" footer="0.3"/>
    </customSheetView>
    <customSheetView guid="{B36FC692-2F6E-4237-BCE6-2461DCB70D69}">
      <selection activeCell="E23" sqref="E23"/>
      <pageMargins left="0.7" right="0.7" top="0.75" bottom="0.75" header="0.3" footer="0.3"/>
    </customSheetView>
    <customSheetView guid="{8F326820-A2F4-4B57-8385-3E3CF4F3B319}">
      <selection activeCell="E23" sqref="E23"/>
      <pageMargins left="0.7" right="0.7" top="0.75" bottom="0.75" header="0.3" footer="0.3"/>
    </customSheetView>
    <customSheetView guid="{9615763B-08BA-4DB8-B511-5DC1F30FCB6F}">
      <selection activeCell="E23" sqref="E23"/>
      <pageMargins left="0.7" right="0.7" top="0.75" bottom="0.75" header="0.3" footer="0.3"/>
    </customSheetView>
    <customSheetView guid="{9DAFA5EE-CACD-4775-87EE-70A38BAA7EDD}" showPageBreaks="1">
      <selection activeCell="L8" sqref="L8"/>
      <pageMargins left="0.7" right="0.7" top="0.75" bottom="0.75" header="0.3" footer="0.3"/>
      <pageSetup orientation="portrait"/>
    </customSheetView>
  </customSheetViews>
  <mergeCells count="5">
    <mergeCell ref="K2:L2"/>
    <mergeCell ref="K4:L4"/>
    <mergeCell ref="M4:N4"/>
    <mergeCell ref="K6:L6"/>
    <mergeCell ref="K8:L8"/>
  </mergeCells>
  <conditionalFormatting sqref="D2 D4:D65248">
    <cfRule type="cellIs" dxfId="760" priority="46" operator="equal">
      <formula>"Observation"</formula>
    </cfRule>
  </conditionalFormatting>
  <conditionalFormatting sqref="D3">
    <cfRule type="cellIs" dxfId="759" priority="40" operator="equal">
      <formula>"Observation"</formula>
    </cfRule>
  </conditionalFormatting>
  <printOptions gridLines="1"/>
  <pageMargins left="0.7" right="0.7" top="0.75" bottom="0.75" header="0.3" footer="0.3"/>
  <pageSetup scale="88" fitToHeight="0" orientation="landscape"/>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9"/>
    <outlinePr summaryBelow="0" summaryRight="0"/>
    <pageSetUpPr fitToPage="1"/>
  </sheetPr>
  <dimension ref="A1:R512"/>
  <sheetViews>
    <sheetView view="pageBreakPreview" zoomScale="115" zoomScaleSheetLayoutView="115" workbookViewId="0">
      <pane xSplit="1" ySplit="2" topLeftCell="I84" activePane="bottomRight" state="frozen"/>
      <selection pane="topRight" activeCell="B1" sqref="B1"/>
      <selection pane="bottomLeft" activeCell="A3" sqref="A3"/>
      <selection pane="bottomRight" activeCell="K423" sqref="K423"/>
    </sheetView>
  </sheetViews>
  <sheetFormatPr defaultColWidth="8.85546875" defaultRowHeight="15" outlineLevelRow="1" x14ac:dyDescent="0.25"/>
  <cols>
    <col min="1" max="1" width="10.140625" style="1" customWidth="1"/>
    <col min="2" max="2" width="10.140625" style="1" hidden="1" customWidth="1"/>
    <col min="3" max="3" width="9.42578125" style="6" hidden="1" customWidth="1"/>
    <col min="4" max="4" width="13.42578125" style="6" hidden="1" customWidth="1"/>
    <col min="5" max="5" width="8.140625" style="6" hidden="1" customWidth="1"/>
    <col min="6" max="6" width="8.42578125" style="6" hidden="1" customWidth="1"/>
    <col min="7" max="8" width="2.42578125" style="7" hidden="1" customWidth="1"/>
    <col min="9" max="9" width="2.42578125" style="7" customWidth="1"/>
    <col min="10" max="10" width="3.85546875" style="6" customWidth="1"/>
    <col min="11" max="11" width="62.28515625" style="1" customWidth="1"/>
    <col min="12" max="12" width="4" style="10" customWidth="1"/>
    <col min="13" max="13" width="55" style="6" customWidth="1"/>
    <col min="14" max="14" width="10.28515625" style="2" customWidth="1"/>
    <col min="15" max="16" width="8.85546875" style="1"/>
    <col min="17" max="17" width="10.140625" style="1" customWidth="1"/>
    <col min="18" max="16384" width="8.85546875" style="1"/>
  </cols>
  <sheetData>
    <row r="1" spans="1:18" s="106" customFormat="1" ht="45" customHeight="1" x14ac:dyDescent="0.25">
      <c r="A1" s="106" t="s">
        <v>1916</v>
      </c>
      <c r="G1" s="109"/>
      <c r="H1" s="109"/>
      <c r="I1" s="109"/>
      <c r="N1" s="108"/>
      <c r="Q1" s="106" t="s">
        <v>512</v>
      </c>
      <c r="R1" s="54" t="s">
        <v>955</v>
      </c>
    </row>
    <row r="2" spans="1:18" s="54" customFormat="1" ht="33" customHeight="1" x14ac:dyDescent="0.25">
      <c r="A2" s="68" t="s">
        <v>917</v>
      </c>
      <c r="B2" s="68"/>
      <c r="C2" s="68" t="s">
        <v>463</v>
      </c>
      <c r="D2" s="68" t="s">
        <v>462</v>
      </c>
      <c r="E2" s="68" t="s">
        <v>461</v>
      </c>
      <c r="F2" s="68" t="s">
        <v>460</v>
      </c>
      <c r="G2" s="121" t="s">
        <v>459</v>
      </c>
      <c r="H2" s="121" t="s">
        <v>458</v>
      </c>
      <c r="I2" s="121"/>
      <c r="J2" s="509" t="s">
        <v>456</v>
      </c>
      <c r="K2" s="509"/>
      <c r="L2" s="68" t="s">
        <v>455</v>
      </c>
      <c r="M2" s="9"/>
      <c r="N2" s="63" t="s">
        <v>454</v>
      </c>
      <c r="O2" s="54" t="s">
        <v>535</v>
      </c>
      <c r="P2" s="54" t="s">
        <v>533</v>
      </c>
      <c r="Q2" s="68" t="s">
        <v>469</v>
      </c>
      <c r="R2" s="54" t="s">
        <v>955</v>
      </c>
    </row>
    <row r="3" spans="1:18" s="16" customFormat="1" x14ac:dyDescent="0.25">
      <c r="A3" s="59" t="s">
        <v>1998</v>
      </c>
      <c r="B3" s="59"/>
      <c r="C3" s="15"/>
      <c r="D3" s="15"/>
      <c r="E3" s="15"/>
      <c r="F3" s="15"/>
      <c r="G3" s="15"/>
      <c r="H3" s="15"/>
      <c r="I3" s="15"/>
      <c r="J3" s="15"/>
      <c r="K3" s="15"/>
      <c r="L3" s="376" t="s">
        <v>2196</v>
      </c>
      <c r="M3" s="14"/>
      <c r="N3" s="26"/>
      <c r="Q3" s="59"/>
      <c r="R3" s="287" t="s">
        <v>922</v>
      </c>
    </row>
    <row r="4" spans="1:18" s="250" customFormat="1" x14ac:dyDescent="0.25">
      <c r="A4" s="246" t="s">
        <v>1518</v>
      </c>
      <c r="B4" s="246"/>
      <c r="C4" s="247"/>
      <c r="D4" s="247"/>
      <c r="E4" s="247"/>
      <c r="F4" s="247"/>
      <c r="G4" s="247"/>
      <c r="H4" s="247"/>
      <c r="I4" s="247"/>
      <c r="J4" s="247"/>
      <c r="K4" s="247"/>
      <c r="L4" s="377" t="s">
        <v>2195</v>
      </c>
      <c r="M4" s="248"/>
      <c r="N4" s="249"/>
      <c r="Q4" s="246"/>
      <c r="R4" s="251"/>
    </row>
    <row r="5" spans="1:18" s="43" customFormat="1" ht="32.25" customHeight="1" x14ac:dyDescent="0.25">
      <c r="A5" s="290" t="s">
        <v>1999</v>
      </c>
      <c r="B5" s="290"/>
      <c r="C5" s="289" t="s">
        <v>9</v>
      </c>
      <c r="D5" s="289" t="s">
        <v>8</v>
      </c>
      <c r="E5" s="289" t="s">
        <v>7</v>
      </c>
      <c r="F5" s="289" t="s">
        <v>6</v>
      </c>
      <c r="G5" s="6"/>
      <c r="H5" s="6"/>
      <c r="I5" s="6"/>
      <c r="J5" s="122" t="s">
        <v>1496</v>
      </c>
      <c r="L5" s="521" t="s">
        <v>2197</v>
      </c>
      <c r="M5" s="521"/>
      <c r="N5" s="263"/>
      <c r="O5" s="214" t="s">
        <v>1976</v>
      </c>
      <c r="Q5" s="290" t="s">
        <v>334</v>
      </c>
      <c r="R5" s="287" t="s">
        <v>923</v>
      </c>
    </row>
    <row r="6" spans="1:18" ht="15" customHeight="1" outlineLevel="1" x14ac:dyDescent="0.25">
      <c r="B6" s="290" t="s">
        <v>2023</v>
      </c>
      <c r="C6" s="233" t="str">
        <f>VLOOKUP($B6,Codes!$A:$K,2,FALSE)</f>
        <v>Response</v>
      </c>
      <c r="D6" s="27"/>
      <c r="E6" s="233" t="str">
        <f>VLOOKUP($B6,Codes!$A:$K,4,FALSE)</f>
        <v>Category option</v>
      </c>
      <c r="F6" s="233">
        <f>VLOOKUP($B6,Codes!$A:$K,5,FALSE)</f>
        <v>1</v>
      </c>
      <c r="G6" s="27"/>
      <c r="H6" s="27"/>
      <c r="I6" s="27"/>
      <c r="J6" s="27">
        <v>1</v>
      </c>
      <c r="K6" s="233" t="s">
        <v>333</v>
      </c>
      <c r="L6" s="27"/>
      <c r="M6" s="233" t="str">
        <f>VLOOKUP($B6,Codes!$A:$K,11,FALSE)</f>
        <v>Be botir (AQUA)</v>
      </c>
      <c r="N6" s="25" t="str">
        <f>A21</f>
        <v>C2.1.02</v>
      </c>
      <c r="R6" s="287" t="s">
        <v>982</v>
      </c>
    </row>
    <row r="7" spans="1:18" outlineLevel="1" x14ac:dyDescent="0.25">
      <c r="A7" s="19"/>
      <c r="B7" s="290" t="s">
        <v>2024</v>
      </c>
      <c r="C7" s="233" t="str">
        <f>VLOOKUP($B7,Codes!$A:$K,2,FALSE)</f>
        <v>Response</v>
      </c>
      <c r="D7" s="27"/>
      <c r="E7" s="233" t="str">
        <f>VLOOKUP($B7,Codes!$A:$K,4,FALSE)</f>
        <v>Category option</v>
      </c>
      <c r="F7" s="233">
        <f>VLOOKUP($B7,Codes!$A:$K,5,FALSE)</f>
        <v>2</v>
      </c>
      <c r="G7" s="27"/>
      <c r="H7" s="27"/>
      <c r="I7" s="27"/>
      <c r="J7" s="27">
        <v>2</v>
      </c>
      <c r="K7" s="233" t="s">
        <v>332</v>
      </c>
      <c r="L7" s="27"/>
      <c r="M7" s="233" t="str">
        <f>VLOOKUP($B7,Codes!$A:$K,11,FALSE)</f>
        <v xml:space="preserve">Pipa nebe liga ba uma </v>
      </c>
      <c r="N7" s="25" t="str">
        <f>A21</f>
        <v>C2.1.02</v>
      </c>
      <c r="Q7" s="19"/>
      <c r="R7" s="287" t="s">
        <v>982</v>
      </c>
    </row>
    <row r="8" spans="1:18" outlineLevel="1" x14ac:dyDescent="0.25">
      <c r="B8" s="290" t="s">
        <v>2025</v>
      </c>
      <c r="C8" s="233" t="str">
        <f>VLOOKUP($B8,Codes!$A:$K,2,FALSE)</f>
        <v>Response</v>
      </c>
      <c r="D8" s="27"/>
      <c r="E8" s="233" t="str">
        <f>VLOOKUP($B8,Codes!$A:$K,4,FALSE)</f>
        <v>Category option</v>
      </c>
      <c r="F8" s="233">
        <f>VLOOKUP($B8,Codes!$A:$K,5,FALSE)</f>
        <v>3</v>
      </c>
      <c r="G8" s="27"/>
      <c r="H8" s="27"/>
      <c r="I8" s="27"/>
      <c r="J8" s="27">
        <v>3</v>
      </c>
      <c r="K8" s="233" t="s">
        <v>1255</v>
      </c>
      <c r="L8" s="27"/>
      <c r="M8" s="233" t="str">
        <f>VLOOKUP($B8,Codes!$A:$K,11,FALSE)</f>
        <v xml:space="preserve">Pipa nebe liga ba uma oin / fatin ida (iha fatin) </v>
      </c>
      <c r="N8" s="25" t="str">
        <f>A21</f>
        <v>C2.1.02</v>
      </c>
      <c r="O8" s="6" t="s">
        <v>1331</v>
      </c>
      <c r="R8" s="287" t="s">
        <v>982</v>
      </c>
    </row>
    <row r="9" spans="1:18" outlineLevel="1" x14ac:dyDescent="0.25">
      <c r="B9" s="290" t="s">
        <v>2026</v>
      </c>
      <c r="C9" s="233" t="str">
        <f>VLOOKUP($B9,Codes!$A:$K,2,FALSE)</f>
        <v>Response</v>
      </c>
      <c r="D9" s="27"/>
      <c r="E9" s="233" t="str">
        <f>VLOOKUP($B9,Codes!$A:$K,4,FALSE)</f>
        <v>Category option</v>
      </c>
      <c r="F9" s="233">
        <f>VLOOKUP($B9,Codes!$A:$K,5,FALSE)</f>
        <v>4</v>
      </c>
      <c r="G9" s="27"/>
      <c r="H9" s="27"/>
      <c r="I9" s="27"/>
      <c r="J9" s="27">
        <v>4</v>
      </c>
      <c r="K9" s="233" t="s">
        <v>1493</v>
      </c>
      <c r="L9" s="27"/>
      <c r="M9" s="233" t="str">
        <f>VLOOKUP($B9,Codes!$A:$K,11,FALSE)</f>
        <v>Pipa nebe liga ba uma sorin / vizinhu</v>
      </c>
      <c r="N9" s="25" t="str">
        <f>A21</f>
        <v>C2.1.02</v>
      </c>
      <c r="O9" s="6"/>
      <c r="R9" s="287" t="s">
        <v>982</v>
      </c>
    </row>
    <row r="10" spans="1:18" outlineLevel="1" x14ac:dyDescent="0.25">
      <c r="B10" s="290" t="s">
        <v>2027</v>
      </c>
      <c r="C10" s="233" t="str">
        <f>VLOOKUP($B10,Codes!$A:$K,2,FALSE)</f>
        <v>Response</v>
      </c>
      <c r="D10" s="27"/>
      <c r="E10" s="233" t="str">
        <f>VLOOKUP($B10,Codes!$A:$K,4,FALSE)</f>
        <v>Category option</v>
      </c>
      <c r="F10" s="233">
        <f>VLOOKUP($B10,Codes!$A:$K,5,FALSE)</f>
        <v>5</v>
      </c>
      <c r="G10" s="27"/>
      <c r="H10" s="27"/>
      <c r="I10" s="27"/>
      <c r="J10" s="27">
        <v>5</v>
      </c>
      <c r="K10" s="233" t="s">
        <v>1254</v>
      </c>
      <c r="L10" s="27"/>
      <c r="M10" s="233" t="str">
        <f>VLOOKUP($B10,Codes!$A:$K,11,FALSE)</f>
        <v>Torneira</v>
      </c>
      <c r="N10" s="25" t="str">
        <f>A21</f>
        <v>C2.1.02</v>
      </c>
      <c r="O10" s="6" t="s">
        <v>1332</v>
      </c>
      <c r="R10" s="287" t="s">
        <v>982</v>
      </c>
    </row>
    <row r="11" spans="1:18" outlineLevel="1" x14ac:dyDescent="0.25">
      <c r="B11" s="290" t="s">
        <v>2028</v>
      </c>
      <c r="C11" s="233" t="str">
        <f>VLOOKUP($B11,Codes!$A:$K,2,FALSE)</f>
        <v>Response</v>
      </c>
      <c r="D11" s="27"/>
      <c r="E11" s="233" t="str">
        <f>VLOOKUP($B11,Codes!$A:$K,4,FALSE)</f>
        <v>Category option</v>
      </c>
      <c r="F11" s="233">
        <f>VLOOKUP($B11,Codes!$A:$K,5,FALSE)</f>
        <v>6</v>
      </c>
      <c r="G11" s="27"/>
      <c r="H11" s="27"/>
      <c r="I11" s="27"/>
      <c r="J11" s="27">
        <v>6</v>
      </c>
      <c r="K11" s="233" t="s">
        <v>1494</v>
      </c>
      <c r="L11" s="27"/>
      <c r="M11" s="233" t="str">
        <f>VLOOKUP($B11,Codes!$A:$K,11,FALSE)</f>
        <v>Be posu</v>
      </c>
      <c r="N11" s="25" t="str">
        <f>A21</f>
        <v>C2.1.02</v>
      </c>
      <c r="R11" s="287" t="s">
        <v>982</v>
      </c>
    </row>
    <row r="12" spans="1:18" outlineLevel="1" x14ac:dyDescent="0.25">
      <c r="B12" s="290" t="s">
        <v>2029</v>
      </c>
      <c r="C12" s="233" t="str">
        <f>VLOOKUP($B12,Codes!$A:$K,2,FALSE)</f>
        <v>Response</v>
      </c>
      <c r="D12" s="27"/>
      <c r="E12" s="233" t="str">
        <f>VLOOKUP($B12,Codes!$A:$K,4,FALSE)</f>
        <v>Category option</v>
      </c>
      <c r="F12" s="233">
        <f>VLOOKUP($B12,Codes!$A:$K,5,FALSE)</f>
        <v>7</v>
      </c>
      <c r="G12" s="27"/>
      <c r="H12" s="27"/>
      <c r="I12" s="27"/>
      <c r="J12" s="27">
        <v>7</v>
      </c>
      <c r="K12" s="233" t="s">
        <v>1495</v>
      </c>
      <c r="L12" s="27"/>
      <c r="M12" s="233" t="str">
        <f>VLOOKUP($B12,Codes!$A:$K,11,FALSE)</f>
        <v xml:space="preserve">Ke'e be </v>
      </c>
      <c r="N12" s="25" t="str">
        <f>A21</f>
        <v>C2.1.02</v>
      </c>
      <c r="O12" s="6" t="s">
        <v>1333</v>
      </c>
      <c r="R12" s="287" t="s">
        <v>982</v>
      </c>
    </row>
    <row r="13" spans="1:18" outlineLevel="1" x14ac:dyDescent="0.25">
      <c r="B13" s="290" t="s">
        <v>2030</v>
      </c>
      <c r="C13" s="233" t="str">
        <f>VLOOKUP($B13,Codes!$A:$K,2,FALSE)</f>
        <v>Response</v>
      </c>
      <c r="D13" s="27"/>
      <c r="E13" s="233" t="str">
        <f>VLOOKUP($B13,Codes!$A:$K,4,FALSE)</f>
        <v>Category option</v>
      </c>
      <c r="F13" s="233">
        <f>VLOOKUP($B13,Codes!$A:$K,5,FALSE)</f>
        <v>8</v>
      </c>
      <c r="G13" s="27"/>
      <c r="H13" s="27"/>
      <c r="I13" s="27"/>
      <c r="J13" s="27">
        <v>8</v>
      </c>
      <c r="K13" s="233" t="s">
        <v>326</v>
      </c>
      <c r="L13" s="27"/>
      <c r="M13" s="233" t="str">
        <f>VLOOKUP($B13,Codes!$A:$K,11,FALSE)</f>
        <v>Be moris</v>
      </c>
      <c r="N13" s="25" t="str">
        <f>A21</f>
        <v>C2.1.02</v>
      </c>
      <c r="R13" s="287" t="s">
        <v>982</v>
      </c>
    </row>
    <row r="14" spans="1:18" outlineLevel="1" x14ac:dyDescent="0.25">
      <c r="B14" s="290" t="s">
        <v>2031</v>
      </c>
      <c r="C14" s="233" t="str">
        <f>VLOOKUP($B14,Codes!$A:$K,2,FALSE)</f>
        <v>Response</v>
      </c>
      <c r="D14" s="27"/>
      <c r="E14" s="233" t="str">
        <f>VLOOKUP($B14,Codes!$A:$K,4,FALSE)</f>
        <v>Category option</v>
      </c>
      <c r="F14" s="233">
        <f>VLOOKUP($B14,Codes!$A:$K,5,FALSE)</f>
        <v>9</v>
      </c>
      <c r="G14" s="27"/>
      <c r="H14" s="27"/>
      <c r="I14" s="27"/>
      <c r="J14" s="27">
        <v>9</v>
      </c>
      <c r="K14" s="233" t="s">
        <v>1256</v>
      </c>
      <c r="L14" s="27"/>
      <c r="M14" s="233" t="str">
        <f>VLOOKUP($B14,Codes!$A:$K,11,FALSE)</f>
        <v>Mota / be sulin</v>
      </c>
      <c r="N14" s="25" t="str">
        <f>A21</f>
        <v>C2.1.02</v>
      </c>
      <c r="O14" s="6" t="s">
        <v>1329</v>
      </c>
      <c r="R14" s="287" t="s">
        <v>982</v>
      </c>
    </row>
    <row r="15" spans="1:18" outlineLevel="1" x14ac:dyDescent="0.25">
      <c r="B15" s="290" t="s">
        <v>2032</v>
      </c>
      <c r="C15" s="233" t="str">
        <f>VLOOKUP($B15,Codes!$A:$K,2,FALSE)</f>
        <v>Response</v>
      </c>
      <c r="D15" s="27"/>
      <c r="E15" s="233" t="str">
        <f>VLOOKUP($B15,Codes!$A:$K,4,FALSE)</f>
        <v>Category option</v>
      </c>
      <c r="F15" s="233">
        <f>VLOOKUP($B15,Codes!$A:$K,5,FALSE)</f>
        <v>10</v>
      </c>
      <c r="G15" s="27"/>
      <c r="H15" s="27"/>
      <c r="I15" s="27"/>
      <c r="J15" s="27">
        <v>10</v>
      </c>
      <c r="K15" s="233" t="s">
        <v>1258</v>
      </c>
      <c r="L15" s="27"/>
      <c r="M15" s="233" t="str">
        <f>VLOOKUP($B15,Codes!$A:$K,11,FALSE)</f>
        <v>Kolam / lagua</v>
      </c>
      <c r="N15" s="25" t="str">
        <f>A21</f>
        <v>C2.1.02</v>
      </c>
      <c r="O15" s="6" t="s">
        <v>1330</v>
      </c>
      <c r="R15" s="287" t="s">
        <v>982</v>
      </c>
    </row>
    <row r="16" spans="1:18" outlineLevel="1" x14ac:dyDescent="0.25">
      <c r="B16" s="290" t="s">
        <v>2033</v>
      </c>
      <c r="C16" s="233" t="str">
        <f>VLOOKUP($B16,Codes!$A:$K,2,FALSE)</f>
        <v>Response</v>
      </c>
      <c r="D16" s="27"/>
      <c r="E16" s="233" t="str">
        <f>VLOOKUP($B16,Codes!$A:$K,4,FALSE)</f>
        <v>Category option</v>
      </c>
      <c r="F16" s="233">
        <f>VLOOKUP($B16,Codes!$A:$K,5,FALSE)</f>
        <v>11</v>
      </c>
      <c r="G16" s="27"/>
      <c r="H16" s="27"/>
      <c r="I16" s="27"/>
      <c r="J16" s="27">
        <v>11</v>
      </c>
      <c r="K16" s="233" t="s">
        <v>1260</v>
      </c>
      <c r="L16" s="27"/>
      <c r="M16" s="233" t="str">
        <f>VLOOKUP($B16,Codes!$A:$K,11,FALSE)</f>
        <v xml:space="preserve">Be dalan / kanal irigasaun </v>
      </c>
      <c r="N16" s="25" t="str">
        <f>A21</f>
        <v>C2.1.02</v>
      </c>
      <c r="R16" s="287" t="s">
        <v>982</v>
      </c>
    </row>
    <row r="17" spans="1:18" outlineLevel="1" x14ac:dyDescent="0.25">
      <c r="B17" s="290" t="s">
        <v>2034</v>
      </c>
      <c r="C17" s="233" t="str">
        <f>VLOOKUP($B17,Codes!$A:$K,2,FALSE)</f>
        <v>Response</v>
      </c>
      <c r="D17" s="27"/>
      <c r="E17" s="233" t="str">
        <f>VLOOKUP($B17,Codes!$A:$K,4,FALSE)</f>
        <v>Category option</v>
      </c>
      <c r="F17" s="233">
        <f>VLOOKUP($B17,Codes!$A:$K,5,FALSE)</f>
        <v>12</v>
      </c>
      <c r="G17" s="27"/>
      <c r="H17" s="27"/>
      <c r="I17" s="27"/>
      <c r="J17" s="27">
        <v>12</v>
      </c>
      <c r="K17" s="233" t="s">
        <v>525</v>
      </c>
      <c r="L17" s="27"/>
      <c r="M17" s="233" t="str">
        <f>VLOOKUP($B17,Codes!$A:$K,11,FALSE)</f>
        <v>Udan been</v>
      </c>
      <c r="N17" s="25" t="str">
        <f>A21</f>
        <v>C2.1.02</v>
      </c>
      <c r="R17" s="287" t="s">
        <v>982</v>
      </c>
    </row>
    <row r="18" spans="1:18" outlineLevel="1" x14ac:dyDescent="0.25">
      <c r="B18" s="290" t="s">
        <v>2035</v>
      </c>
      <c r="C18" s="233" t="str">
        <f>VLOOKUP($B18,Codes!$A:$K,2,FALSE)</f>
        <v>Response</v>
      </c>
      <c r="D18" s="27"/>
      <c r="E18" s="233" t="str">
        <f>VLOOKUP($B18,Codes!$A:$K,4,FALSE)</f>
        <v>Category option</v>
      </c>
      <c r="F18" s="233">
        <f>VLOOKUP($B18,Codes!$A:$K,5,FALSE)</f>
        <v>13</v>
      </c>
      <c r="G18" s="27"/>
      <c r="H18" s="27"/>
      <c r="I18" s="27"/>
      <c r="J18" s="27">
        <v>13</v>
      </c>
      <c r="K18" s="233" t="s">
        <v>1262</v>
      </c>
      <c r="L18" s="27"/>
      <c r="M18" s="233" t="str">
        <f>VLOOKUP($B18,Codes!$A:$K,11,FALSE)</f>
        <v>Trek / gerobak / tanke</v>
      </c>
      <c r="N18" s="25" t="str">
        <f>A21</f>
        <v>C2.1.02</v>
      </c>
      <c r="R18" s="287" t="s">
        <v>982</v>
      </c>
    </row>
    <row r="19" spans="1:18" outlineLevel="1" x14ac:dyDescent="0.25">
      <c r="B19" s="19" t="s">
        <v>577</v>
      </c>
      <c r="C19" s="233" t="str">
        <f>VLOOKUP($B19,Codes!$A:$K,2,FALSE)</f>
        <v>Response</v>
      </c>
      <c r="D19" s="27"/>
      <c r="E19" s="233" t="str">
        <f>VLOOKUP($B19,Codes!$A:$K,4,FALSE)</f>
        <v>Category option</v>
      </c>
      <c r="F19" s="233">
        <f>VLOOKUP($B19,Codes!$A:$K,5,FALSE)</f>
        <v>997</v>
      </c>
      <c r="G19" s="27"/>
      <c r="H19" s="27"/>
      <c r="I19" s="27"/>
      <c r="J19" s="27">
        <v>14</v>
      </c>
      <c r="K19" s="233" t="s">
        <v>606</v>
      </c>
      <c r="L19" s="27"/>
      <c r="M19" s="233" t="str">
        <f>VLOOKUP($B19,Codes!$A:$K,11,FALSE)</f>
        <v>Seluk (spesifika)</v>
      </c>
      <c r="N19" s="25" t="str">
        <f>A20</f>
        <v>C2.1.01x</v>
      </c>
      <c r="R19" s="287" t="s">
        <v>982</v>
      </c>
    </row>
    <row r="20" spans="1:18" s="43" customFormat="1" x14ac:dyDescent="0.25">
      <c r="A20" s="290" t="s">
        <v>2036</v>
      </c>
      <c r="B20" s="290"/>
      <c r="C20" s="346" t="s">
        <v>9</v>
      </c>
      <c r="D20" s="346" t="s">
        <v>453</v>
      </c>
      <c r="E20" s="346" t="s">
        <v>15</v>
      </c>
      <c r="F20" s="346" t="s">
        <v>14</v>
      </c>
      <c r="G20" s="6"/>
      <c r="H20" s="6"/>
      <c r="I20" s="6"/>
      <c r="J20" s="346" t="s">
        <v>1752</v>
      </c>
      <c r="L20" s="30" t="s">
        <v>2037</v>
      </c>
      <c r="N20" s="288" t="str">
        <f>A21</f>
        <v>C2.1.02</v>
      </c>
      <c r="Q20" s="290"/>
      <c r="R20" s="345"/>
    </row>
    <row r="21" spans="1:18" s="43" customFormat="1" ht="30.75" customHeight="1" x14ac:dyDescent="0.25">
      <c r="A21" s="290" t="s">
        <v>2000</v>
      </c>
      <c r="B21" s="290"/>
      <c r="C21" s="289" t="s">
        <v>9</v>
      </c>
      <c r="D21" s="289" t="s">
        <v>8</v>
      </c>
      <c r="E21" s="289" t="s">
        <v>7</v>
      </c>
      <c r="F21" s="289" t="s">
        <v>6</v>
      </c>
      <c r="G21" s="10"/>
      <c r="H21" s="10"/>
      <c r="I21" s="10"/>
      <c r="J21" s="511" t="s">
        <v>1974</v>
      </c>
      <c r="K21" s="511"/>
      <c r="L21" s="515" t="s">
        <v>2198</v>
      </c>
      <c r="M21" s="515"/>
      <c r="N21" s="263"/>
      <c r="O21" s="214"/>
      <c r="Q21" s="290" t="s">
        <v>316</v>
      </c>
      <c r="R21" s="287" t="s">
        <v>931</v>
      </c>
    </row>
    <row r="22" spans="1:18" outlineLevel="1" x14ac:dyDescent="0.25">
      <c r="A22" s="19"/>
      <c r="B22" s="19" t="s">
        <v>575</v>
      </c>
      <c r="C22" s="233" t="str">
        <f>VLOOKUP($B22,Codes!$A:$K,2,FALSE)</f>
        <v>Response</v>
      </c>
      <c r="D22" s="27"/>
      <c r="E22" s="233" t="str">
        <f>VLOOKUP($B22,Codes!$A:$K,4,FALSE)</f>
        <v>Category option</v>
      </c>
      <c r="F22" s="233">
        <f>VLOOKUP($B22,Codes!$A:$K,5,FALSE)</f>
        <v>0</v>
      </c>
      <c r="G22" s="27"/>
      <c r="H22" s="27"/>
      <c r="I22" s="27"/>
      <c r="J22" s="27"/>
      <c r="K22" s="233" t="str">
        <f>VLOOKUP($B22,Codes!$A:$K,9,FALSE)</f>
        <v>No</v>
      </c>
      <c r="L22" s="27"/>
      <c r="M22" s="233" t="str">
        <f>VLOOKUP($B22,Codes!$A:$K,11,FALSE)</f>
        <v>Lae</v>
      </c>
      <c r="N22" s="25" t="str">
        <f>A33</f>
        <v>C2.1.10</v>
      </c>
      <c r="Q22" s="19"/>
      <c r="R22" s="287" t="s">
        <v>982</v>
      </c>
    </row>
    <row r="23" spans="1:18" outlineLevel="1" x14ac:dyDescent="0.25">
      <c r="A23" s="19"/>
      <c r="B23" s="19" t="s">
        <v>576</v>
      </c>
      <c r="C23" s="233" t="str">
        <f>VLOOKUP($B23,Codes!$A:$K,2,FALSE)</f>
        <v>Response</v>
      </c>
      <c r="D23" s="27"/>
      <c r="E23" s="233" t="str">
        <f>VLOOKUP($B23,Codes!$A:$K,4,FALSE)</f>
        <v>Category option</v>
      </c>
      <c r="F23" s="233">
        <f>VLOOKUP($B23,Codes!$A:$K,5,FALSE)</f>
        <v>1</v>
      </c>
      <c r="G23" s="27"/>
      <c r="H23" s="27"/>
      <c r="I23" s="27"/>
      <c r="J23" s="27"/>
      <c r="K23" s="233" t="str">
        <f>VLOOKUP($B23,Codes!$A:$K,9,FALSE)</f>
        <v>Yes</v>
      </c>
      <c r="L23" s="27"/>
      <c r="M23" s="233" t="str">
        <f>VLOOKUP($B23,Codes!$A:$K,11,FALSE)</f>
        <v>Sim</v>
      </c>
      <c r="N23" s="25" t="str">
        <f>A147</f>
        <v>C2.1.30</v>
      </c>
      <c r="Q23" s="19"/>
      <c r="R23" s="287" t="s">
        <v>982</v>
      </c>
    </row>
    <row r="24" spans="1:18" outlineLevel="1" x14ac:dyDescent="0.25">
      <c r="A24" s="19"/>
      <c r="B24" s="19" t="s">
        <v>588</v>
      </c>
      <c r="C24" s="233" t="str">
        <f>VLOOKUP($B24,Codes!$A:$K,2,FALSE)</f>
        <v>Response</v>
      </c>
      <c r="D24" s="27"/>
      <c r="E24" s="233" t="str">
        <f>VLOOKUP($B24,Codes!$A:$K,4,FALSE)</f>
        <v>Category option</v>
      </c>
      <c r="F24" s="233">
        <f>VLOOKUP($B24,Codes!$A:$K,5,FALSE)</f>
        <v>999</v>
      </c>
      <c r="G24" s="27"/>
      <c r="H24" s="27"/>
      <c r="I24" s="27"/>
      <c r="J24" s="27"/>
      <c r="K24" s="233" t="str">
        <f>VLOOKUP($B24,Codes!$A:$K,9,FALSE)</f>
        <v>Don't know</v>
      </c>
      <c r="L24" s="27"/>
      <c r="M24" s="233" t="str">
        <f>VLOOKUP($B24,Codes!$A:$K,11,FALSE)</f>
        <v>La hatene</v>
      </c>
      <c r="N24" s="25" t="str">
        <f>A33</f>
        <v>C2.1.10</v>
      </c>
      <c r="Q24" s="19"/>
      <c r="R24" s="287" t="s">
        <v>982</v>
      </c>
    </row>
    <row r="25" spans="1:18" s="370" customFormat="1" x14ac:dyDescent="0.25">
      <c r="A25" s="363" t="s">
        <v>2042</v>
      </c>
      <c r="B25" s="363"/>
      <c r="C25" s="367"/>
      <c r="D25" s="367"/>
      <c r="E25" s="367"/>
      <c r="F25" s="367"/>
      <c r="G25" s="367"/>
      <c r="H25" s="367"/>
      <c r="I25" s="367"/>
      <c r="J25" s="367"/>
      <c r="K25" s="367"/>
      <c r="L25" s="367"/>
      <c r="M25" s="368"/>
      <c r="N25" s="369"/>
      <c r="Q25" s="363"/>
      <c r="R25" s="371"/>
    </row>
    <row r="26" spans="1:18" s="226" customFormat="1" x14ac:dyDescent="0.25">
      <c r="A26" s="358" t="s">
        <v>2020</v>
      </c>
      <c r="B26" s="357"/>
      <c r="C26" s="222"/>
      <c r="D26" s="222"/>
      <c r="E26" s="222"/>
      <c r="F26" s="222"/>
      <c r="G26" s="222"/>
      <c r="H26" s="222"/>
      <c r="I26" s="222"/>
      <c r="J26" s="222"/>
      <c r="K26" s="222"/>
      <c r="L26" s="222"/>
      <c r="M26" s="223"/>
      <c r="N26" s="225"/>
      <c r="Q26" s="357"/>
      <c r="R26" s="227"/>
    </row>
    <row r="27" spans="1:18" s="226" customFormat="1" outlineLevel="1" x14ac:dyDescent="0.25">
      <c r="A27" s="361">
        <v>6</v>
      </c>
      <c r="B27" s="224" t="s">
        <v>1494</v>
      </c>
      <c r="C27" s="222"/>
      <c r="D27" s="222"/>
      <c r="E27" s="222"/>
      <c r="F27" s="222"/>
      <c r="G27" s="222"/>
      <c r="H27" s="222"/>
      <c r="I27" s="222" t="s">
        <v>1494</v>
      </c>
      <c r="J27" s="222"/>
      <c r="K27" s="222"/>
      <c r="L27" s="222"/>
      <c r="M27" s="223"/>
      <c r="N27" s="225"/>
      <c r="Q27" s="357"/>
      <c r="R27" s="227"/>
    </row>
    <row r="28" spans="1:18" s="226" customFormat="1" outlineLevel="1" x14ac:dyDescent="0.25">
      <c r="A28" s="361">
        <v>7</v>
      </c>
      <c r="B28" s="224" t="s">
        <v>1495</v>
      </c>
      <c r="C28" s="222"/>
      <c r="D28" s="222"/>
      <c r="E28" s="222"/>
      <c r="F28" s="222"/>
      <c r="G28" s="222"/>
      <c r="H28" s="222"/>
      <c r="I28" s="222" t="s">
        <v>1495</v>
      </c>
      <c r="J28" s="222"/>
      <c r="K28" s="222"/>
      <c r="L28" s="222"/>
      <c r="M28" s="223"/>
      <c r="N28" s="225"/>
      <c r="Q28" s="357"/>
      <c r="R28" s="227"/>
    </row>
    <row r="29" spans="1:18" s="226" customFormat="1" outlineLevel="1" x14ac:dyDescent="0.25">
      <c r="A29" s="361">
        <v>8</v>
      </c>
      <c r="B29" s="223" t="s">
        <v>326</v>
      </c>
      <c r="C29" s="222"/>
      <c r="D29" s="222"/>
      <c r="E29" s="222"/>
      <c r="F29" s="222"/>
      <c r="G29" s="222"/>
      <c r="H29" s="222"/>
      <c r="I29" s="222" t="s">
        <v>326</v>
      </c>
      <c r="J29" s="222"/>
      <c r="K29" s="222"/>
      <c r="L29" s="222"/>
      <c r="M29" s="223"/>
      <c r="N29" s="225"/>
      <c r="Q29" s="357"/>
      <c r="R29" s="227"/>
    </row>
    <row r="30" spans="1:18" s="226" customFormat="1" outlineLevel="1" x14ac:dyDescent="0.25">
      <c r="A30" s="361">
        <v>9</v>
      </c>
      <c r="B30" s="224" t="s">
        <v>1256</v>
      </c>
      <c r="C30" s="222"/>
      <c r="D30" s="222"/>
      <c r="E30" s="222"/>
      <c r="F30" s="222"/>
      <c r="G30" s="222"/>
      <c r="H30" s="222"/>
      <c r="I30" s="222" t="s">
        <v>1256</v>
      </c>
      <c r="J30" s="222"/>
      <c r="K30" s="222"/>
      <c r="L30" s="222"/>
      <c r="M30" s="223"/>
      <c r="N30" s="225"/>
      <c r="Q30" s="357"/>
      <c r="R30" s="227"/>
    </row>
    <row r="31" spans="1:18" s="226" customFormat="1" outlineLevel="1" x14ac:dyDescent="0.25">
      <c r="A31" s="361">
        <v>10</v>
      </c>
      <c r="B31" s="224" t="s">
        <v>1258</v>
      </c>
      <c r="C31" s="222"/>
      <c r="D31" s="222"/>
      <c r="E31" s="222"/>
      <c r="F31" s="222"/>
      <c r="G31" s="222"/>
      <c r="H31" s="222"/>
      <c r="I31" s="222" t="s">
        <v>1258</v>
      </c>
      <c r="J31" s="222"/>
      <c r="K31" s="222"/>
      <c r="L31" s="222"/>
      <c r="M31" s="223"/>
      <c r="N31" s="225"/>
      <c r="Q31" s="357"/>
      <c r="R31" s="227"/>
    </row>
    <row r="32" spans="1:18" s="226" customFormat="1" outlineLevel="1" x14ac:dyDescent="0.25">
      <c r="A32" s="361">
        <v>11</v>
      </c>
      <c r="B32" s="224" t="s">
        <v>1260</v>
      </c>
      <c r="C32" s="222"/>
      <c r="D32" s="222"/>
      <c r="E32" s="222"/>
      <c r="F32" s="222"/>
      <c r="G32" s="222"/>
      <c r="H32" s="222"/>
      <c r="I32" s="222" t="s">
        <v>1260</v>
      </c>
      <c r="J32" s="222"/>
      <c r="K32" s="222"/>
      <c r="L32" s="222"/>
      <c r="M32" s="223"/>
      <c r="N32" s="225"/>
      <c r="Q32" s="357"/>
      <c r="R32" s="227"/>
    </row>
    <row r="33" spans="1:18" s="43" customFormat="1" x14ac:dyDescent="0.25">
      <c r="A33" s="290" t="s">
        <v>2001</v>
      </c>
      <c r="B33" s="290"/>
      <c r="C33" s="289" t="s">
        <v>9</v>
      </c>
      <c r="D33" s="289" t="s">
        <v>8</v>
      </c>
      <c r="E33" s="289" t="s">
        <v>7</v>
      </c>
      <c r="F33" s="289" t="s">
        <v>6</v>
      </c>
      <c r="G33" s="6"/>
      <c r="H33" s="6"/>
      <c r="I33" s="6"/>
      <c r="J33" s="289" t="s">
        <v>1498</v>
      </c>
      <c r="L33" s="214" t="s">
        <v>2132</v>
      </c>
      <c r="N33" s="263"/>
      <c r="O33" s="214" t="s">
        <v>1977</v>
      </c>
      <c r="Q33" s="290"/>
      <c r="R33" s="287"/>
    </row>
    <row r="34" spans="1:18" outlineLevel="1" x14ac:dyDescent="0.25">
      <c r="A34" s="19"/>
      <c r="B34" s="19"/>
      <c r="C34" s="6" t="s">
        <v>2</v>
      </c>
      <c r="E34" s="6" t="s">
        <v>1</v>
      </c>
      <c r="F34" s="6" t="s">
        <v>0</v>
      </c>
      <c r="G34" s="6"/>
      <c r="H34" s="6"/>
      <c r="I34" s="6"/>
      <c r="J34" s="27"/>
      <c r="K34" s="6" t="s">
        <v>1499</v>
      </c>
      <c r="L34" s="27"/>
      <c r="M34" s="6" t="s">
        <v>1926</v>
      </c>
      <c r="N34" s="25" t="str">
        <f>A44</f>
        <v>C2.1.12</v>
      </c>
      <c r="Q34" s="19"/>
      <c r="R34" s="287" t="s">
        <v>982</v>
      </c>
    </row>
    <row r="35" spans="1:18" outlineLevel="1" x14ac:dyDescent="0.25">
      <c r="A35" s="19"/>
      <c r="B35" s="19"/>
      <c r="C35" s="6" t="s">
        <v>2</v>
      </c>
      <c r="E35" s="6" t="s">
        <v>1</v>
      </c>
      <c r="F35" s="6" t="s">
        <v>0</v>
      </c>
      <c r="G35" s="6"/>
      <c r="H35" s="6"/>
      <c r="I35" s="6"/>
      <c r="J35" s="27"/>
      <c r="K35" s="6" t="s">
        <v>1500</v>
      </c>
      <c r="L35" s="27"/>
      <c r="M35" s="6" t="s">
        <v>1927</v>
      </c>
      <c r="N35" s="25" t="str">
        <f>A38</f>
        <v>C2.1.11</v>
      </c>
      <c r="Q35" s="19"/>
      <c r="R35" s="287" t="s">
        <v>982</v>
      </c>
    </row>
    <row r="36" spans="1:18" outlineLevel="1" x14ac:dyDescent="0.25">
      <c r="A36" s="19"/>
      <c r="B36" s="19" t="s">
        <v>577</v>
      </c>
      <c r="C36" s="233" t="str">
        <f>VLOOKUP($B36,Codes!$A:$K,2,FALSE)</f>
        <v>Response</v>
      </c>
      <c r="D36" s="27"/>
      <c r="E36" s="233" t="str">
        <f>VLOOKUP($B36,Codes!$A:$K,4,FALSE)</f>
        <v>Category option</v>
      </c>
      <c r="F36" s="233">
        <f>VLOOKUP($B36,Codes!$A:$K,5,FALSE)</f>
        <v>997</v>
      </c>
      <c r="G36" s="27"/>
      <c r="H36" s="27"/>
      <c r="I36" s="27"/>
      <c r="J36" s="27"/>
      <c r="K36" s="233" t="str">
        <f>VLOOKUP($B36,Codes!$A:$K,9,FALSE)</f>
        <v>Other (specify)</v>
      </c>
      <c r="L36" s="27"/>
      <c r="M36" s="233" t="str">
        <f>VLOOKUP($B36,Codes!$A:$K,11,FALSE)</f>
        <v>Seluk (spesifika)</v>
      </c>
      <c r="N36" s="25" t="str">
        <f>A37</f>
        <v>C2.1.10x</v>
      </c>
      <c r="Q36" s="19"/>
      <c r="R36" s="287" t="s">
        <v>982</v>
      </c>
    </row>
    <row r="37" spans="1:18" s="43" customFormat="1" x14ac:dyDescent="0.25">
      <c r="A37" s="290" t="s">
        <v>2002</v>
      </c>
      <c r="B37" s="290"/>
      <c r="C37" s="289" t="s">
        <v>9</v>
      </c>
      <c r="D37" s="289" t="s">
        <v>453</v>
      </c>
      <c r="E37" s="289" t="s">
        <v>15</v>
      </c>
      <c r="F37" s="289" t="s">
        <v>14</v>
      </c>
      <c r="G37" s="6"/>
      <c r="H37" s="6"/>
      <c r="I37" s="6"/>
      <c r="J37" s="346" t="s">
        <v>2039</v>
      </c>
      <c r="L37" s="30" t="s">
        <v>2040</v>
      </c>
      <c r="N37" s="288" t="str">
        <f>A44</f>
        <v>C2.1.12</v>
      </c>
      <c r="Q37" s="290"/>
      <c r="R37" s="287"/>
    </row>
    <row r="38" spans="1:18" s="43" customFormat="1" x14ac:dyDescent="0.25">
      <c r="A38" s="290" t="s">
        <v>2003</v>
      </c>
      <c r="B38" s="290"/>
      <c r="C38" s="289" t="s">
        <v>9</v>
      </c>
      <c r="D38" s="289" t="s">
        <v>8</v>
      </c>
      <c r="E38" s="289" t="s">
        <v>7</v>
      </c>
      <c r="F38" s="289" t="s">
        <v>6</v>
      </c>
      <c r="G38" s="6"/>
      <c r="H38" s="6"/>
      <c r="I38" s="6"/>
      <c r="J38" s="289" t="s">
        <v>1501</v>
      </c>
      <c r="L38" s="214" t="s">
        <v>1928</v>
      </c>
      <c r="N38" s="263"/>
      <c r="Q38" s="290"/>
      <c r="R38" s="287"/>
    </row>
    <row r="39" spans="1:18" outlineLevel="1" x14ac:dyDescent="0.25">
      <c r="A39" s="19"/>
      <c r="B39" s="19"/>
      <c r="C39" s="6" t="s">
        <v>2</v>
      </c>
      <c r="E39" s="6" t="s">
        <v>1</v>
      </c>
      <c r="F39" s="6" t="s">
        <v>0</v>
      </c>
      <c r="G39" s="6"/>
      <c r="H39" s="6"/>
      <c r="I39" s="6"/>
      <c r="J39" s="27"/>
      <c r="K39" s="6" t="s">
        <v>445</v>
      </c>
      <c r="L39" s="27"/>
      <c r="M39" s="266" t="s">
        <v>1929</v>
      </c>
      <c r="N39" s="25" t="str">
        <f>A57</f>
        <v>C2.1.13</v>
      </c>
      <c r="Q39" s="19"/>
      <c r="R39" s="287" t="s">
        <v>982</v>
      </c>
    </row>
    <row r="40" spans="1:18" outlineLevel="1" x14ac:dyDescent="0.25">
      <c r="A40" s="19"/>
      <c r="B40" s="19"/>
      <c r="C40" s="6" t="s">
        <v>2</v>
      </c>
      <c r="E40" s="6" t="s">
        <v>1</v>
      </c>
      <c r="F40" s="6" t="s">
        <v>0</v>
      </c>
      <c r="G40" s="6"/>
      <c r="H40" s="6"/>
      <c r="I40" s="6"/>
      <c r="J40" s="27"/>
      <c r="K40" s="6" t="s">
        <v>1503</v>
      </c>
      <c r="L40" s="27"/>
      <c r="M40" s="266" t="s">
        <v>1930</v>
      </c>
      <c r="N40" s="25" t="str">
        <f>A57</f>
        <v>C2.1.13</v>
      </c>
      <c r="Q40" s="19"/>
      <c r="R40" s="287" t="s">
        <v>982</v>
      </c>
    </row>
    <row r="41" spans="1:18" outlineLevel="1" x14ac:dyDescent="0.25">
      <c r="A41" s="19"/>
      <c r="B41" s="19"/>
      <c r="C41" s="6" t="s">
        <v>2</v>
      </c>
      <c r="E41" s="6" t="s">
        <v>1</v>
      </c>
      <c r="F41" s="6" t="s">
        <v>0</v>
      </c>
      <c r="G41" s="6"/>
      <c r="H41" s="6"/>
      <c r="I41" s="6"/>
      <c r="J41" s="27"/>
      <c r="K41" s="6" t="s">
        <v>1502</v>
      </c>
      <c r="L41" s="27"/>
      <c r="M41" s="266" t="s">
        <v>1931</v>
      </c>
      <c r="N41" s="25" t="str">
        <f>A57</f>
        <v>C2.1.13</v>
      </c>
      <c r="Q41" s="19"/>
      <c r="R41" s="287" t="s">
        <v>982</v>
      </c>
    </row>
    <row r="42" spans="1:18" outlineLevel="1" x14ac:dyDescent="0.25">
      <c r="A42" s="19"/>
      <c r="B42" s="19" t="s">
        <v>577</v>
      </c>
      <c r="C42" s="233" t="str">
        <f>VLOOKUP($B42,Codes!$A:$K,2,FALSE)</f>
        <v>Response</v>
      </c>
      <c r="D42" s="27"/>
      <c r="E42" s="233" t="str">
        <f>VLOOKUP($B42,Codes!$A:$K,4,FALSE)</f>
        <v>Category option</v>
      </c>
      <c r="F42" s="233">
        <f>VLOOKUP($B42,Codes!$A:$K,5,FALSE)</f>
        <v>997</v>
      </c>
      <c r="G42" s="27"/>
      <c r="H42" s="27"/>
      <c r="I42" s="27"/>
      <c r="J42" s="27"/>
      <c r="K42" s="233" t="str">
        <f>VLOOKUP($B42,Codes!$A:$K,9,FALSE)</f>
        <v>Other (specify)</v>
      </c>
      <c r="L42" s="27"/>
      <c r="M42" s="233" t="str">
        <f>VLOOKUP($B42,Codes!$A:$K,11,FALSE)</f>
        <v>Seluk (spesifika)</v>
      </c>
      <c r="N42" s="25" t="str">
        <f>A43</f>
        <v>C2.1.11x</v>
      </c>
      <c r="Q42" s="19"/>
      <c r="R42" s="287" t="s">
        <v>982</v>
      </c>
    </row>
    <row r="43" spans="1:18" s="43" customFormat="1" x14ac:dyDescent="0.25">
      <c r="A43" s="290" t="s">
        <v>2004</v>
      </c>
      <c r="B43" s="290"/>
      <c r="C43" s="289" t="s">
        <v>9</v>
      </c>
      <c r="D43" s="289" t="s">
        <v>453</v>
      </c>
      <c r="E43" s="289" t="s">
        <v>15</v>
      </c>
      <c r="F43" s="289" t="s">
        <v>14</v>
      </c>
      <c r="G43" s="6"/>
      <c r="H43" s="6"/>
      <c r="I43" s="6"/>
      <c r="J43" s="346" t="s">
        <v>1766</v>
      </c>
      <c r="L43" s="346" t="s">
        <v>1767</v>
      </c>
      <c r="M43" s="189"/>
      <c r="N43" s="288" t="str">
        <f>A57</f>
        <v>C2.1.13</v>
      </c>
      <c r="Q43" s="290"/>
      <c r="R43" s="287"/>
    </row>
    <row r="44" spans="1:18" s="43" customFormat="1" ht="39.75" customHeight="1" x14ac:dyDescent="0.25">
      <c r="A44" s="290" t="s">
        <v>2005</v>
      </c>
      <c r="B44" s="290"/>
      <c r="C44" s="289" t="s">
        <v>9</v>
      </c>
      <c r="D44" s="289" t="s">
        <v>8</v>
      </c>
      <c r="E44" s="289" t="s">
        <v>7</v>
      </c>
      <c r="F44" s="289" t="s">
        <v>6</v>
      </c>
      <c r="G44" s="6"/>
      <c r="H44" s="6"/>
      <c r="I44" s="6"/>
      <c r="J44" s="517" t="s">
        <v>925</v>
      </c>
      <c r="K44" s="517"/>
      <c r="L44" s="517" t="s">
        <v>2161</v>
      </c>
      <c r="M44" s="517"/>
      <c r="N44" s="263"/>
      <c r="O44" s="214" t="s">
        <v>1504</v>
      </c>
      <c r="Q44" s="290" t="s">
        <v>324</v>
      </c>
      <c r="R44" s="287" t="s">
        <v>924</v>
      </c>
    </row>
    <row r="45" spans="1:18" outlineLevel="1" x14ac:dyDescent="0.25">
      <c r="A45" s="19"/>
      <c r="B45" s="19" t="s">
        <v>575</v>
      </c>
      <c r="C45" s="233" t="str">
        <f>VLOOKUP($B45,Codes!$A:$K,2,FALSE)</f>
        <v>Response</v>
      </c>
      <c r="D45" s="27"/>
      <c r="E45" s="233" t="str">
        <f>VLOOKUP($B45,Codes!$A:$K,4,FALSE)</f>
        <v>Category option</v>
      </c>
      <c r="F45" s="233">
        <f>VLOOKUP($B45,Codes!$A:$K,5,FALSE)</f>
        <v>0</v>
      </c>
      <c r="G45" s="27"/>
      <c r="H45" s="27"/>
      <c r="I45" s="27"/>
      <c r="J45" s="27"/>
      <c r="K45" s="233" t="str">
        <f>VLOOKUP($B45,Codes!$A:$K,9,FALSE)</f>
        <v>No</v>
      </c>
      <c r="L45" s="27"/>
      <c r="M45" s="233" t="str">
        <f>VLOOKUP($B45,Codes!$A:$K,11,FALSE)</f>
        <v>Lae</v>
      </c>
      <c r="N45" s="25" t="str">
        <f>A57</f>
        <v>C2.1.13</v>
      </c>
      <c r="Q45" s="19"/>
      <c r="R45" s="287" t="s">
        <v>982</v>
      </c>
    </row>
    <row r="46" spans="1:18" outlineLevel="1" x14ac:dyDescent="0.25">
      <c r="A46" s="19"/>
      <c r="B46" s="19" t="s">
        <v>576</v>
      </c>
      <c r="C46" s="233" t="str">
        <f>VLOOKUP($B46,Codes!$A:$K,2,FALSE)</f>
        <v>Response</v>
      </c>
      <c r="D46" s="27"/>
      <c r="E46" s="233" t="str">
        <f>VLOOKUP($B46,Codes!$A:$K,4,FALSE)</f>
        <v>Category option</v>
      </c>
      <c r="F46" s="233">
        <f>VLOOKUP($B46,Codes!$A:$K,5,FALSE)</f>
        <v>1</v>
      </c>
      <c r="G46" s="27"/>
      <c r="H46" s="27"/>
      <c r="I46" s="27"/>
      <c r="J46" s="27"/>
      <c r="K46" s="233" t="str">
        <f>VLOOKUP($B46,Codes!$A:$K,9,FALSE)</f>
        <v>Yes</v>
      </c>
      <c r="L46" s="27"/>
      <c r="M46" s="233" t="str">
        <f>VLOOKUP($B46,Codes!$A:$K,11,FALSE)</f>
        <v>Sim</v>
      </c>
      <c r="N46" s="25" t="str">
        <f>A57</f>
        <v>C2.1.13</v>
      </c>
      <c r="Q46" s="19"/>
      <c r="R46" s="287" t="s">
        <v>982</v>
      </c>
    </row>
    <row r="47" spans="1:18" outlineLevel="1" x14ac:dyDescent="0.25">
      <c r="A47" s="19"/>
      <c r="B47" s="19" t="s">
        <v>588</v>
      </c>
      <c r="C47" s="233" t="str">
        <f>VLOOKUP($B47,Codes!$A:$K,2,FALSE)</f>
        <v>Response</v>
      </c>
      <c r="D47" s="27"/>
      <c r="E47" s="233" t="str">
        <f>VLOOKUP($B47,Codes!$A:$K,4,FALSE)</f>
        <v>Category option</v>
      </c>
      <c r="F47" s="233">
        <f>VLOOKUP($B47,Codes!$A:$K,5,FALSE)</f>
        <v>999</v>
      </c>
      <c r="G47" s="27"/>
      <c r="H47" s="27"/>
      <c r="I47" s="27"/>
      <c r="J47" s="27"/>
      <c r="K47" s="233" t="str">
        <f>VLOOKUP($B47,Codes!$A:$K,9,FALSE)</f>
        <v>Don't know</v>
      </c>
      <c r="L47" s="27"/>
      <c r="M47" s="233" t="str">
        <f>VLOOKUP($B47,Codes!$A:$K,11,FALSE)</f>
        <v>La hatene</v>
      </c>
      <c r="N47" s="25" t="str">
        <f>A57</f>
        <v>C2.1.13</v>
      </c>
      <c r="Q47" s="19"/>
      <c r="R47" s="287" t="s">
        <v>982</v>
      </c>
    </row>
    <row r="48" spans="1:18" s="226" customFormat="1" x14ac:dyDescent="0.25">
      <c r="A48" s="358" t="s">
        <v>1040</v>
      </c>
      <c r="B48" s="357"/>
      <c r="C48" s="222"/>
      <c r="D48" s="222"/>
      <c r="E48" s="222"/>
      <c r="F48" s="222"/>
      <c r="G48" s="222"/>
      <c r="H48" s="222"/>
      <c r="I48" s="222"/>
      <c r="J48" s="222"/>
      <c r="K48" s="222"/>
      <c r="L48" s="222"/>
      <c r="M48" s="223"/>
      <c r="N48" s="225"/>
      <c r="Q48" s="357"/>
      <c r="R48" s="227"/>
    </row>
    <row r="49" spans="1:18" s="349" customFormat="1" x14ac:dyDescent="0.25">
      <c r="A49" s="354" t="s">
        <v>2020</v>
      </c>
      <c r="B49" s="254"/>
      <c r="C49" s="348"/>
      <c r="D49" s="348"/>
      <c r="E49" s="348"/>
      <c r="F49" s="348"/>
      <c r="G49" s="348"/>
      <c r="H49" s="348"/>
      <c r="I49" s="348"/>
      <c r="J49" s="348"/>
      <c r="K49" s="348"/>
      <c r="L49" s="348"/>
      <c r="M49" s="255"/>
      <c r="N49" s="256"/>
      <c r="Q49" s="254"/>
      <c r="R49" s="257"/>
    </row>
    <row r="50" spans="1:18" s="349" customFormat="1" outlineLevel="1" x14ac:dyDescent="0.25">
      <c r="A50" s="362">
        <v>5</v>
      </c>
      <c r="B50" s="291" t="s">
        <v>1254</v>
      </c>
      <c r="C50" s="348"/>
      <c r="D50" s="348"/>
      <c r="E50" s="348"/>
      <c r="F50" s="348"/>
      <c r="G50" s="348"/>
      <c r="H50" s="348"/>
      <c r="I50" s="348" t="s">
        <v>1254</v>
      </c>
      <c r="J50" s="348"/>
      <c r="K50" s="348"/>
      <c r="L50" s="348"/>
      <c r="M50" s="255"/>
      <c r="N50" s="256"/>
      <c r="Q50" s="254"/>
      <c r="R50" s="257"/>
    </row>
    <row r="51" spans="1:18" s="349" customFormat="1" outlineLevel="1" x14ac:dyDescent="0.25">
      <c r="A51" s="362">
        <v>6</v>
      </c>
      <c r="B51" s="291" t="s">
        <v>1494</v>
      </c>
      <c r="C51" s="348"/>
      <c r="D51" s="348"/>
      <c r="E51" s="348"/>
      <c r="F51" s="348"/>
      <c r="G51" s="348"/>
      <c r="H51" s="348"/>
      <c r="I51" s="348" t="s">
        <v>1494</v>
      </c>
      <c r="J51" s="348"/>
      <c r="K51" s="348"/>
      <c r="L51" s="348"/>
      <c r="M51" s="255"/>
      <c r="N51" s="256"/>
      <c r="Q51" s="254"/>
      <c r="R51" s="257"/>
    </row>
    <row r="52" spans="1:18" s="349" customFormat="1" outlineLevel="1" x14ac:dyDescent="0.25">
      <c r="A52" s="362">
        <v>7</v>
      </c>
      <c r="B52" s="291" t="s">
        <v>1495</v>
      </c>
      <c r="C52" s="348"/>
      <c r="D52" s="348"/>
      <c r="E52" s="348"/>
      <c r="F52" s="348"/>
      <c r="G52" s="348"/>
      <c r="H52" s="348"/>
      <c r="I52" s="348" t="s">
        <v>1495</v>
      </c>
      <c r="J52" s="348"/>
      <c r="K52" s="348"/>
      <c r="L52" s="348"/>
      <c r="M52" s="255"/>
      <c r="N52" s="256"/>
      <c r="Q52" s="254"/>
      <c r="R52" s="257"/>
    </row>
    <row r="53" spans="1:18" s="349" customFormat="1" outlineLevel="1" x14ac:dyDescent="0.25">
      <c r="A53" s="362">
        <v>8</v>
      </c>
      <c r="B53" s="255" t="s">
        <v>326</v>
      </c>
      <c r="C53" s="348"/>
      <c r="D53" s="348"/>
      <c r="E53" s="348"/>
      <c r="F53" s="348"/>
      <c r="G53" s="348"/>
      <c r="H53" s="348"/>
      <c r="I53" s="348" t="s">
        <v>326</v>
      </c>
      <c r="J53" s="348"/>
      <c r="K53" s="348"/>
      <c r="L53" s="348"/>
      <c r="M53" s="255"/>
      <c r="N53" s="256"/>
      <c r="Q53" s="254"/>
      <c r="R53" s="257"/>
    </row>
    <row r="54" spans="1:18" s="349" customFormat="1" outlineLevel="1" x14ac:dyDescent="0.25">
      <c r="A54" s="362">
        <v>9</v>
      </c>
      <c r="B54" s="291" t="s">
        <v>1256</v>
      </c>
      <c r="C54" s="348"/>
      <c r="D54" s="348"/>
      <c r="E54" s="348"/>
      <c r="F54" s="348"/>
      <c r="G54" s="348"/>
      <c r="H54" s="348"/>
      <c r="I54" s="348" t="s">
        <v>1256</v>
      </c>
      <c r="J54" s="348"/>
      <c r="K54" s="348"/>
      <c r="L54" s="348"/>
      <c r="M54" s="255"/>
      <c r="N54" s="256"/>
      <c r="Q54" s="254"/>
      <c r="R54" s="257"/>
    </row>
    <row r="55" spans="1:18" s="349" customFormat="1" outlineLevel="1" x14ac:dyDescent="0.25">
      <c r="A55" s="362">
        <v>10</v>
      </c>
      <c r="B55" s="291" t="s">
        <v>1258</v>
      </c>
      <c r="C55" s="348"/>
      <c r="D55" s="348"/>
      <c r="E55" s="348"/>
      <c r="F55" s="348"/>
      <c r="G55" s="348"/>
      <c r="H55" s="348"/>
      <c r="I55" s="348" t="s">
        <v>1258</v>
      </c>
      <c r="J55" s="348"/>
      <c r="K55" s="348"/>
      <c r="L55" s="348"/>
      <c r="M55" s="255"/>
      <c r="N55" s="256"/>
      <c r="Q55" s="254"/>
      <c r="R55" s="257"/>
    </row>
    <row r="56" spans="1:18" s="349" customFormat="1" outlineLevel="1" x14ac:dyDescent="0.25">
      <c r="A56" s="362">
        <v>11</v>
      </c>
      <c r="B56" s="291" t="s">
        <v>1260</v>
      </c>
      <c r="C56" s="348"/>
      <c r="D56" s="348"/>
      <c r="E56" s="348"/>
      <c r="F56" s="348"/>
      <c r="G56" s="348"/>
      <c r="H56" s="348"/>
      <c r="I56" s="348" t="s">
        <v>1260</v>
      </c>
      <c r="J56" s="348"/>
      <c r="K56" s="348"/>
      <c r="L56" s="348"/>
      <c r="M56" s="255"/>
      <c r="N56" s="256"/>
      <c r="Q56" s="254"/>
      <c r="R56" s="257"/>
    </row>
    <row r="57" spans="1:18" s="43" customFormat="1" ht="33" customHeight="1" x14ac:dyDescent="0.25">
      <c r="A57" s="290" t="s">
        <v>2006</v>
      </c>
      <c r="B57" s="290"/>
      <c r="C57" s="289" t="s">
        <v>9</v>
      </c>
      <c r="D57" s="289" t="s">
        <v>8</v>
      </c>
      <c r="E57" s="289" t="s">
        <v>1505</v>
      </c>
      <c r="F57" s="289" t="s">
        <v>6</v>
      </c>
      <c r="G57" s="52"/>
      <c r="H57" s="52"/>
      <c r="J57" s="511" t="s">
        <v>1979</v>
      </c>
      <c r="K57" s="511"/>
      <c r="L57" s="517" t="s">
        <v>2133</v>
      </c>
      <c r="M57" s="517"/>
      <c r="N57" s="288" t="str">
        <f>A58</f>
        <v>C2.1.14</v>
      </c>
      <c r="Q57" s="290"/>
      <c r="R57" s="287"/>
    </row>
    <row r="58" spans="1:18" s="43" customFormat="1" x14ac:dyDescent="0.25">
      <c r="A58" s="290" t="s">
        <v>2007</v>
      </c>
      <c r="B58" s="290"/>
      <c r="C58" s="289" t="s">
        <v>9</v>
      </c>
      <c r="D58" s="289" t="s">
        <v>8</v>
      </c>
      <c r="E58" s="289" t="s">
        <v>46</v>
      </c>
      <c r="F58" s="289" t="s">
        <v>167</v>
      </c>
      <c r="G58" s="52"/>
      <c r="H58" s="52"/>
      <c r="I58" s="52"/>
      <c r="J58" s="289" t="s">
        <v>1759</v>
      </c>
      <c r="L58" s="319" t="s">
        <v>1986</v>
      </c>
      <c r="M58" s="189"/>
      <c r="N58" s="288"/>
      <c r="O58" s="214" t="s">
        <v>1506</v>
      </c>
      <c r="Q58" s="290" t="s">
        <v>322</v>
      </c>
      <c r="R58" s="287" t="s">
        <v>927</v>
      </c>
    </row>
    <row r="59" spans="1:18" outlineLevel="1" x14ac:dyDescent="0.25">
      <c r="A59" s="19"/>
      <c r="B59" s="19"/>
      <c r="C59" s="6" t="s">
        <v>2</v>
      </c>
      <c r="E59" s="6" t="s">
        <v>1</v>
      </c>
      <c r="F59" s="6" t="s">
        <v>0</v>
      </c>
      <c r="G59" s="6"/>
      <c r="H59" s="6"/>
      <c r="I59" s="6"/>
      <c r="J59" s="27"/>
      <c r="K59" s="27" t="s">
        <v>1980</v>
      </c>
      <c r="L59" s="27"/>
      <c r="M59" s="6" t="s">
        <v>1985</v>
      </c>
      <c r="N59" s="25" t="str">
        <f>A63</f>
        <v>C2.1.15</v>
      </c>
      <c r="Q59" s="19"/>
      <c r="R59" s="345" t="s">
        <v>982</v>
      </c>
    </row>
    <row r="60" spans="1:18" outlineLevel="1" x14ac:dyDescent="0.25">
      <c r="A60" s="19"/>
      <c r="B60" s="19"/>
      <c r="C60" s="6" t="s">
        <v>2</v>
      </c>
      <c r="E60" s="6" t="s">
        <v>1</v>
      </c>
      <c r="F60" s="6" t="s">
        <v>0</v>
      </c>
      <c r="G60" s="6"/>
      <c r="H60" s="6"/>
      <c r="I60" s="6"/>
      <c r="J60" s="27"/>
      <c r="K60" s="27" t="s">
        <v>1981</v>
      </c>
      <c r="L60" s="27"/>
      <c r="M60" s="6" t="s">
        <v>1983</v>
      </c>
      <c r="N60" s="25" t="str">
        <f>A63</f>
        <v>C2.1.15</v>
      </c>
      <c r="Q60" s="19"/>
      <c r="R60" s="345" t="s">
        <v>982</v>
      </c>
    </row>
    <row r="61" spans="1:18" outlineLevel="1" x14ac:dyDescent="0.25">
      <c r="A61" s="19"/>
      <c r="B61" s="19"/>
      <c r="C61" s="6" t="s">
        <v>2</v>
      </c>
      <c r="E61" s="6" t="s">
        <v>1</v>
      </c>
      <c r="F61" s="6" t="s">
        <v>0</v>
      </c>
      <c r="G61" s="6"/>
      <c r="H61" s="6"/>
      <c r="I61" s="6"/>
      <c r="J61" s="27"/>
      <c r="K61" s="27" t="s">
        <v>1982</v>
      </c>
      <c r="L61" s="27"/>
      <c r="M61" s="6" t="s">
        <v>1984</v>
      </c>
      <c r="N61" s="25" t="str">
        <f>A63</f>
        <v>C2.1.15</v>
      </c>
      <c r="Q61" s="19"/>
      <c r="R61" s="345" t="s">
        <v>982</v>
      </c>
    </row>
    <row r="62" spans="1:18" outlineLevel="1" x14ac:dyDescent="0.25">
      <c r="A62" s="19"/>
      <c r="B62" s="19" t="s">
        <v>588</v>
      </c>
      <c r="C62" s="233" t="str">
        <f>VLOOKUP($B62,Codes!$A:$K,2,FALSE)</f>
        <v>Response</v>
      </c>
      <c r="D62" s="27"/>
      <c r="E62" s="233" t="str">
        <f>VLOOKUP($B62,Codes!$A:$K,4,FALSE)</f>
        <v>Category option</v>
      </c>
      <c r="F62" s="233">
        <f>VLOOKUP($B62,Codes!$A:$K,5,FALSE)</f>
        <v>999</v>
      </c>
      <c r="G62" s="27"/>
      <c r="H62" s="27"/>
      <c r="I62" s="27"/>
      <c r="J62" s="27"/>
      <c r="K62" s="233" t="str">
        <f>VLOOKUP($B62,Codes!$A:$K,9,FALSE)</f>
        <v>Don't know</v>
      </c>
      <c r="L62" s="27"/>
      <c r="M62" s="233" t="str">
        <f>VLOOKUP($B62,Codes!$A:$K,11,FALSE)</f>
        <v>La hatene</v>
      </c>
      <c r="N62" s="25" t="str">
        <f>A63</f>
        <v>C2.1.15</v>
      </c>
      <c r="Q62" s="19"/>
      <c r="R62" s="345" t="s">
        <v>982</v>
      </c>
    </row>
    <row r="63" spans="1:18" s="43" customFormat="1" ht="35.25" customHeight="1" x14ac:dyDescent="0.25">
      <c r="A63" s="290" t="s">
        <v>2008</v>
      </c>
      <c r="B63" s="290"/>
      <c r="C63" s="289" t="s">
        <v>9</v>
      </c>
      <c r="D63" s="289" t="s">
        <v>8</v>
      </c>
      <c r="E63" s="289" t="s">
        <v>10</v>
      </c>
      <c r="F63" s="289" t="s">
        <v>179</v>
      </c>
      <c r="G63" s="6"/>
      <c r="H63" s="6"/>
      <c r="I63" s="6"/>
      <c r="J63" s="517" t="s">
        <v>1987</v>
      </c>
      <c r="K63" s="517"/>
      <c r="L63" s="517" t="s">
        <v>2134</v>
      </c>
      <c r="M63" s="517"/>
      <c r="N63" s="288" t="str">
        <f>A64</f>
        <v>C2.1.16</v>
      </c>
      <c r="O63" s="214" t="s">
        <v>1988</v>
      </c>
      <c r="Q63" s="290" t="s">
        <v>323</v>
      </c>
      <c r="R63" s="287" t="s">
        <v>926</v>
      </c>
    </row>
    <row r="64" spans="1:18" s="43" customFormat="1" ht="34.5" customHeight="1" x14ac:dyDescent="0.25">
      <c r="A64" s="290" t="s">
        <v>2009</v>
      </c>
      <c r="B64" s="290"/>
      <c r="C64" s="346" t="s">
        <v>9</v>
      </c>
      <c r="D64" s="346" t="s">
        <v>8</v>
      </c>
      <c r="E64" s="346" t="s">
        <v>10</v>
      </c>
      <c r="F64" s="346" t="s">
        <v>179</v>
      </c>
      <c r="G64" s="6"/>
      <c r="H64" s="6"/>
      <c r="I64" s="6"/>
      <c r="J64" s="517" t="s">
        <v>1989</v>
      </c>
      <c r="K64" s="517"/>
      <c r="L64" s="517" t="s">
        <v>2135</v>
      </c>
      <c r="M64" s="517"/>
      <c r="N64" s="288" t="str">
        <f>A78</f>
        <v>C2.1.17</v>
      </c>
      <c r="O64" s="214"/>
      <c r="Q64" s="290"/>
      <c r="R64" s="345"/>
    </row>
    <row r="65" spans="1:18" s="349" customFormat="1" x14ac:dyDescent="0.25">
      <c r="A65" s="354" t="s">
        <v>1040</v>
      </c>
      <c r="B65" s="254"/>
      <c r="C65" s="348"/>
      <c r="D65" s="348"/>
      <c r="E65" s="348"/>
      <c r="F65" s="348"/>
      <c r="G65" s="348"/>
      <c r="H65" s="348"/>
      <c r="I65" s="348"/>
      <c r="J65" s="348"/>
      <c r="K65" s="348"/>
      <c r="L65" s="348"/>
      <c r="M65" s="255"/>
      <c r="N65" s="256"/>
      <c r="Q65" s="254"/>
      <c r="R65" s="257"/>
    </row>
    <row r="66" spans="1:18" s="226" customFormat="1" x14ac:dyDescent="0.25">
      <c r="A66" s="358" t="s">
        <v>2020</v>
      </c>
      <c r="B66" s="357"/>
      <c r="C66" s="222"/>
      <c r="D66" s="222"/>
      <c r="E66" s="222"/>
      <c r="F66" s="222"/>
      <c r="G66" s="222"/>
      <c r="H66" s="222"/>
      <c r="I66" s="222"/>
      <c r="J66" s="222"/>
      <c r="K66" s="222"/>
      <c r="L66" s="222"/>
      <c r="M66" s="223"/>
      <c r="N66" s="225"/>
      <c r="Q66" s="357"/>
      <c r="R66" s="227"/>
    </row>
    <row r="67" spans="1:18" s="349" customFormat="1" outlineLevel="1" x14ac:dyDescent="0.25">
      <c r="A67" s="291" t="s">
        <v>332</v>
      </c>
      <c r="B67" s="254"/>
      <c r="C67" s="348"/>
      <c r="D67" s="348"/>
      <c r="E67" s="348"/>
      <c r="F67" s="348"/>
      <c r="G67" s="348"/>
      <c r="H67" s="348"/>
      <c r="I67" s="348"/>
      <c r="J67" s="348"/>
      <c r="K67" s="348"/>
      <c r="L67" s="348"/>
      <c r="M67" s="255"/>
      <c r="N67" s="256"/>
      <c r="Q67" s="254"/>
      <c r="R67" s="257"/>
    </row>
    <row r="68" spans="1:18" s="349" customFormat="1" outlineLevel="1" x14ac:dyDescent="0.25">
      <c r="A68" s="291" t="s">
        <v>1255</v>
      </c>
      <c r="B68" s="254"/>
      <c r="C68" s="348"/>
      <c r="D68" s="348"/>
      <c r="E68" s="348"/>
      <c r="F68" s="348"/>
      <c r="G68" s="348"/>
      <c r="H68" s="348"/>
      <c r="I68" s="348"/>
      <c r="J68" s="348"/>
      <c r="K68" s="348"/>
      <c r="L68" s="348"/>
      <c r="M68" s="255"/>
      <c r="N68" s="256"/>
      <c r="Q68" s="254"/>
      <c r="R68" s="257"/>
    </row>
    <row r="69" spans="1:18" s="349" customFormat="1" outlineLevel="1" x14ac:dyDescent="0.25">
      <c r="A69" s="291" t="s">
        <v>1493</v>
      </c>
      <c r="B69" s="254"/>
      <c r="C69" s="348"/>
      <c r="D69" s="348"/>
      <c r="E69" s="348"/>
      <c r="F69" s="348"/>
      <c r="G69" s="348"/>
      <c r="H69" s="348"/>
      <c r="I69" s="348"/>
      <c r="J69" s="348"/>
      <c r="K69" s="348"/>
      <c r="L69" s="348"/>
      <c r="M69" s="255"/>
      <c r="N69" s="256"/>
      <c r="Q69" s="254"/>
      <c r="R69" s="257"/>
    </row>
    <row r="70" spans="1:18" s="349" customFormat="1" outlineLevel="1" x14ac:dyDescent="0.25">
      <c r="A70" s="291" t="s">
        <v>1254</v>
      </c>
      <c r="B70" s="254"/>
      <c r="C70" s="348"/>
      <c r="D70" s="348"/>
      <c r="E70" s="348"/>
      <c r="F70" s="348"/>
      <c r="G70" s="348"/>
      <c r="H70" s="348"/>
      <c r="I70" s="348"/>
      <c r="J70" s="348"/>
      <c r="K70" s="348"/>
      <c r="L70" s="348"/>
      <c r="M70" s="255"/>
      <c r="N70" s="256"/>
      <c r="Q70" s="254"/>
      <c r="R70" s="257"/>
    </row>
    <row r="71" spans="1:18" s="349" customFormat="1" outlineLevel="1" x14ac:dyDescent="0.25">
      <c r="A71" s="291" t="s">
        <v>1494</v>
      </c>
      <c r="B71" s="254"/>
      <c r="C71" s="348"/>
      <c r="D71" s="348"/>
      <c r="E71" s="348"/>
      <c r="F71" s="348"/>
      <c r="G71" s="348"/>
      <c r="H71" s="348"/>
      <c r="I71" s="348"/>
      <c r="J71" s="348"/>
      <c r="K71" s="348"/>
      <c r="L71" s="348"/>
      <c r="M71" s="255"/>
      <c r="N71" s="256"/>
      <c r="Q71" s="254"/>
      <c r="R71" s="257"/>
    </row>
    <row r="72" spans="1:18" s="349" customFormat="1" outlineLevel="1" x14ac:dyDescent="0.25">
      <c r="A72" s="291" t="s">
        <v>1495</v>
      </c>
      <c r="B72" s="254"/>
      <c r="C72" s="348"/>
      <c r="D72" s="348"/>
      <c r="E72" s="348"/>
      <c r="F72" s="348"/>
      <c r="G72" s="348"/>
      <c r="H72" s="348"/>
      <c r="I72" s="348"/>
      <c r="J72" s="348"/>
      <c r="K72" s="348"/>
      <c r="L72" s="348"/>
      <c r="M72" s="255"/>
      <c r="N72" s="256"/>
      <c r="Q72" s="254"/>
      <c r="R72" s="257"/>
    </row>
    <row r="73" spans="1:18" s="349" customFormat="1" outlineLevel="1" x14ac:dyDescent="0.25">
      <c r="A73" s="255" t="s">
        <v>326</v>
      </c>
      <c r="B73" s="254"/>
      <c r="C73" s="348"/>
      <c r="D73" s="348"/>
      <c r="E73" s="348"/>
      <c r="F73" s="348"/>
      <c r="G73" s="348"/>
      <c r="H73" s="348"/>
      <c r="I73" s="348"/>
      <c r="J73" s="348"/>
      <c r="K73" s="348"/>
      <c r="L73" s="348"/>
      <c r="M73" s="255"/>
      <c r="N73" s="256"/>
      <c r="Q73" s="254"/>
      <c r="R73" s="257"/>
    </row>
    <row r="74" spans="1:18" s="349" customFormat="1" outlineLevel="1" x14ac:dyDescent="0.25">
      <c r="A74" s="291" t="s">
        <v>1256</v>
      </c>
      <c r="B74" s="254"/>
      <c r="C74" s="348"/>
      <c r="D74" s="348"/>
      <c r="E74" s="348"/>
      <c r="F74" s="348"/>
      <c r="G74" s="348"/>
      <c r="H74" s="348"/>
      <c r="I74" s="348"/>
      <c r="J74" s="348"/>
      <c r="K74" s="348"/>
      <c r="L74" s="348"/>
      <c r="M74" s="255"/>
      <c r="N74" s="256"/>
      <c r="Q74" s="254"/>
      <c r="R74" s="257"/>
    </row>
    <row r="75" spans="1:18" s="349" customFormat="1" outlineLevel="1" x14ac:dyDescent="0.25">
      <c r="A75" s="291" t="s">
        <v>1258</v>
      </c>
      <c r="B75" s="254"/>
      <c r="C75" s="348"/>
      <c r="D75" s="348"/>
      <c r="E75" s="348"/>
      <c r="F75" s="348"/>
      <c r="G75" s="348"/>
      <c r="H75" s="348"/>
      <c r="I75" s="348"/>
      <c r="J75" s="348"/>
      <c r="K75" s="348"/>
      <c r="L75" s="348"/>
      <c r="M75" s="255"/>
      <c r="N75" s="256"/>
      <c r="Q75" s="254"/>
      <c r="R75" s="257"/>
    </row>
    <row r="76" spans="1:18" s="349" customFormat="1" outlineLevel="1" x14ac:dyDescent="0.25">
      <c r="A76" s="291" t="s">
        <v>1260</v>
      </c>
      <c r="B76" s="254"/>
      <c r="C76" s="348"/>
      <c r="D76" s="348"/>
      <c r="E76" s="348"/>
      <c r="F76" s="348"/>
      <c r="G76" s="348"/>
      <c r="H76" s="348"/>
      <c r="I76" s="348"/>
      <c r="J76" s="348"/>
      <c r="K76" s="348"/>
      <c r="L76" s="348"/>
      <c r="M76" s="255"/>
      <c r="N76" s="256"/>
      <c r="Q76" s="254"/>
      <c r="R76" s="257"/>
    </row>
    <row r="77" spans="1:18" s="349" customFormat="1" outlineLevel="1" x14ac:dyDescent="0.25">
      <c r="A77" s="291" t="s">
        <v>525</v>
      </c>
      <c r="B77" s="254"/>
      <c r="C77" s="348"/>
      <c r="D77" s="348"/>
      <c r="E77" s="348"/>
      <c r="F77" s="348"/>
      <c r="G77" s="348"/>
      <c r="H77" s="348"/>
      <c r="I77" s="348"/>
      <c r="J77" s="348"/>
      <c r="K77" s="348"/>
      <c r="L77" s="348"/>
      <c r="M77" s="255"/>
      <c r="N77" s="256"/>
      <c r="Q77" s="254"/>
      <c r="R77" s="257"/>
    </row>
    <row r="78" spans="1:18" s="43" customFormat="1" x14ac:dyDescent="0.25">
      <c r="A78" s="290" t="s">
        <v>2010</v>
      </c>
      <c r="B78" s="290"/>
      <c r="C78" s="289" t="s">
        <v>9</v>
      </c>
      <c r="D78" s="289" t="s">
        <v>8</v>
      </c>
      <c r="E78" s="289" t="s">
        <v>7</v>
      </c>
      <c r="F78" s="289" t="s">
        <v>6</v>
      </c>
      <c r="G78" s="6"/>
      <c r="H78" s="6"/>
      <c r="I78" s="6"/>
      <c r="J78" s="289" t="s">
        <v>1519</v>
      </c>
      <c r="L78" s="30" t="s">
        <v>2136</v>
      </c>
      <c r="N78" s="263"/>
      <c r="Q78" s="290"/>
      <c r="R78" s="287"/>
    </row>
    <row r="79" spans="1:18" outlineLevel="1" x14ac:dyDescent="0.25">
      <c r="A79" s="19"/>
      <c r="B79" s="19"/>
      <c r="C79" s="6" t="s">
        <v>2</v>
      </c>
      <c r="E79" s="6" t="s">
        <v>1</v>
      </c>
      <c r="F79" s="6" t="s">
        <v>0</v>
      </c>
      <c r="G79" s="6"/>
      <c r="H79" s="6"/>
      <c r="I79" s="6"/>
      <c r="J79" s="27"/>
      <c r="K79" s="6" t="s">
        <v>3</v>
      </c>
      <c r="M79" s="27" t="s">
        <v>1932</v>
      </c>
      <c r="N79" s="25" t="str">
        <f>A97</f>
        <v>C2.1.18</v>
      </c>
      <c r="Q79" s="19"/>
      <c r="R79" s="287" t="s">
        <v>982</v>
      </c>
    </row>
    <row r="80" spans="1:18" outlineLevel="1" x14ac:dyDescent="0.25">
      <c r="A80" s="19"/>
      <c r="B80" s="19"/>
      <c r="C80" s="6" t="s">
        <v>2</v>
      </c>
      <c r="E80" s="6" t="s">
        <v>1</v>
      </c>
      <c r="F80" s="6" t="s">
        <v>0</v>
      </c>
      <c r="G80" s="6"/>
      <c r="H80" s="6"/>
      <c r="I80" s="6"/>
      <c r="J80" s="27"/>
      <c r="K80" s="6" t="s">
        <v>1520</v>
      </c>
      <c r="M80" s="27" t="s">
        <v>1933</v>
      </c>
      <c r="N80" s="25" t="str">
        <f>A97</f>
        <v>C2.1.18</v>
      </c>
      <c r="Q80" s="19"/>
      <c r="R80" s="287" t="s">
        <v>982</v>
      </c>
    </row>
    <row r="81" spans="1:18" outlineLevel="1" x14ac:dyDescent="0.25">
      <c r="A81" s="19"/>
      <c r="B81" s="19"/>
      <c r="C81" s="6" t="s">
        <v>2</v>
      </c>
      <c r="E81" s="6" t="s">
        <v>1</v>
      </c>
      <c r="F81" s="6" t="s">
        <v>0</v>
      </c>
      <c r="G81" s="6"/>
      <c r="H81" s="6"/>
      <c r="I81" s="6"/>
      <c r="J81" s="27"/>
      <c r="K81" s="6" t="s">
        <v>1521</v>
      </c>
      <c r="M81" s="27" t="s">
        <v>1934</v>
      </c>
      <c r="N81" s="25" t="str">
        <f>A97</f>
        <v>C2.1.18</v>
      </c>
      <c r="Q81" s="19"/>
      <c r="R81" s="287" t="s">
        <v>982</v>
      </c>
    </row>
    <row r="82" spans="1:18" outlineLevel="1" x14ac:dyDescent="0.25">
      <c r="A82" s="19"/>
      <c r="B82" s="19"/>
      <c r="C82" s="6" t="s">
        <v>2</v>
      </c>
      <c r="E82" s="6" t="s">
        <v>1</v>
      </c>
      <c r="F82" s="6" t="s">
        <v>0</v>
      </c>
      <c r="G82" s="6"/>
      <c r="H82" s="6"/>
      <c r="I82" s="6"/>
      <c r="J82" s="27"/>
      <c r="K82" s="6" t="s">
        <v>1522</v>
      </c>
      <c r="M82" s="27" t="s">
        <v>1935</v>
      </c>
      <c r="N82" s="25" t="str">
        <f>A97</f>
        <v>C2.1.18</v>
      </c>
      <c r="Q82" s="19"/>
      <c r="R82" s="287" t="s">
        <v>982</v>
      </c>
    </row>
    <row r="83" spans="1:18" outlineLevel="1" x14ac:dyDescent="0.25">
      <c r="A83" s="19"/>
      <c r="B83" s="19"/>
      <c r="C83" s="6" t="s">
        <v>2</v>
      </c>
      <c r="E83" s="6" t="s">
        <v>1</v>
      </c>
      <c r="F83" s="6" t="s">
        <v>0</v>
      </c>
      <c r="G83" s="6"/>
      <c r="H83" s="6"/>
      <c r="I83" s="6"/>
      <c r="J83" s="27"/>
      <c r="K83" s="6" t="s">
        <v>1523</v>
      </c>
      <c r="M83" s="27" t="s">
        <v>2021</v>
      </c>
      <c r="N83" s="25" t="str">
        <f>A97</f>
        <v>C2.1.18</v>
      </c>
      <c r="Q83" s="19"/>
      <c r="R83" s="287" t="s">
        <v>982</v>
      </c>
    </row>
    <row r="84" spans="1:18" outlineLevel="1" x14ac:dyDescent="0.25">
      <c r="A84" s="19"/>
      <c r="B84" s="19"/>
      <c r="C84" s="6" t="s">
        <v>2</v>
      </c>
      <c r="E84" s="6" t="s">
        <v>1</v>
      </c>
      <c r="F84" s="6" t="s">
        <v>0</v>
      </c>
      <c r="G84" s="6"/>
      <c r="H84" s="6"/>
      <c r="I84" s="6"/>
      <c r="J84" s="27"/>
      <c r="K84" s="6" t="s">
        <v>1524</v>
      </c>
      <c r="M84" s="27" t="s">
        <v>1936</v>
      </c>
      <c r="N84" s="25" t="str">
        <f>A97</f>
        <v>C2.1.18</v>
      </c>
      <c r="Q84" s="19"/>
      <c r="R84" s="287" t="s">
        <v>982</v>
      </c>
    </row>
    <row r="85" spans="1:18" outlineLevel="1" x14ac:dyDescent="0.25">
      <c r="A85" s="19"/>
      <c r="B85" s="19"/>
      <c r="C85" s="6" t="s">
        <v>2</v>
      </c>
      <c r="E85" s="6" t="s">
        <v>1</v>
      </c>
      <c r="F85" s="6" t="s">
        <v>0</v>
      </c>
      <c r="G85" s="6"/>
      <c r="H85" s="6"/>
      <c r="I85" s="6"/>
      <c r="J85" s="27"/>
      <c r="K85" s="6" t="s">
        <v>1525</v>
      </c>
      <c r="M85" s="27" t="s">
        <v>1937</v>
      </c>
      <c r="N85" s="25" t="str">
        <f>A97</f>
        <v>C2.1.18</v>
      </c>
      <c r="Q85" s="19"/>
      <c r="R85" s="287" t="s">
        <v>982</v>
      </c>
    </row>
    <row r="86" spans="1:18" outlineLevel="1" x14ac:dyDescent="0.25">
      <c r="A86" s="19"/>
      <c r="B86" s="19" t="s">
        <v>577</v>
      </c>
      <c r="C86" s="233" t="str">
        <f>VLOOKUP($B86,Codes!$A:$K,2,FALSE)</f>
        <v>Response</v>
      </c>
      <c r="D86" s="27"/>
      <c r="E86" s="233" t="str">
        <f>VLOOKUP($B86,Codes!$A:$K,4,FALSE)</f>
        <v>Category option</v>
      </c>
      <c r="F86" s="233">
        <f>VLOOKUP($B86,Codes!$A:$K,5,FALSE)</f>
        <v>997</v>
      </c>
      <c r="G86" s="27"/>
      <c r="H86" s="27"/>
      <c r="I86" s="27"/>
      <c r="J86" s="27"/>
      <c r="K86" s="233" t="str">
        <f>VLOOKUP($B86,Codes!$A:$K,9,FALSE)</f>
        <v>Other (specify)</v>
      </c>
      <c r="L86" s="27"/>
      <c r="M86" s="233" t="str">
        <f>VLOOKUP($B86,Codes!$A:$K,11,FALSE)</f>
        <v>Seluk (spesifika)</v>
      </c>
      <c r="N86" s="25" t="str">
        <f>A88</f>
        <v>C2.1.17x</v>
      </c>
      <c r="Q86" s="19"/>
      <c r="R86" s="345" t="s">
        <v>982</v>
      </c>
    </row>
    <row r="87" spans="1:18" outlineLevel="1" x14ac:dyDescent="0.25">
      <c r="A87" s="19"/>
      <c r="B87" s="19" t="s">
        <v>588</v>
      </c>
      <c r="C87" s="233" t="str">
        <f>VLOOKUP($B87,Codes!$A:$K,2,FALSE)</f>
        <v>Response</v>
      </c>
      <c r="D87" s="27"/>
      <c r="E87" s="233" t="str">
        <f>VLOOKUP($B87,Codes!$A:$K,4,FALSE)</f>
        <v>Category option</v>
      </c>
      <c r="F87" s="233">
        <f>VLOOKUP($B87,Codes!$A:$K,5,FALSE)</f>
        <v>999</v>
      </c>
      <c r="G87" s="27"/>
      <c r="H87" s="27"/>
      <c r="I87" s="27"/>
      <c r="J87" s="27"/>
      <c r="K87" s="233" t="str">
        <f>VLOOKUP($B87,Codes!$A:$K,9,FALSE)</f>
        <v>Don't know</v>
      </c>
      <c r="L87" s="27"/>
      <c r="M87" s="233" t="str">
        <f>VLOOKUP($B87,Codes!$A:$K,11,FALSE)</f>
        <v>La hatene</v>
      </c>
      <c r="N87" s="25" t="str">
        <f>A97</f>
        <v>C2.1.18</v>
      </c>
      <c r="Q87" s="19"/>
      <c r="R87" s="287" t="s">
        <v>982</v>
      </c>
    </row>
    <row r="88" spans="1:18" s="43" customFormat="1" x14ac:dyDescent="0.25">
      <c r="A88" s="290" t="s">
        <v>2011</v>
      </c>
      <c r="B88" s="290"/>
      <c r="C88" s="289" t="s">
        <v>9</v>
      </c>
      <c r="D88" s="289" t="s">
        <v>453</v>
      </c>
      <c r="E88" s="289" t="s">
        <v>15</v>
      </c>
      <c r="F88" s="289" t="s">
        <v>14</v>
      </c>
      <c r="G88" s="6"/>
      <c r="H88" s="6"/>
      <c r="I88" s="6"/>
      <c r="J88" s="289" t="s">
        <v>2039</v>
      </c>
      <c r="L88" s="30" t="s">
        <v>2040</v>
      </c>
      <c r="N88" s="288" t="str">
        <f>A97</f>
        <v>C2.1.18</v>
      </c>
      <c r="Q88" s="290"/>
      <c r="R88" s="287"/>
    </row>
    <row r="89" spans="1:18" s="226" customFormat="1" x14ac:dyDescent="0.25">
      <c r="A89" s="358" t="s">
        <v>1040</v>
      </c>
      <c r="B89" s="357"/>
      <c r="C89" s="222"/>
      <c r="D89" s="222"/>
      <c r="E89" s="222"/>
      <c r="F89" s="222"/>
      <c r="G89" s="222"/>
      <c r="H89" s="222"/>
      <c r="I89" s="222"/>
      <c r="J89" s="222"/>
      <c r="K89" s="222"/>
      <c r="L89" s="222"/>
      <c r="M89" s="223"/>
      <c r="N89" s="225"/>
      <c r="Q89" s="357"/>
      <c r="R89" s="227"/>
    </row>
    <row r="90" spans="1:18" s="349" customFormat="1" x14ac:dyDescent="0.25">
      <c r="A90" s="354" t="s">
        <v>2020</v>
      </c>
      <c r="B90" s="254"/>
      <c r="C90" s="348"/>
      <c r="D90" s="348"/>
      <c r="E90" s="348"/>
      <c r="F90" s="348"/>
      <c r="G90" s="348"/>
      <c r="H90" s="348"/>
      <c r="I90" s="348"/>
      <c r="J90" s="348"/>
      <c r="K90" s="348"/>
      <c r="L90" s="348"/>
      <c r="M90" s="255"/>
      <c r="N90" s="256"/>
      <c r="Q90" s="254"/>
      <c r="R90" s="257"/>
    </row>
    <row r="91" spans="1:18" s="349" customFormat="1" outlineLevel="1" x14ac:dyDescent="0.25">
      <c r="A91" s="255">
        <v>3</v>
      </c>
      <c r="B91" s="291" t="s">
        <v>1255</v>
      </c>
      <c r="C91" s="348"/>
      <c r="D91" s="348"/>
      <c r="E91" s="348"/>
      <c r="F91" s="348"/>
      <c r="G91" s="348"/>
      <c r="H91" s="348"/>
      <c r="I91" s="348" t="s">
        <v>1255</v>
      </c>
      <c r="J91" s="348"/>
      <c r="K91" s="348"/>
      <c r="L91" s="348"/>
      <c r="M91" s="255"/>
      <c r="N91" s="256"/>
      <c r="Q91" s="254"/>
      <c r="R91" s="257"/>
    </row>
    <row r="92" spans="1:18" s="349" customFormat="1" outlineLevel="1" x14ac:dyDescent="0.25">
      <c r="A92" s="255">
        <v>4</v>
      </c>
      <c r="B92" s="291" t="s">
        <v>1493</v>
      </c>
      <c r="C92" s="348"/>
      <c r="D92" s="348"/>
      <c r="E92" s="348"/>
      <c r="F92" s="348"/>
      <c r="G92" s="348"/>
      <c r="H92" s="348"/>
      <c r="I92" s="348" t="s">
        <v>1493</v>
      </c>
      <c r="J92" s="348"/>
      <c r="K92" s="348"/>
      <c r="L92" s="348"/>
      <c r="M92" s="255"/>
      <c r="N92" s="256"/>
      <c r="Q92" s="254"/>
      <c r="R92" s="257"/>
    </row>
    <row r="93" spans="1:18" s="349" customFormat="1" outlineLevel="1" x14ac:dyDescent="0.25">
      <c r="A93" s="362">
        <v>5</v>
      </c>
      <c r="B93" s="291" t="s">
        <v>1254</v>
      </c>
      <c r="C93" s="348"/>
      <c r="D93" s="348"/>
      <c r="E93" s="348"/>
      <c r="F93" s="348"/>
      <c r="G93" s="348"/>
      <c r="H93" s="348"/>
      <c r="I93" s="348" t="s">
        <v>1254</v>
      </c>
      <c r="J93" s="348"/>
      <c r="K93" s="348"/>
      <c r="L93" s="348"/>
      <c r="M93" s="255"/>
      <c r="N93" s="256"/>
      <c r="Q93" s="254"/>
      <c r="R93" s="257"/>
    </row>
    <row r="94" spans="1:18" s="349" customFormat="1" outlineLevel="1" x14ac:dyDescent="0.25">
      <c r="A94" s="362">
        <v>6</v>
      </c>
      <c r="B94" s="291" t="s">
        <v>1494</v>
      </c>
      <c r="C94" s="348"/>
      <c r="D94" s="348"/>
      <c r="E94" s="348"/>
      <c r="F94" s="348"/>
      <c r="G94" s="348"/>
      <c r="H94" s="348"/>
      <c r="I94" s="348" t="s">
        <v>1494</v>
      </c>
      <c r="J94" s="348"/>
      <c r="K94" s="348"/>
      <c r="L94" s="348"/>
      <c r="M94" s="255"/>
      <c r="N94" s="256"/>
      <c r="Q94" s="254"/>
      <c r="R94" s="257"/>
    </row>
    <row r="95" spans="1:18" s="349" customFormat="1" outlineLevel="1" x14ac:dyDescent="0.25">
      <c r="A95" s="362">
        <v>7</v>
      </c>
      <c r="B95" s="291" t="s">
        <v>1495</v>
      </c>
      <c r="C95" s="348"/>
      <c r="D95" s="348"/>
      <c r="E95" s="348"/>
      <c r="F95" s="348"/>
      <c r="G95" s="348"/>
      <c r="H95" s="348"/>
      <c r="I95" s="348" t="s">
        <v>1495</v>
      </c>
      <c r="J95" s="348"/>
      <c r="K95" s="348"/>
      <c r="L95" s="348"/>
      <c r="M95" s="255"/>
      <c r="N95" s="256"/>
      <c r="Q95" s="254"/>
      <c r="R95" s="257"/>
    </row>
    <row r="96" spans="1:18" s="349" customFormat="1" outlineLevel="1" x14ac:dyDescent="0.25">
      <c r="A96" s="362">
        <v>8</v>
      </c>
      <c r="B96" s="255" t="s">
        <v>326</v>
      </c>
      <c r="C96" s="348"/>
      <c r="D96" s="348"/>
      <c r="E96" s="348"/>
      <c r="F96" s="348"/>
      <c r="G96" s="348"/>
      <c r="H96" s="348"/>
      <c r="I96" s="348" t="s">
        <v>326</v>
      </c>
      <c r="J96" s="348"/>
      <c r="K96" s="348"/>
      <c r="L96" s="348"/>
      <c r="M96" s="255"/>
      <c r="N96" s="256"/>
      <c r="Q96" s="254"/>
      <c r="R96" s="257"/>
    </row>
    <row r="97" spans="1:18" s="43" customFormat="1" x14ac:dyDescent="0.25">
      <c r="A97" s="290" t="s">
        <v>2012</v>
      </c>
      <c r="B97" s="289"/>
      <c r="C97" s="289" t="s">
        <v>9</v>
      </c>
      <c r="D97" s="289" t="s">
        <v>8</v>
      </c>
      <c r="E97" s="289" t="s">
        <v>7</v>
      </c>
      <c r="F97" s="289" t="s">
        <v>6</v>
      </c>
      <c r="G97" s="30"/>
      <c r="H97" s="30"/>
      <c r="I97" s="30"/>
      <c r="J97" s="30" t="s">
        <v>1509</v>
      </c>
      <c r="L97" s="10" t="s">
        <v>2137</v>
      </c>
      <c r="M97" s="6"/>
      <c r="N97" s="263"/>
      <c r="O97" s="287"/>
      <c r="P97" s="287"/>
      <c r="Q97" s="290" t="s">
        <v>151</v>
      </c>
      <c r="R97" s="287">
        <v>0</v>
      </c>
    </row>
    <row r="98" spans="1:18" outlineLevel="1" x14ac:dyDescent="0.25">
      <c r="A98" s="19"/>
      <c r="B98" s="6" t="s">
        <v>1148</v>
      </c>
      <c r="C98" s="233" t="str">
        <f>VLOOKUP($B98,Codes!$A:$K,2,FALSE)</f>
        <v>Response</v>
      </c>
      <c r="D98" s="27"/>
      <c r="E98" s="233" t="str">
        <f>VLOOKUP($B98,Codes!$A:$K,4,FALSE)</f>
        <v>Category option</v>
      </c>
      <c r="F98" s="233">
        <f>VLOOKUP($B98,Codes!$A:$K,5,FALSE)</f>
        <v>1</v>
      </c>
      <c r="G98" s="27"/>
      <c r="H98" s="27"/>
      <c r="I98" s="27"/>
      <c r="J98" s="27"/>
      <c r="K98" s="233" t="str">
        <f>VLOOKUP($B98,Codes!$A:$K,9,FALSE)</f>
        <v>Private - 1 household</v>
      </c>
      <c r="L98" s="27"/>
      <c r="M98" s="233" t="str">
        <f>VLOOKUP($B98,Codes!$A:$K,11,FALSE)</f>
        <v>Privadu - uma kain 1 deit</v>
      </c>
      <c r="N98" s="25" t="str">
        <f>A114</f>
        <v>C2.1.19</v>
      </c>
      <c r="O98" s="6"/>
      <c r="P98" s="6"/>
      <c r="Q98" s="19"/>
      <c r="R98" s="287" t="s">
        <v>982</v>
      </c>
    </row>
    <row r="99" spans="1:18" outlineLevel="1" x14ac:dyDescent="0.25">
      <c r="A99" s="19"/>
      <c r="B99" s="6" t="s">
        <v>1149</v>
      </c>
      <c r="C99" s="233" t="str">
        <f>VLOOKUP($B99,Codes!$A:$K,2,FALSE)</f>
        <v>Response</v>
      </c>
      <c r="D99" s="27"/>
      <c r="E99" s="233" t="str">
        <f>VLOOKUP($B99,Codes!$A:$K,4,FALSE)</f>
        <v>Category option</v>
      </c>
      <c r="F99" s="233">
        <f>VLOOKUP($B99,Codes!$A:$K,5,FALSE)</f>
        <v>2</v>
      </c>
      <c r="G99" s="27"/>
      <c r="H99" s="27"/>
      <c r="I99" s="27"/>
      <c r="J99" s="27"/>
      <c r="K99" s="233" t="str">
        <f>VLOOKUP($B99,Codes!$A:$K,9,FALSE)</f>
        <v>Private - shared between a few households</v>
      </c>
      <c r="L99" s="27"/>
      <c r="M99" s="233" t="str">
        <f>VLOOKUP($B99,Codes!$A:$K,11,FALSE)</f>
        <v>Privadu - uma kain balun sosi</v>
      </c>
      <c r="N99" s="25" t="str">
        <f>A114</f>
        <v>C2.1.19</v>
      </c>
      <c r="O99" s="6"/>
      <c r="P99" s="6"/>
      <c r="Q99" s="19"/>
      <c r="R99" s="287" t="s">
        <v>982</v>
      </c>
    </row>
    <row r="100" spans="1:18" outlineLevel="1" x14ac:dyDescent="0.25">
      <c r="A100" s="19"/>
      <c r="B100" s="6" t="s">
        <v>1150</v>
      </c>
      <c r="C100" s="233" t="str">
        <f>VLOOKUP($B100,Codes!$A:$K,2,FALSE)</f>
        <v>Response</v>
      </c>
      <c r="D100" s="27"/>
      <c r="E100" s="233" t="str">
        <f>VLOOKUP($B100,Codes!$A:$K,4,FALSE)</f>
        <v>Category option</v>
      </c>
      <c r="F100" s="233">
        <f>VLOOKUP($B100,Codes!$A:$K,5,FALSE)</f>
        <v>3</v>
      </c>
      <c r="G100" s="27"/>
      <c r="H100" s="27"/>
      <c r="I100" s="27"/>
      <c r="J100" s="27"/>
      <c r="K100" s="233" t="str">
        <f>VLOOKUP($B100,Codes!$A:$K,9,FALSE)</f>
        <v>Community / public</v>
      </c>
      <c r="L100" s="27"/>
      <c r="M100" s="233" t="str">
        <f>VLOOKUP($B100,Codes!$A:$K,11,FALSE)</f>
        <v>Komunidade / públiku</v>
      </c>
      <c r="N100" s="25" t="str">
        <f>A114</f>
        <v>C2.1.19</v>
      </c>
      <c r="O100" s="6"/>
      <c r="P100" s="6"/>
      <c r="Q100" s="19"/>
      <c r="R100" s="287" t="s">
        <v>982</v>
      </c>
    </row>
    <row r="101" spans="1:18" outlineLevel="1" x14ac:dyDescent="0.25">
      <c r="B101" s="19" t="s">
        <v>588</v>
      </c>
      <c r="C101" s="233" t="str">
        <f>VLOOKUP($B101,Codes!$A:$K,2,FALSE)</f>
        <v>Response</v>
      </c>
      <c r="D101" s="27"/>
      <c r="E101" s="233" t="str">
        <f>VLOOKUP($B101,Codes!$A:$K,4,FALSE)</f>
        <v>Category option</v>
      </c>
      <c r="F101" s="233">
        <f>VLOOKUP($B101,Codes!$A:$K,5,FALSE)</f>
        <v>999</v>
      </c>
      <c r="G101" s="27"/>
      <c r="H101" s="27"/>
      <c r="I101" s="27"/>
      <c r="J101" s="27"/>
      <c r="K101" s="233" t="str">
        <f>VLOOKUP($B101,Codes!$A:$K,9,FALSE)</f>
        <v>Don't know</v>
      </c>
      <c r="L101" s="27"/>
      <c r="M101" s="233" t="str">
        <f>VLOOKUP($B101,Codes!$A:$K,11,FALSE)</f>
        <v>La hatene</v>
      </c>
      <c r="N101" s="25" t="str">
        <f>A114</f>
        <v>C2.1.19</v>
      </c>
      <c r="O101" s="6"/>
      <c r="P101" s="6"/>
      <c r="Q101" s="6"/>
      <c r="R101" s="287" t="s">
        <v>982</v>
      </c>
    </row>
    <row r="102" spans="1:18" s="349" customFormat="1" x14ac:dyDescent="0.25">
      <c r="A102" s="354" t="s">
        <v>1040</v>
      </c>
      <c r="B102" s="254"/>
      <c r="C102" s="348"/>
      <c r="D102" s="348"/>
      <c r="E102" s="348"/>
      <c r="F102" s="348"/>
      <c r="G102" s="348"/>
      <c r="H102" s="348"/>
      <c r="I102" s="348"/>
      <c r="J102" s="348"/>
      <c r="K102" s="348"/>
      <c r="L102" s="348"/>
      <c r="M102" s="255"/>
      <c r="N102" s="256"/>
      <c r="Q102" s="254"/>
      <c r="R102" s="257"/>
    </row>
    <row r="103" spans="1:18" s="226" customFormat="1" x14ac:dyDescent="0.25">
      <c r="A103" s="358" t="s">
        <v>2020</v>
      </c>
      <c r="B103" s="357"/>
      <c r="C103" s="222"/>
      <c r="D103" s="222"/>
      <c r="E103" s="222"/>
      <c r="F103" s="222"/>
      <c r="G103" s="222"/>
      <c r="H103" s="222"/>
      <c r="I103" s="222"/>
      <c r="J103" s="222"/>
      <c r="K103" s="222"/>
      <c r="L103" s="222"/>
      <c r="M103" s="223"/>
      <c r="N103" s="225"/>
      <c r="Q103" s="357"/>
      <c r="R103" s="227"/>
    </row>
    <row r="104" spans="1:18" s="226" customFormat="1" outlineLevel="1" x14ac:dyDescent="0.25">
      <c r="A104" s="223">
        <v>2</v>
      </c>
      <c r="B104" s="224" t="s">
        <v>332</v>
      </c>
      <c r="C104" s="222"/>
      <c r="D104" s="222"/>
      <c r="E104" s="222"/>
      <c r="F104" s="222"/>
      <c r="G104" s="222"/>
      <c r="H104" s="222"/>
      <c r="I104" s="222" t="s">
        <v>332</v>
      </c>
      <c r="J104" s="222"/>
      <c r="K104" s="222"/>
      <c r="L104" s="222"/>
      <c r="M104" s="223"/>
      <c r="N104" s="225"/>
      <c r="Q104" s="357"/>
      <c r="R104" s="227"/>
    </row>
    <row r="105" spans="1:18" s="226" customFormat="1" outlineLevel="1" x14ac:dyDescent="0.25">
      <c r="A105" s="223">
        <v>3</v>
      </c>
      <c r="B105" s="224" t="s">
        <v>1255</v>
      </c>
      <c r="C105" s="222"/>
      <c r="D105" s="222"/>
      <c r="E105" s="222"/>
      <c r="F105" s="222"/>
      <c r="G105" s="222"/>
      <c r="H105" s="222"/>
      <c r="I105" s="222" t="s">
        <v>1255</v>
      </c>
      <c r="J105" s="222"/>
      <c r="K105" s="222"/>
      <c r="L105" s="222"/>
      <c r="M105" s="223"/>
      <c r="N105" s="225"/>
      <c r="Q105" s="357"/>
      <c r="R105" s="227"/>
    </row>
    <row r="106" spans="1:18" s="226" customFormat="1" outlineLevel="1" x14ac:dyDescent="0.25">
      <c r="A106" s="223">
        <v>4</v>
      </c>
      <c r="B106" s="224" t="s">
        <v>1493</v>
      </c>
      <c r="C106" s="222"/>
      <c r="D106" s="222"/>
      <c r="E106" s="222"/>
      <c r="F106" s="222"/>
      <c r="G106" s="222"/>
      <c r="H106" s="222"/>
      <c r="I106" s="222" t="s">
        <v>1493</v>
      </c>
      <c r="J106" s="222"/>
      <c r="K106" s="222"/>
      <c r="L106" s="222"/>
      <c r="M106" s="223"/>
      <c r="N106" s="225"/>
      <c r="Q106" s="357"/>
      <c r="R106" s="227"/>
    </row>
    <row r="107" spans="1:18" s="226" customFormat="1" outlineLevel="1" x14ac:dyDescent="0.25">
      <c r="A107" s="223">
        <v>5</v>
      </c>
      <c r="B107" s="224" t="s">
        <v>1254</v>
      </c>
      <c r="C107" s="222"/>
      <c r="D107" s="222"/>
      <c r="E107" s="222"/>
      <c r="F107" s="222"/>
      <c r="G107" s="222"/>
      <c r="H107" s="222"/>
      <c r="I107" s="222" t="s">
        <v>1254</v>
      </c>
      <c r="J107" s="222"/>
      <c r="K107" s="222"/>
      <c r="L107" s="222"/>
      <c r="M107" s="223"/>
      <c r="N107" s="225"/>
      <c r="Q107" s="357"/>
      <c r="R107" s="227"/>
    </row>
    <row r="108" spans="1:18" s="226" customFormat="1" outlineLevel="1" x14ac:dyDescent="0.25">
      <c r="A108" s="223">
        <v>6</v>
      </c>
      <c r="B108" s="224" t="s">
        <v>1494</v>
      </c>
      <c r="C108" s="222"/>
      <c r="D108" s="222"/>
      <c r="E108" s="222"/>
      <c r="F108" s="222"/>
      <c r="G108" s="222"/>
      <c r="H108" s="222"/>
      <c r="I108" s="222" t="s">
        <v>1494</v>
      </c>
      <c r="J108" s="222"/>
      <c r="K108" s="222"/>
      <c r="L108" s="222"/>
      <c r="M108" s="223"/>
      <c r="N108" s="225"/>
      <c r="Q108" s="357"/>
      <c r="R108" s="227"/>
    </row>
    <row r="109" spans="1:18" s="226" customFormat="1" outlineLevel="1" x14ac:dyDescent="0.25">
      <c r="A109" s="223">
        <v>7</v>
      </c>
      <c r="B109" s="224" t="s">
        <v>1495</v>
      </c>
      <c r="C109" s="222"/>
      <c r="D109" s="222"/>
      <c r="E109" s="222"/>
      <c r="F109" s="222"/>
      <c r="G109" s="222"/>
      <c r="H109" s="222"/>
      <c r="I109" s="222" t="s">
        <v>1495</v>
      </c>
      <c r="J109" s="222"/>
      <c r="K109" s="222"/>
      <c r="L109" s="222"/>
      <c r="M109" s="223"/>
      <c r="N109" s="225"/>
      <c r="Q109" s="357"/>
      <c r="R109" s="227"/>
    </row>
    <row r="110" spans="1:18" s="226" customFormat="1" outlineLevel="1" x14ac:dyDescent="0.25">
      <c r="A110" s="223">
        <v>8</v>
      </c>
      <c r="B110" s="223" t="s">
        <v>326</v>
      </c>
      <c r="C110" s="222"/>
      <c r="D110" s="222"/>
      <c r="E110" s="222"/>
      <c r="F110" s="222"/>
      <c r="G110" s="222"/>
      <c r="H110" s="222"/>
      <c r="I110" s="222" t="s">
        <v>326</v>
      </c>
      <c r="J110" s="222"/>
      <c r="K110" s="222"/>
      <c r="L110" s="222"/>
      <c r="M110" s="223"/>
      <c r="N110" s="225"/>
      <c r="Q110" s="357"/>
      <c r="R110" s="227"/>
    </row>
    <row r="111" spans="1:18" s="226" customFormat="1" outlineLevel="1" x14ac:dyDescent="0.25">
      <c r="A111" s="223">
        <v>9</v>
      </c>
      <c r="B111" s="224" t="s">
        <v>1256</v>
      </c>
      <c r="C111" s="222"/>
      <c r="D111" s="222"/>
      <c r="E111" s="222"/>
      <c r="F111" s="222"/>
      <c r="G111" s="222"/>
      <c r="H111" s="222"/>
      <c r="I111" s="222" t="s">
        <v>1256</v>
      </c>
      <c r="J111" s="222"/>
      <c r="K111" s="222"/>
      <c r="L111" s="222"/>
      <c r="M111" s="223"/>
      <c r="N111" s="225"/>
      <c r="Q111" s="357"/>
      <c r="R111" s="227"/>
    </row>
    <row r="112" spans="1:18" s="226" customFormat="1" outlineLevel="1" x14ac:dyDescent="0.25">
      <c r="A112" s="223">
        <v>10</v>
      </c>
      <c r="B112" s="224" t="s">
        <v>1258</v>
      </c>
      <c r="C112" s="222"/>
      <c r="D112" s="222"/>
      <c r="E112" s="222"/>
      <c r="F112" s="222"/>
      <c r="G112" s="222"/>
      <c r="H112" s="222"/>
      <c r="I112" s="222" t="s">
        <v>1258</v>
      </c>
      <c r="J112" s="222"/>
      <c r="K112" s="222"/>
      <c r="L112" s="222"/>
      <c r="M112" s="223"/>
      <c r="N112" s="225"/>
      <c r="Q112" s="357"/>
      <c r="R112" s="227"/>
    </row>
    <row r="113" spans="1:18" s="226" customFormat="1" outlineLevel="1" x14ac:dyDescent="0.25">
      <c r="A113" s="223">
        <v>11</v>
      </c>
      <c r="B113" s="224" t="s">
        <v>1260</v>
      </c>
      <c r="C113" s="222"/>
      <c r="D113" s="222"/>
      <c r="E113" s="222"/>
      <c r="F113" s="222"/>
      <c r="G113" s="222"/>
      <c r="H113" s="222"/>
      <c r="I113" s="222" t="s">
        <v>1260</v>
      </c>
      <c r="J113" s="222"/>
      <c r="K113" s="222"/>
      <c r="L113" s="222"/>
      <c r="M113" s="223"/>
      <c r="N113" s="225"/>
      <c r="Q113" s="357"/>
      <c r="R113" s="227"/>
    </row>
    <row r="114" spans="1:18" s="43" customFormat="1" x14ac:dyDescent="0.25">
      <c r="A114" s="290" t="s">
        <v>2013</v>
      </c>
      <c r="B114" s="290"/>
      <c r="C114" s="289" t="s">
        <v>9</v>
      </c>
      <c r="D114" s="289" t="s">
        <v>8</v>
      </c>
      <c r="E114" s="289" t="s">
        <v>7</v>
      </c>
      <c r="F114" s="289" t="s">
        <v>6</v>
      </c>
      <c r="G114" s="6"/>
      <c r="H114" s="6"/>
      <c r="I114" s="6"/>
      <c r="J114" s="30" t="s">
        <v>929</v>
      </c>
      <c r="K114" s="176"/>
      <c r="L114" s="30" t="s">
        <v>2139</v>
      </c>
      <c r="M114" s="176"/>
      <c r="N114" s="263"/>
      <c r="Q114" s="290" t="s">
        <v>318</v>
      </c>
      <c r="R114" s="287">
        <v>0</v>
      </c>
    </row>
    <row r="115" spans="1:18" outlineLevel="1" x14ac:dyDescent="0.25">
      <c r="A115" s="19"/>
      <c r="B115" s="19" t="s">
        <v>575</v>
      </c>
      <c r="C115" s="233" t="str">
        <f>VLOOKUP($B115,Codes!$A:$K,2,FALSE)</f>
        <v>Response</v>
      </c>
      <c r="D115" s="27"/>
      <c r="E115" s="233" t="str">
        <f>VLOOKUP($B115,Codes!$A:$K,4,FALSE)</f>
        <v>Category option</v>
      </c>
      <c r="F115" s="233">
        <f>VLOOKUP($B115,Codes!$A:$K,5,FALSE)</f>
        <v>0</v>
      </c>
      <c r="G115" s="27"/>
      <c r="H115" s="27"/>
      <c r="I115" s="27"/>
      <c r="J115" s="27"/>
      <c r="K115" s="233" t="str">
        <f>VLOOKUP($B115,Codes!$A:$K,9,FALSE)</f>
        <v>No</v>
      </c>
      <c r="L115" s="27"/>
      <c r="M115" s="233" t="str">
        <f>VLOOKUP($B115,Codes!$A:$K,11,FALSE)</f>
        <v>Lae</v>
      </c>
      <c r="N115" s="25" t="str">
        <f>A133</f>
        <v>C2.1.24</v>
      </c>
      <c r="O115" s="6" t="s">
        <v>1513</v>
      </c>
      <c r="Q115" s="19"/>
      <c r="R115" s="287" t="s">
        <v>982</v>
      </c>
    </row>
    <row r="116" spans="1:18" outlineLevel="1" x14ac:dyDescent="0.25">
      <c r="A116" s="19"/>
      <c r="B116" s="19" t="s">
        <v>576</v>
      </c>
      <c r="C116" s="233" t="str">
        <f>VLOOKUP($B116,Codes!$A:$K,2,FALSE)</f>
        <v>Response</v>
      </c>
      <c r="D116" s="27"/>
      <c r="E116" s="233" t="str">
        <f>VLOOKUP($B116,Codes!$A:$K,4,FALSE)</f>
        <v>Category option</v>
      </c>
      <c r="F116" s="233">
        <f>VLOOKUP($B116,Codes!$A:$K,5,FALSE)</f>
        <v>1</v>
      </c>
      <c r="G116" s="27"/>
      <c r="H116" s="27"/>
      <c r="I116" s="27"/>
      <c r="J116" s="27"/>
      <c r="K116" s="233" t="str">
        <f>VLOOKUP($B116,Codes!$A:$K,9,FALSE)</f>
        <v>Yes</v>
      </c>
      <c r="L116" s="27"/>
      <c r="M116" s="233" t="str">
        <f>VLOOKUP($B116,Codes!$A:$K,11,FALSE)</f>
        <v>Sim</v>
      </c>
      <c r="N116" s="25" t="str">
        <f>A118</f>
        <v>C2.1.20</v>
      </c>
      <c r="Q116" s="19"/>
      <c r="R116" s="287" t="s">
        <v>982</v>
      </c>
    </row>
    <row r="117" spans="1:18" outlineLevel="1" x14ac:dyDescent="0.25">
      <c r="B117" s="19" t="s">
        <v>588</v>
      </c>
      <c r="C117" s="233" t="str">
        <f>VLOOKUP($B117,Codes!$A:$K,2,FALSE)</f>
        <v>Response</v>
      </c>
      <c r="D117" s="27"/>
      <c r="E117" s="233" t="str">
        <f>VLOOKUP($B117,Codes!$A:$K,4,FALSE)</f>
        <v>Category option</v>
      </c>
      <c r="F117" s="233">
        <f>VLOOKUP($B117,Codes!$A:$K,5,FALSE)</f>
        <v>999</v>
      </c>
      <c r="G117" s="27"/>
      <c r="H117" s="27"/>
      <c r="I117" s="27"/>
      <c r="J117" s="27"/>
      <c r="K117" s="233" t="str">
        <f>VLOOKUP($B117,Codes!$A:$K,9,FALSE)</f>
        <v>Don't know</v>
      </c>
      <c r="L117" s="27"/>
      <c r="M117" s="233" t="str">
        <f>VLOOKUP($B117,Codes!$A:$K,11,FALSE)</f>
        <v>La hatene</v>
      </c>
      <c r="N117" s="25" t="str">
        <f>A133</f>
        <v>C2.1.24</v>
      </c>
      <c r="O117" s="6"/>
      <c r="P117" s="6"/>
      <c r="Q117" s="6"/>
      <c r="R117" s="345" t="s">
        <v>982</v>
      </c>
    </row>
    <row r="118" spans="1:18" s="43" customFormat="1" x14ac:dyDescent="0.25">
      <c r="A118" s="290" t="s">
        <v>2014</v>
      </c>
      <c r="B118" s="290"/>
      <c r="C118" s="289" t="s">
        <v>9</v>
      </c>
      <c r="D118" s="289" t="s">
        <v>8</v>
      </c>
      <c r="E118" s="289" t="s">
        <v>10</v>
      </c>
      <c r="F118" s="289" t="s">
        <v>110</v>
      </c>
      <c r="G118" s="10"/>
      <c r="H118" s="10"/>
      <c r="I118" s="10"/>
      <c r="J118" s="30" t="s">
        <v>1507</v>
      </c>
      <c r="K118" s="176"/>
      <c r="L118" s="30" t="s">
        <v>2141</v>
      </c>
      <c r="M118" s="176"/>
      <c r="N118" s="288" t="str">
        <f>A119</f>
        <v>C2.1.21</v>
      </c>
      <c r="Q118" s="290"/>
      <c r="R118" s="287"/>
    </row>
    <row r="119" spans="1:18" s="43" customFormat="1" x14ac:dyDescent="0.25">
      <c r="A119" s="290" t="s">
        <v>2015</v>
      </c>
      <c r="B119" s="290"/>
      <c r="C119" s="289" t="s">
        <v>9</v>
      </c>
      <c r="D119" s="289" t="s">
        <v>8</v>
      </c>
      <c r="E119" s="289" t="s">
        <v>7</v>
      </c>
      <c r="F119" s="289" t="s">
        <v>167</v>
      </c>
      <c r="G119" s="10"/>
      <c r="H119" s="10"/>
      <c r="I119" s="10"/>
      <c r="J119" s="30" t="s">
        <v>1990</v>
      </c>
      <c r="K119" s="176"/>
      <c r="L119" s="373" t="s">
        <v>2162</v>
      </c>
      <c r="M119" s="176"/>
      <c r="N119" s="288" t="str">
        <f>A120</f>
        <v>C2.1.22</v>
      </c>
      <c r="Q119" s="290" t="s">
        <v>317</v>
      </c>
      <c r="R119" s="287" t="s">
        <v>930</v>
      </c>
    </row>
    <row r="120" spans="1:18" s="43" customFormat="1" x14ac:dyDescent="0.25">
      <c r="A120" s="290" t="s">
        <v>2016</v>
      </c>
      <c r="B120" s="290"/>
      <c r="C120" s="289" t="s">
        <v>9</v>
      </c>
      <c r="D120" s="289" t="s">
        <v>453</v>
      </c>
      <c r="E120" s="289" t="s">
        <v>7</v>
      </c>
      <c r="F120" s="289" t="s">
        <v>6</v>
      </c>
      <c r="G120" s="10"/>
      <c r="H120" s="10"/>
      <c r="I120" s="10"/>
      <c r="J120" s="30" t="s">
        <v>1991</v>
      </c>
      <c r="K120" s="176"/>
      <c r="L120" s="30" t="s">
        <v>2163</v>
      </c>
      <c r="M120" s="176"/>
      <c r="N120" s="288"/>
      <c r="O120" s="214" t="s">
        <v>1517</v>
      </c>
      <c r="Q120" s="290"/>
      <c r="R120" s="287"/>
    </row>
    <row r="121" spans="1:18" outlineLevel="1" x14ac:dyDescent="0.25">
      <c r="A121" s="19"/>
      <c r="B121" s="19"/>
      <c r="C121" s="6" t="s">
        <v>2</v>
      </c>
      <c r="E121" s="6" t="s">
        <v>1</v>
      </c>
      <c r="F121" s="6" t="s">
        <v>0</v>
      </c>
      <c r="G121" s="10"/>
      <c r="H121" s="10"/>
      <c r="I121" s="10"/>
      <c r="J121" s="157"/>
      <c r="K121" s="27" t="s">
        <v>198</v>
      </c>
      <c r="L121" s="168"/>
      <c r="M121" s="124" t="s">
        <v>197</v>
      </c>
      <c r="N121" s="25" t="str">
        <f>A133</f>
        <v>C2.1.24</v>
      </c>
      <c r="Q121" s="19"/>
      <c r="R121" s="287" t="s">
        <v>982</v>
      </c>
    </row>
    <row r="122" spans="1:18" outlineLevel="1" x14ac:dyDescent="0.25">
      <c r="A122" s="19"/>
      <c r="B122" s="19"/>
      <c r="C122" s="6" t="s">
        <v>2</v>
      </c>
      <c r="E122" s="6" t="s">
        <v>1</v>
      </c>
      <c r="F122" s="6" t="s">
        <v>0</v>
      </c>
      <c r="G122" s="10"/>
      <c r="H122" s="10"/>
      <c r="I122" s="10"/>
      <c r="J122" s="157"/>
      <c r="K122" s="27" t="s">
        <v>196</v>
      </c>
      <c r="L122" s="122"/>
      <c r="M122" s="124" t="s">
        <v>133</v>
      </c>
      <c r="N122" s="25" t="str">
        <f>A133</f>
        <v>C2.1.24</v>
      </c>
      <c r="Q122" s="19"/>
      <c r="R122" s="287" t="s">
        <v>982</v>
      </c>
    </row>
    <row r="123" spans="1:18" outlineLevel="1" x14ac:dyDescent="0.25">
      <c r="A123" s="19"/>
      <c r="B123" s="19"/>
      <c r="C123" s="6" t="s">
        <v>2</v>
      </c>
      <c r="E123" s="6" t="s">
        <v>1</v>
      </c>
      <c r="F123" s="6" t="s">
        <v>0</v>
      </c>
      <c r="G123" s="10"/>
      <c r="H123" s="10"/>
      <c r="I123" s="10"/>
      <c r="J123" s="157"/>
      <c r="K123" s="27" t="s">
        <v>195</v>
      </c>
      <c r="L123" s="122"/>
      <c r="M123" s="124" t="s">
        <v>132</v>
      </c>
      <c r="N123" s="25" t="str">
        <f>A133</f>
        <v>C2.1.24</v>
      </c>
      <c r="Q123" s="19"/>
      <c r="R123" s="287" t="s">
        <v>982</v>
      </c>
    </row>
    <row r="124" spans="1:18" outlineLevel="1" x14ac:dyDescent="0.25">
      <c r="A124" s="19"/>
      <c r="B124" s="19"/>
      <c r="C124" s="6" t="s">
        <v>2</v>
      </c>
      <c r="E124" s="6" t="s">
        <v>1</v>
      </c>
      <c r="F124" s="6" t="s">
        <v>0</v>
      </c>
      <c r="G124" s="10"/>
      <c r="H124" s="10"/>
      <c r="I124" s="10"/>
      <c r="J124" s="157"/>
      <c r="K124" s="27" t="s">
        <v>194</v>
      </c>
      <c r="L124" s="122"/>
      <c r="M124" s="124" t="s">
        <v>131</v>
      </c>
      <c r="N124" s="25" t="str">
        <f>A133</f>
        <v>C2.1.24</v>
      </c>
      <c r="Q124" s="19"/>
      <c r="R124" s="287" t="s">
        <v>982</v>
      </c>
    </row>
    <row r="125" spans="1:18" outlineLevel="1" x14ac:dyDescent="0.25">
      <c r="A125" s="19"/>
      <c r="B125" s="19"/>
      <c r="C125" s="6" t="s">
        <v>2</v>
      </c>
      <c r="E125" s="6" t="s">
        <v>1</v>
      </c>
      <c r="F125" s="6" t="s">
        <v>0</v>
      </c>
      <c r="G125" s="10"/>
      <c r="H125" s="10"/>
      <c r="I125" s="10"/>
      <c r="J125" s="157"/>
      <c r="K125" s="27" t="s">
        <v>554</v>
      </c>
      <c r="L125" s="122"/>
      <c r="M125" s="124" t="s">
        <v>112</v>
      </c>
      <c r="N125" s="25" t="str">
        <f>A133</f>
        <v>C2.1.24</v>
      </c>
      <c r="Q125" s="19"/>
      <c r="R125" s="287" t="s">
        <v>982</v>
      </c>
    </row>
    <row r="126" spans="1:18" outlineLevel="1" x14ac:dyDescent="0.25">
      <c r="A126" s="19"/>
      <c r="B126" s="19"/>
      <c r="C126" s="6" t="s">
        <v>2</v>
      </c>
      <c r="E126" s="6" t="s">
        <v>1</v>
      </c>
      <c r="F126" s="6" t="s">
        <v>0</v>
      </c>
      <c r="G126" s="10"/>
      <c r="H126" s="10"/>
      <c r="I126" s="10"/>
      <c r="J126" s="157"/>
      <c r="K126" s="27" t="s">
        <v>1077</v>
      </c>
      <c r="L126" s="30"/>
      <c r="M126" s="27" t="s">
        <v>1078</v>
      </c>
      <c r="N126" s="25" t="str">
        <f>A133</f>
        <v>C2.1.24</v>
      </c>
      <c r="Q126" s="19"/>
      <c r="R126" s="287" t="s">
        <v>982</v>
      </c>
    </row>
    <row r="127" spans="1:18" outlineLevel="1" x14ac:dyDescent="0.25">
      <c r="A127" s="19"/>
      <c r="B127" s="19"/>
      <c r="C127" s="6" t="s">
        <v>2</v>
      </c>
      <c r="E127" s="6" t="s">
        <v>1</v>
      </c>
      <c r="F127" s="6" t="s">
        <v>0</v>
      </c>
      <c r="G127" s="6"/>
      <c r="H127" s="6"/>
      <c r="I127" s="6"/>
      <c r="J127" s="157"/>
      <c r="K127" s="27" t="s">
        <v>1079</v>
      </c>
      <c r="L127" s="30"/>
      <c r="M127" s="27" t="s">
        <v>1080</v>
      </c>
      <c r="N127" s="25" t="str">
        <f>A133</f>
        <v>C2.1.24</v>
      </c>
      <c r="Q127" s="19"/>
      <c r="R127" s="287" t="s">
        <v>982</v>
      </c>
    </row>
    <row r="128" spans="1:18" outlineLevel="1" x14ac:dyDescent="0.25">
      <c r="A128" s="19"/>
      <c r="B128" s="19"/>
      <c r="C128" s="6" t="s">
        <v>2</v>
      </c>
      <c r="E128" s="6" t="s">
        <v>1</v>
      </c>
      <c r="F128" s="6" t="s">
        <v>0</v>
      </c>
      <c r="G128" s="6"/>
      <c r="H128" s="6"/>
      <c r="I128" s="6"/>
      <c r="J128" s="157"/>
      <c r="K128" s="187" t="s">
        <v>1303</v>
      </c>
      <c r="L128" s="188"/>
      <c r="M128" s="6" t="s">
        <v>1304</v>
      </c>
      <c r="N128" s="25" t="str">
        <f>A133</f>
        <v>C2.1.24</v>
      </c>
      <c r="Q128" s="19"/>
      <c r="R128" s="287" t="s">
        <v>982</v>
      </c>
    </row>
    <row r="129" spans="1:18" outlineLevel="1" x14ac:dyDescent="0.25">
      <c r="A129" s="19"/>
      <c r="B129" s="19"/>
      <c r="C129" s="6" t="s">
        <v>2</v>
      </c>
      <c r="E129" s="6" t="s">
        <v>1</v>
      </c>
      <c r="F129" s="6" t="s">
        <v>0</v>
      </c>
      <c r="G129" s="10"/>
      <c r="H129" s="10"/>
      <c r="I129" s="10"/>
      <c r="J129" s="157"/>
      <c r="K129" s="6" t="s">
        <v>606</v>
      </c>
      <c r="L129" s="157"/>
      <c r="M129" s="124" t="s">
        <v>12</v>
      </c>
      <c r="N129" s="25" t="str">
        <f>A130</f>
        <v>C2.1.22x</v>
      </c>
      <c r="Q129" s="19"/>
      <c r="R129" s="287" t="s">
        <v>982</v>
      </c>
    </row>
    <row r="130" spans="1:18" s="43" customFormat="1" x14ac:dyDescent="0.25">
      <c r="A130" s="290" t="s">
        <v>2038</v>
      </c>
      <c r="B130" s="290"/>
      <c r="C130" s="289" t="s">
        <v>9</v>
      </c>
      <c r="D130" s="289" t="s">
        <v>453</v>
      </c>
      <c r="E130" s="289" t="s">
        <v>15</v>
      </c>
      <c r="F130" s="289" t="s">
        <v>14</v>
      </c>
      <c r="G130" s="6"/>
      <c r="H130" s="6"/>
      <c r="I130" s="6"/>
      <c r="J130" s="289" t="s">
        <v>1992</v>
      </c>
      <c r="L130" s="214" t="s">
        <v>2164</v>
      </c>
      <c r="N130" s="288" t="str">
        <f>A133</f>
        <v>C2.1.24</v>
      </c>
      <c r="Q130" s="290"/>
      <c r="R130" s="287"/>
    </row>
    <row r="131" spans="1:18" s="226" customFormat="1" x14ac:dyDescent="0.25">
      <c r="A131" s="356" t="s">
        <v>1040</v>
      </c>
      <c r="B131" s="357"/>
      <c r="C131" s="222"/>
      <c r="D131" s="222"/>
      <c r="E131" s="222"/>
      <c r="F131" s="222"/>
      <c r="G131" s="222"/>
      <c r="H131" s="222"/>
      <c r="I131" s="222"/>
      <c r="J131" s="222"/>
      <c r="K131" s="222"/>
      <c r="L131" s="222"/>
      <c r="M131" s="223"/>
      <c r="N131" s="225"/>
      <c r="Q131" s="357"/>
      <c r="R131" s="227"/>
    </row>
    <row r="132" spans="1:18" s="349" customFormat="1" x14ac:dyDescent="0.25">
      <c r="A132" s="355" t="s">
        <v>2022</v>
      </c>
      <c r="B132" s="254"/>
      <c r="C132" s="348"/>
      <c r="D132" s="348"/>
      <c r="E132" s="348"/>
      <c r="F132" s="348"/>
      <c r="G132" s="348"/>
      <c r="H132" s="348"/>
      <c r="I132" s="348"/>
      <c r="J132" s="348"/>
      <c r="K132" s="348"/>
      <c r="L132" s="348"/>
      <c r="M132" s="255"/>
      <c r="N132" s="256"/>
      <c r="Q132" s="254"/>
      <c r="R132" s="257"/>
    </row>
    <row r="133" spans="1:18" s="43" customFormat="1" ht="32.25" customHeight="1" x14ac:dyDescent="0.25">
      <c r="A133" s="290" t="s">
        <v>2017</v>
      </c>
      <c r="B133" s="290"/>
      <c r="C133" s="289" t="s">
        <v>9</v>
      </c>
      <c r="D133" s="289" t="s">
        <v>8</v>
      </c>
      <c r="E133" s="289" t="s">
        <v>7</v>
      </c>
      <c r="F133" s="289" t="s">
        <v>6</v>
      </c>
      <c r="G133" s="10"/>
      <c r="H133" s="10"/>
      <c r="I133" s="10"/>
      <c r="J133" s="511" t="s">
        <v>1510</v>
      </c>
      <c r="K133" s="511"/>
      <c r="L133" s="515" t="s">
        <v>2165</v>
      </c>
      <c r="M133" s="515"/>
      <c r="N133" s="263"/>
      <c r="Q133" s="290" t="s">
        <v>316</v>
      </c>
      <c r="R133" s="287" t="s">
        <v>931</v>
      </c>
    </row>
    <row r="134" spans="1:18" outlineLevel="1" x14ac:dyDescent="0.25">
      <c r="A134" s="19"/>
      <c r="B134" s="19"/>
      <c r="C134" s="6" t="s">
        <v>2</v>
      </c>
      <c r="E134" s="6" t="s">
        <v>1</v>
      </c>
      <c r="F134" s="6" t="s">
        <v>0</v>
      </c>
      <c r="G134" s="10"/>
      <c r="H134" s="10"/>
      <c r="I134" s="10"/>
      <c r="J134" s="157"/>
      <c r="K134" s="6" t="s">
        <v>3</v>
      </c>
      <c r="L134" s="157"/>
      <c r="M134" s="6" t="s">
        <v>21</v>
      </c>
      <c r="N134" s="25" t="s">
        <v>555</v>
      </c>
      <c r="Q134" s="19"/>
      <c r="R134" s="287" t="s">
        <v>982</v>
      </c>
    </row>
    <row r="135" spans="1:18" outlineLevel="1" x14ac:dyDescent="0.25">
      <c r="A135" s="19"/>
      <c r="B135" s="19"/>
      <c r="C135" s="6" t="s">
        <v>2</v>
      </c>
      <c r="E135" s="6" t="s">
        <v>1</v>
      </c>
      <c r="F135" s="6" t="s">
        <v>0</v>
      </c>
      <c r="G135" s="6"/>
      <c r="H135" s="6"/>
      <c r="I135" s="6"/>
      <c r="J135" s="157"/>
      <c r="K135" s="6" t="s">
        <v>4</v>
      </c>
      <c r="L135" s="157"/>
      <c r="M135" s="6" t="s">
        <v>20</v>
      </c>
      <c r="N135" s="25" t="str">
        <f>A137</f>
        <v>C2.1.25</v>
      </c>
      <c r="Q135" s="19"/>
      <c r="R135" s="287" t="s">
        <v>982</v>
      </c>
    </row>
    <row r="136" spans="1:18" outlineLevel="1" x14ac:dyDescent="0.25">
      <c r="A136" s="19"/>
      <c r="B136" s="19"/>
      <c r="C136" s="6" t="s">
        <v>2</v>
      </c>
      <c r="E136" s="6" t="s">
        <v>1</v>
      </c>
      <c r="F136" s="6" t="s">
        <v>0</v>
      </c>
      <c r="G136" s="6"/>
      <c r="H136" s="6"/>
      <c r="I136" s="6"/>
      <c r="J136" s="157"/>
      <c r="K136" s="6" t="s">
        <v>45</v>
      </c>
      <c r="L136" s="157"/>
      <c r="M136" s="6" t="s">
        <v>23</v>
      </c>
      <c r="N136" s="25" t="s">
        <v>555</v>
      </c>
      <c r="Q136" s="19"/>
      <c r="R136" s="287" t="s">
        <v>982</v>
      </c>
    </row>
    <row r="137" spans="1:18" s="43" customFormat="1" ht="29.25" customHeight="1" x14ac:dyDescent="0.25">
      <c r="A137" s="290" t="s">
        <v>2018</v>
      </c>
      <c r="B137" s="290"/>
      <c r="C137" s="289" t="s">
        <v>9</v>
      </c>
      <c r="D137" s="289" t="s">
        <v>8</v>
      </c>
      <c r="E137" s="289" t="s">
        <v>7</v>
      </c>
      <c r="F137" s="289" t="s">
        <v>6</v>
      </c>
      <c r="G137" s="10"/>
      <c r="H137" s="10"/>
      <c r="I137" s="10"/>
      <c r="J137" s="30" t="s">
        <v>1511</v>
      </c>
      <c r="K137" s="176"/>
      <c r="L137" s="515" t="s">
        <v>2138</v>
      </c>
      <c r="M137" s="515"/>
      <c r="N137" s="263"/>
      <c r="O137" s="214" t="s">
        <v>1508</v>
      </c>
      <c r="Q137" s="290" t="s">
        <v>316</v>
      </c>
      <c r="R137" s="287" t="s">
        <v>931</v>
      </c>
    </row>
    <row r="138" spans="1:18" outlineLevel="1" x14ac:dyDescent="0.25">
      <c r="A138" s="19"/>
      <c r="B138" s="19"/>
      <c r="C138" s="6" t="s">
        <v>2</v>
      </c>
      <c r="E138" s="6" t="s">
        <v>1</v>
      </c>
      <c r="F138" s="6" t="s">
        <v>0</v>
      </c>
      <c r="G138" s="10"/>
      <c r="H138" s="10"/>
      <c r="I138" s="10"/>
      <c r="J138" s="157"/>
      <c r="K138" s="6" t="s">
        <v>3</v>
      </c>
      <c r="L138" s="157"/>
      <c r="M138" s="6" t="s">
        <v>21</v>
      </c>
      <c r="N138" s="25" t="str">
        <f>A141</f>
        <v>C2.1.26</v>
      </c>
      <c r="Q138" s="19"/>
      <c r="R138" s="287" t="s">
        <v>982</v>
      </c>
    </row>
    <row r="139" spans="1:18" outlineLevel="1" x14ac:dyDescent="0.25">
      <c r="A139" s="19"/>
      <c r="B139" s="19"/>
      <c r="C139" s="6" t="s">
        <v>2</v>
      </c>
      <c r="E139" s="6" t="s">
        <v>1</v>
      </c>
      <c r="F139" s="6" t="s">
        <v>0</v>
      </c>
      <c r="G139" s="6"/>
      <c r="H139" s="6"/>
      <c r="I139" s="6"/>
      <c r="J139" s="157"/>
      <c r="K139" s="6" t="s">
        <v>4</v>
      </c>
      <c r="L139" s="157"/>
      <c r="M139" s="6" t="s">
        <v>20</v>
      </c>
      <c r="N139" s="25" t="str">
        <f>A141</f>
        <v>C2.1.26</v>
      </c>
      <c r="Q139" s="19"/>
      <c r="R139" s="287" t="s">
        <v>982</v>
      </c>
    </row>
    <row r="140" spans="1:18" outlineLevel="1" x14ac:dyDescent="0.25">
      <c r="A140" s="19"/>
      <c r="B140" s="19"/>
      <c r="C140" s="6" t="s">
        <v>2</v>
      </c>
      <c r="E140" s="6" t="s">
        <v>1</v>
      </c>
      <c r="F140" s="6" t="s">
        <v>0</v>
      </c>
      <c r="G140" s="6"/>
      <c r="H140" s="6"/>
      <c r="I140" s="6"/>
      <c r="J140" s="157"/>
      <c r="K140" s="6" t="s">
        <v>45</v>
      </c>
      <c r="L140" s="157"/>
      <c r="M140" s="6" t="s">
        <v>23</v>
      </c>
      <c r="N140" s="25" t="str">
        <f>A141</f>
        <v>C2.1.26</v>
      </c>
      <c r="Q140" s="19"/>
      <c r="R140" s="287" t="s">
        <v>982</v>
      </c>
    </row>
    <row r="141" spans="1:18" s="43" customFormat="1" ht="35.25" customHeight="1" x14ac:dyDescent="0.25">
      <c r="A141" s="290" t="s">
        <v>2019</v>
      </c>
      <c r="B141" s="290"/>
      <c r="C141" s="289" t="s">
        <v>9</v>
      </c>
      <c r="D141" s="289" t="s">
        <v>8</v>
      </c>
      <c r="E141" s="289" t="s">
        <v>7</v>
      </c>
      <c r="F141" s="289" t="s">
        <v>6</v>
      </c>
      <c r="G141" s="10"/>
      <c r="H141" s="10"/>
      <c r="I141" s="10"/>
      <c r="J141" s="511" t="s">
        <v>1512</v>
      </c>
      <c r="K141" s="511"/>
      <c r="L141" s="515" t="s">
        <v>2166</v>
      </c>
      <c r="M141" s="515"/>
      <c r="N141" s="263"/>
      <c r="O141" s="214" t="s">
        <v>1514</v>
      </c>
      <c r="Q141" s="290" t="s">
        <v>316</v>
      </c>
      <c r="R141" s="287" t="s">
        <v>931</v>
      </c>
    </row>
    <row r="142" spans="1:18" outlineLevel="1" x14ac:dyDescent="0.25">
      <c r="A142" s="19"/>
      <c r="B142" s="19"/>
      <c r="C142" s="6" t="s">
        <v>2</v>
      </c>
      <c r="E142" s="6" t="s">
        <v>1</v>
      </c>
      <c r="F142" s="6" t="s">
        <v>0</v>
      </c>
      <c r="G142" s="10"/>
      <c r="H142" s="10"/>
      <c r="I142" s="10"/>
      <c r="J142" s="157"/>
      <c r="K142" s="6" t="s">
        <v>3</v>
      </c>
      <c r="L142" s="157"/>
      <c r="M142" s="6" t="s">
        <v>21</v>
      </c>
      <c r="N142" s="25" t="s">
        <v>555</v>
      </c>
      <c r="Q142" s="19"/>
      <c r="R142" s="287" t="s">
        <v>982</v>
      </c>
    </row>
    <row r="143" spans="1:18" outlineLevel="1" x14ac:dyDescent="0.25">
      <c r="A143" s="19"/>
      <c r="B143" s="19"/>
      <c r="C143" s="6" t="s">
        <v>2</v>
      </c>
      <c r="E143" s="6" t="s">
        <v>1</v>
      </c>
      <c r="F143" s="6" t="s">
        <v>0</v>
      </c>
      <c r="G143" s="6"/>
      <c r="H143" s="6"/>
      <c r="I143" s="6"/>
      <c r="J143" s="157"/>
      <c r="K143" s="6" t="s">
        <v>4</v>
      </c>
      <c r="L143" s="157"/>
      <c r="M143" s="6" t="s">
        <v>20</v>
      </c>
      <c r="N143" s="25" t="s">
        <v>555</v>
      </c>
      <c r="Q143" s="19"/>
      <c r="R143" s="287" t="s">
        <v>982</v>
      </c>
    </row>
    <row r="144" spans="1:18" outlineLevel="1" x14ac:dyDescent="0.25">
      <c r="A144" s="19"/>
      <c r="B144" s="19"/>
      <c r="C144" s="6" t="s">
        <v>2</v>
      </c>
      <c r="E144" s="6" t="s">
        <v>1</v>
      </c>
      <c r="F144" s="6" t="s">
        <v>0</v>
      </c>
      <c r="G144" s="6"/>
      <c r="H144" s="6"/>
      <c r="I144" s="6"/>
      <c r="J144" s="157"/>
      <c r="K144" s="6" t="s">
        <v>45</v>
      </c>
      <c r="L144" s="157"/>
      <c r="M144" s="6" t="s">
        <v>23</v>
      </c>
      <c r="N144" s="25" t="s">
        <v>555</v>
      </c>
      <c r="Q144" s="19"/>
      <c r="R144" s="287" t="s">
        <v>982</v>
      </c>
    </row>
    <row r="145" spans="1:18" s="349" customFormat="1" x14ac:dyDescent="0.25">
      <c r="A145" s="355" t="s">
        <v>1040</v>
      </c>
      <c r="B145" s="254"/>
      <c r="C145" s="348"/>
      <c r="D145" s="348"/>
      <c r="E145" s="348"/>
      <c r="F145" s="348"/>
      <c r="G145" s="348"/>
      <c r="H145" s="348"/>
      <c r="I145" s="348"/>
      <c r="J145" s="348"/>
      <c r="K145" s="348"/>
      <c r="L145" s="348"/>
      <c r="M145" s="255"/>
      <c r="N145" s="256"/>
      <c r="Q145" s="254"/>
      <c r="R145" s="257"/>
    </row>
    <row r="146" spans="1:18" s="245" customFormat="1" x14ac:dyDescent="0.25">
      <c r="A146" s="363" t="s">
        <v>2041</v>
      </c>
      <c r="B146" s="364"/>
      <c r="M146" s="365"/>
      <c r="N146" s="253"/>
      <c r="Q146" s="364"/>
      <c r="R146" s="366"/>
    </row>
    <row r="147" spans="1:18" s="43" customFormat="1" ht="30.75" customHeight="1" x14ac:dyDescent="0.25">
      <c r="A147" s="290" t="s">
        <v>2043</v>
      </c>
      <c r="B147" s="290"/>
      <c r="C147" s="289" t="s">
        <v>9</v>
      </c>
      <c r="D147" s="289" t="s">
        <v>8</v>
      </c>
      <c r="E147" s="289" t="s">
        <v>7</v>
      </c>
      <c r="F147" s="289" t="s">
        <v>6</v>
      </c>
      <c r="G147" s="6"/>
      <c r="H147" s="6"/>
      <c r="I147" s="6"/>
      <c r="J147" s="519" t="s">
        <v>1975</v>
      </c>
      <c r="K147" s="519"/>
      <c r="L147" s="512" t="s">
        <v>2184</v>
      </c>
      <c r="M147" s="512"/>
      <c r="N147" s="263"/>
      <c r="O147" s="214"/>
      <c r="Q147" s="290" t="s">
        <v>334</v>
      </c>
      <c r="R147" s="287" t="s">
        <v>923</v>
      </c>
    </row>
    <row r="148" spans="1:18" ht="15" customHeight="1" outlineLevel="1" x14ac:dyDescent="0.25">
      <c r="B148" s="290" t="s">
        <v>2023</v>
      </c>
      <c r="C148" s="233" t="str">
        <f>VLOOKUP($B148,Codes!$A:$K,2,FALSE)</f>
        <v>Response</v>
      </c>
      <c r="D148" s="27"/>
      <c r="E148" s="233" t="str">
        <f>VLOOKUP($B148,Codes!$A:$K,4,FALSE)</f>
        <v>Category option</v>
      </c>
      <c r="F148" s="233">
        <f>VLOOKUP($B148,Codes!$A:$K,5,FALSE)</f>
        <v>1</v>
      </c>
      <c r="G148" s="27"/>
      <c r="H148" s="27"/>
      <c r="I148" s="27"/>
      <c r="J148" s="27">
        <v>1</v>
      </c>
      <c r="K148" s="233" t="s">
        <v>333</v>
      </c>
      <c r="L148" s="27"/>
      <c r="M148" s="233" t="str">
        <f>VLOOKUP($B148,Codes!$A:$K,11,FALSE)</f>
        <v>Be botir (AQUA)</v>
      </c>
      <c r="N148" s="25" t="str">
        <f>A163</f>
        <v>C2.1.31</v>
      </c>
      <c r="R148" s="287" t="s">
        <v>982</v>
      </c>
    </row>
    <row r="149" spans="1:18" outlineLevel="1" x14ac:dyDescent="0.25">
      <c r="A149" s="19"/>
      <c r="B149" s="290" t="s">
        <v>2024</v>
      </c>
      <c r="C149" s="233" t="str">
        <f>VLOOKUP($B149,Codes!$A:$K,2,FALSE)</f>
        <v>Response</v>
      </c>
      <c r="D149" s="27"/>
      <c r="E149" s="233" t="str">
        <f>VLOOKUP($B149,Codes!$A:$K,4,FALSE)</f>
        <v>Category option</v>
      </c>
      <c r="F149" s="233">
        <f>VLOOKUP($B149,Codes!$A:$K,5,FALSE)</f>
        <v>2</v>
      </c>
      <c r="G149" s="27"/>
      <c r="H149" s="27"/>
      <c r="I149" s="27"/>
      <c r="J149" s="27">
        <v>2</v>
      </c>
      <c r="K149" s="233" t="s">
        <v>332</v>
      </c>
      <c r="L149" s="27"/>
      <c r="M149" s="233" t="str">
        <f>VLOOKUP($B149,Codes!$A:$K,11,FALSE)</f>
        <v xml:space="preserve">Pipa nebe liga ba uma </v>
      </c>
      <c r="N149" s="25" t="str">
        <f>A163</f>
        <v>C2.1.31</v>
      </c>
      <c r="Q149" s="19"/>
      <c r="R149" s="287" t="s">
        <v>982</v>
      </c>
    </row>
    <row r="150" spans="1:18" outlineLevel="1" x14ac:dyDescent="0.25">
      <c r="B150" s="290" t="s">
        <v>2025</v>
      </c>
      <c r="C150" s="233" t="str">
        <f>VLOOKUP($B150,Codes!$A:$K,2,FALSE)</f>
        <v>Response</v>
      </c>
      <c r="D150" s="27"/>
      <c r="E150" s="233" t="str">
        <f>VLOOKUP($B150,Codes!$A:$K,4,FALSE)</f>
        <v>Category option</v>
      </c>
      <c r="F150" s="233">
        <f>VLOOKUP($B150,Codes!$A:$K,5,FALSE)</f>
        <v>3</v>
      </c>
      <c r="G150" s="27"/>
      <c r="H150" s="27"/>
      <c r="I150" s="27"/>
      <c r="J150" s="27">
        <v>3</v>
      </c>
      <c r="K150" s="233" t="s">
        <v>1255</v>
      </c>
      <c r="L150" s="27"/>
      <c r="M150" s="233" t="str">
        <f>VLOOKUP($B150,Codes!$A:$K,11,FALSE)</f>
        <v xml:space="preserve">Pipa nebe liga ba uma oin / fatin ida (iha fatin) </v>
      </c>
      <c r="N150" s="25" t="str">
        <f>A163</f>
        <v>C2.1.31</v>
      </c>
      <c r="O150" s="6" t="s">
        <v>1331</v>
      </c>
      <c r="R150" s="287" t="s">
        <v>982</v>
      </c>
    </row>
    <row r="151" spans="1:18" outlineLevel="1" x14ac:dyDescent="0.25">
      <c r="B151" s="290" t="s">
        <v>2026</v>
      </c>
      <c r="C151" s="233" t="str">
        <f>VLOOKUP($B151,Codes!$A:$K,2,FALSE)</f>
        <v>Response</v>
      </c>
      <c r="D151" s="27"/>
      <c r="E151" s="233" t="str">
        <f>VLOOKUP($B151,Codes!$A:$K,4,FALSE)</f>
        <v>Category option</v>
      </c>
      <c r="F151" s="233">
        <f>VLOOKUP($B151,Codes!$A:$K,5,FALSE)</f>
        <v>4</v>
      </c>
      <c r="G151" s="27"/>
      <c r="H151" s="27"/>
      <c r="I151" s="27"/>
      <c r="J151" s="27">
        <v>4</v>
      </c>
      <c r="K151" s="233" t="s">
        <v>1493</v>
      </c>
      <c r="L151" s="27"/>
      <c r="M151" s="233" t="str">
        <f>VLOOKUP($B151,Codes!$A:$K,11,FALSE)</f>
        <v>Pipa nebe liga ba uma sorin / vizinhu</v>
      </c>
      <c r="N151" s="25" t="str">
        <f>A163</f>
        <v>C2.1.31</v>
      </c>
      <c r="O151" s="6"/>
      <c r="R151" s="287" t="s">
        <v>982</v>
      </c>
    </row>
    <row r="152" spans="1:18" outlineLevel="1" x14ac:dyDescent="0.25">
      <c r="B152" s="290" t="s">
        <v>2027</v>
      </c>
      <c r="C152" s="233" t="str">
        <f>VLOOKUP($B152,Codes!$A:$K,2,FALSE)</f>
        <v>Response</v>
      </c>
      <c r="D152" s="27"/>
      <c r="E152" s="233" t="str">
        <f>VLOOKUP($B152,Codes!$A:$K,4,FALSE)</f>
        <v>Category option</v>
      </c>
      <c r="F152" s="233">
        <f>VLOOKUP($B152,Codes!$A:$K,5,FALSE)</f>
        <v>5</v>
      </c>
      <c r="G152" s="27"/>
      <c r="H152" s="27"/>
      <c r="I152" s="27"/>
      <c r="J152" s="27">
        <v>5</v>
      </c>
      <c r="K152" s="233" t="s">
        <v>1254</v>
      </c>
      <c r="L152" s="27"/>
      <c r="M152" s="233" t="str">
        <f>VLOOKUP($B152,Codes!$A:$K,11,FALSE)</f>
        <v>Torneira</v>
      </c>
      <c r="N152" s="25" t="str">
        <f>A163</f>
        <v>C2.1.31</v>
      </c>
      <c r="O152" s="6" t="s">
        <v>1332</v>
      </c>
      <c r="R152" s="287" t="s">
        <v>982</v>
      </c>
    </row>
    <row r="153" spans="1:18" outlineLevel="1" x14ac:dyDescent="0.25">
      <c r="B153" s="290" t="s">
        <v>2028</v>
      </c>
      <c r="C153" s="233" t="str">
        <f>VLOOKUP($B153,Codes!$A:$K,2,FALSE)</f>
        <v>Response</v>
      </c>
      <c r="D153" s="27"/>
      <c r="E153" s="233" t="str">
        <f>VLOOKUP($B153,Codes!$A:$K,4,FALSE)</f>
        <v>Category option</v>
      </c>
      <c r="F153" s="233">
        <f>VLOOKUP($B153,Codes!$A:$K,5,FALSE)</f>
        <v>6</v>
      </c>
      <c r="G153" s="27"/>
      <c r="H153" s="27"/>
      <c r="I153" s="27"/>
      <c r="J153" s="27">
        <v>6</v>
      </c>
      <c r="K153" s="233" t="s">
        <v>1494</v>
      </c>
      <c r="L153" s="27"/>
      <c r="M153" s="233" t="str">
        <f>VLOOKUP($B153,Codes!$A:$K,11,FALSE)</f>
        <v>Be posu</v>
      </c>
      <c r="N153" s="25" t="str">
        <f>A163</f>
        <v>C2.1.31</v>
      </c>
      <c r="R153" s="287" t="s">
        <v>982</v>
      </c>
    </row>
    <row r="154" spans="1:18" outlineLevel="1" x14ac:dyDescent="0.25">
      <c r="B154" s="290" t="s">
        <v>2029</v>
      </c>
      <c r="C154" s="233" t="str">
        <f>VLOOKUP($B154,Codes!$A:$K,2,FALSE)</f>
        <v>Response</v>
      </c>
      <c r="D154" s="27"/>
      <c r="E154" s="233" t="str">
        <f>VLOOKUP($B154,Codes!$A:$K,4,FALSE)</f>
        <v>Category option</v>
      </c>
      <c r="F154" s="233">
        <f>VLOOKUP($B154,Codes!$A:$K,5,FALSE)</f>
        <v>7</v>
      </c>
      <c r="G154" s="27"/>
      <c r="H154" s="27"/>
      <c r="I154" s="27"/>
      <c r="J154" s="27">
        <v>7</v>
      </c>
      <c r="K154" s="233" t="s">
        <v>1495</v>
      </c>
      <c r="L154" s="27"/>
      <c r="M154" s="233" t="str">
        <f>VLOOKUP($B154,Codes!$A:$K,11,FALSE)</f>
        <v xml:space="preserve">Ke'e be </v>
      </c>
      <c r="N154" s="25" t="str">
        <f>A163</f>
        <v>C2.1.31</v>
      </c>
      <c r="O154" s="6" t="s">
        <v>1333</v>
      </c>
      <c r="R154" s="287" t="s">
        <v>982</v>
      </c>
    </row>
    <row r="155" spans="1:18" outlineLevel="1" x14ac:dyDescent="0.25">
      <c r="B155" s="290" t="s">
        <v>2030</v>
      </c>
      <c r="C155" s="233" t="str">
        <f>VLOOKUP($B155,Codes!$A:$K,2,FALSE)</f>
        <v>Response</v>
      </c>
      <c r="D155" s="27"/>
      <c r="E155" s="233" t="str">
        <f>VLOOKUP($B155,Codes!$A:$K,4,FALSE)</f>
        <v>Category option</v>
      </c>
      <c r="F155" s="233">
        <f>VLOOKUP($B155,Codes!$A:$K,5,FALSE)</f>
        <v>8</v>
      </c>
      <c r="G155" s="27"/>
      <c r="H155" s="27"/>
      <c r="I155" s="27"/>
      <c r="J155" s="27">
        <v>8</v>
      </c>
      <c r="K155" s="233" t="s">
        <v>326</v>
      </c>
      <c r="L155" s="27"/>
      <c r="M155" s="233" t="str">
        <f>VLOOKUP($B155,Codes!$A:$K,11,FALSE)</f>
        <v>Be moris</v>
      </c>
      <c r="N155" s="25" t="str">
        <f>A163</f>
        <v>C2.1.31</v>
      </c>
      <c r="R155" s="287" t="s">
        <v>982</v>
      </c>
    </row>
    <row r="156" spans="1:18" outlineLevel="1" x14ac:dyDescent="0.25">
      <c r="B156" s="290" t="s">
        <v>2031</v>
      </c>
      <c r="C156" s="233" t="str">
        <f>VLOOKUP($B156,Codes!$A:$K,2,FALSE)</f>
        <v>Response</v>
      </c>
      <c r="D156" s="27"/>
      <c r="E156" s="233" t="str">
        <f>VLOOKUP($B156,Codes!$A:$K,4,FALSE)</f>
        <v>Category option</v>
      </c>
      <c r="F156" s="233">
        <f>VLOOKUP($B156,Codes!$A:$K,5,FALSE)</f>
        <v>9</v>
      </c>
      <c r="G156" s="27"/>
      <c r="H156" s="27"/>
      <c r="I156" s="27"/>
      <c r="J156" s="27">
        <v>9</v>
      </c>
      <c r="K156" s="233" t="s">
        <v>1256</v>
      </c>
      <c r="L156" s="27"/>
      <c r="M156" s="233" t="str">
        <f>VLOOKUP($B156,Codes!$A:$K,11,FALSE)</f>
        <v>Mota / be sulin</v>
      </c>
      <c r="N156" s="25" t="str">
        <f>A163</f>
        <v>C2.1.31</v>
      </c>
      <c r="O156" s="6" t="s">
        <v>1329</v>
      </c>
      <c r="R156" s="287" t="s">
        <v>982</v>
      </c>
    </row>
    <row r="157" spans="1:18" outlineLevel="1" x14ac:dyDescent="0.25">
      <c r="B157" s="290" t="s">
        <v>2032</v>
      </c>
      <c r="C157" s="233" t="str">
        <f>VLOOKUP($B157,Codes!$A:$K,2,FALSE)</f>
        <v>Response</v>
      </c>
      <c r="D157" s="27"/>
      <c r="E157" s="233" t="str">
        <f>VLOOKUP($B157,Codes!$A:$K,4,FALSE)</f>
        <v>Category option</v>
      </c>
      <c r="F157" s="233">
        <f>VLOOKUP($B157,Codes!$A:$K,5,FALSE)</f>
        <v>10</v>
      </c>
      <c r="G157" s="27"/>
      <c r="H157" s="27"/>
      <c r="I157" s="27"/>
      <c r="J157" s="27">
        <v>10</v>
      </c>
      <c r="K157" s="233" t="s">
        <v>1258</v>
      </c>
      <c r="L157" s="27"/>
      <c r="M157" s="233" t="str">
        <f>VLOOKUP($B157,Codes!$A:$K,11,FALSE)</f>
        <v>Kolam / lagua</v>
      </c>
      <c r="N157" s="25" t="str">
        <f>A163</f>
        <v>C2.1.31</v>
      </c>
      <c r="O157" s="6" t="s">
        <v>1330</v>
      </c>
      <c r="R157" s="287" t="s">
        <v>982</v>
      </c>
    </row>
    <row r="158" spans="1:18" outlineLevel="1" x14ac:dyDescent="0.25">
      <c r="B158" s="290" t="s">
        <v>2033</v>
      </c>
      <c r="C158" s="233" t="str">
        <f>VLOOKUP($B158,Codes!$A:$K,2,FALSE)</f>
        <v>Response</v>
      </c>
      <c r="D158" s="27"/>
      <c r="E158" s="233" t="str">
        <f>VLOOKUP($B158,Codes!$A:$K,4,FALSE)</f>
        <v>Category option</v>
      </c>
      <c r="F158" s="233">
        <f>VLOOKUP($B158,Codes!$A:$K,5,FALSE)</f>
        <v>11</v>
      </c>
      <c r="G158" s="27"/>
      <c r="H158" s="27"/>
      <c r="I158" s="27"/>
      <c r="J158" s="27">
        <v>11</v>
      </c>
      <c r="K158" s="233" t="s">
        <v>1260</v>
      </c>
      <c r="L158" s="27"/>
      <c r="M158" s="233" t="str">
        <f>VLOOKUP($B158,Codes!$A:$K,11,FALSE)</f>
        <v xml:space="preserve">Be dalan / kanal irigasaun </v>
      </c>
      <c r="N158" s="25" t="str">
        <f>A163</f>
        <v>C2.1.31</v>
      </c>
      <c r="R158" s="287" t="s">
        <v>982</v>
      </c>
    </row>
    <row r="159" spans="1:18" outlineLevel="1" x14ac:dyDescent="0.25">
      <c r="B159" s="290" t="s">
        <v>2034</v>
      </c>
      <c r="C159" s="233" t="str">
        <f>VLOOKUP($B159,Codes!$A:$K,2,FALSE)</f>
        <v>Response</v>
      </c>
      <c r="D159" s="27"/>
      <c r="E159" s="233" t="str">
        <f>VLOOKUP($B159,Codes!$A:$K,4,FALSE)</f>
        <v>Category option</v>
      </c>
      <c r="F159" s="233">
        <f>VLOOKUP($B159,Codes!$A:$K,5,FALSE)</f>
        <v>12</v>
      </c>
      <c r="G159" s="27"/>
      <c r="H159" s="27"/>
      <c r="I159" s="27"/>
      <c r="J159" s="27">
        <v>12</v>
      </c>
      <c r="K159" s="233" t="s">
        <v>525</v>
      </c>
      <c r="L159" s="27"/>
      <c r="M159" s="233" t="str">
        <f>VLOOKUP($B159,Codes!$A:$K,11,FALSE)</f>
        <v>Udan been</v>
      </c>
      <c r="N159" s="25" t="str">
        <f>A163</f>
        <v>C2.1.31</v>
      </c>
      <c r="R159" s="287" t="s">
        <v>982</v>
      </c>
    </row>
    <row r="160" spans="1:18" outlineLevel="1" x14ac:dyDescent="0.25">
      <c r="B160" s="290" t="s">
        <v>2035</v>
      </c>
      <c r="C160" s="233" t="str">
        <f>VLOOKUP($B160,Codes!$A:$K,2,FALSE)</f>
        <v>Response</v>
      </c>
      <c r="D160" s="27"/>
      <c r="E160" s="233" t="str">
        <f>VLOOKUP($B160,Codes!$A:$K,4,FALSE)</f>
        <v>Category option</v>
      </c>
      <c r="F160" s="233">
        <f>VLOOKUP($B160,Codes!$A:$K,5,FALSE)</f>
        <v>13</v>
      </c>
      <c r="G160" s="27"/>
      <c r="H160" s="27"/>
      <c r="I160" s="27"/>
      <c r="J160" s="27">
        <v>13</v>
      </c>
      <c r="K160" s="233" t="s">
        <v>1262</v>
      </c>
      <c r="L160" s="27"/>
      <c r="M160" s="233" t="str">
        <f>VLOOKUP($B160,Codes!$A:$K,11,FALSE)</f>
        <v>Trek / gerobak / tanke</v>
      </c>
      <c r="N160" s="25" t="str">
        <f>A163</f>
        <v>C2.1.31</v>
      </c>
      <c r="R160" s="287" t="s">
        <v>982</v>
      </c>
    </row>
    <row r="161" spans="1:18" outlineLevel="1" x14ac:dyDescent="0.25">
      <c r="B161" s="19" t="s">
        <v>577</v>
      </c>
      <c r="C161" s="233" t="str">
        <f>VLOOKUP($B161,Codes!$A:$K,2,FALSE)</f>
        <v>Response</v>
      </c>
      <c r="D161" s="27"/>
      <c r="E161" s="233" t="str">
        <f>VLOOKUP($B161,Codes!$A:$K,4,FALSE)</f>
        <v>Category option</v>
      </c>
      <c r="F161" s="233">
        <f>VLOOKUP($B161,Codes!$A:$K,5,FALSE)</f>
        <v>997</v>
      </c>
      <c r="G161" s="27"/>
      <c r="H161" s="27"/>
      <c r="I161" s="27"/>
      <c r="J161" s="27">
        <v>14</v>
      </c>
      <c r="K161" s="233" t="s">
        <v>606</v>
      </c>
      <c r="L161" s="27"/>
      <c r="M161" s="233" t="str">
        <f>VLOOKUP($B161,Codes!$A:$K,11,FALSE)</f>
        <v>Seluk (spesifika)</v>
      </c>
      <c r="N161" s="25" t="str">
        <f>A162</f>
        <v>C2.1.30x</v>
      </c>
      <c r="R161" s="287" t="s">
        <v>982</v>
      </c>
    </row>
    <row r="162" spans="1:18" s="43" customFormat="1" x14ac:dyDescent="0.25">
      <c r="A162" s="290" t="s">
        <v>2044</v>
      </c>
      <c r="B162" s="290"/>
      <c r="C162" s="346" t="s">
        <v>9</v>
      </c>
      <c r="D162" s="346" t="s">
        <v>453</v>
      </c>
      <c r="E162" s="346" t="s">
        <v>15</v>
      </c>
      <c r="F162" s="346" t="s">
        <v>14</v>
      </c>
      <c r="G162" s="6"/>
      <c r="H162" s="6"/>
      <c r="I162" s="6"/>
      <c r="J162" s="346" t="s">
        <v>1752</v>
      </c>
      <c r="L162" s="30" t="s">
        <v>2167</v>
      </c>
      <c r="N162" s="288" t="str">
        <f>A163</f>
        <v>C2.1.31</v>
      </c>
      <c r="Q162" s="290"/>
      <c r="R162" s="345"/>
    </row>
    <row r="163" spans="1:18" s="43" customFormat="1" ht="30.75" customHeight="1" x14ac:dyDescent="0.25">
      <c r="A163" s="290" t="s">
        <v>2045</v>
      </c>
      <c r="B163" s="290"/>
      <c r="C163" s="289" t="s">
        <v>9</v>
      </c>
      <c r="D163" s="289" t="s">
        <v>8</v>
      </c>
      <c r="E163" s="289" t="s">
        <v>7</v>
      </c>
      <c r="F163" s="289" t="s">
        <v>6</v>
      </c>
      <c r="G163" s="10"/>
      <c r="H163" s="10"/>
      <c r="I163" s="10"/>
      <c r="J163" s="30" t="s">
        <v>1575</v>
      </c>
      <c r="K163" s="176"/>
      <c r="L163" s="520" t="s">
        <v>2168</v>
      </c>
      <c r="M163" s="520"/>
      <c r="N163" s="263"/>
      <c r="O163" s="214" t="s">
        <v>1978</v>
      </c>
      <c r="Q163" s="290" t="s">
        <v>316</v>
      </c>
      <c r="R163" s="287" t="s">
        <v>931</v>
      </c>
    </row>
    <row r="164" spans="1:18" outlineLevel="1" x14ac:dyDescent="0.25">
      <c r="A164" s="19"/>
      <c r="B164" s="19"/>
      <c r="C164" s="6" t="s">
        <v>2</v>
      </c>
      <c r="E164" s="6" t="s">
        <v>1</v>
      </c>
      <c r="F164" s="6" t="s">
        <v>0</v>
      </c>
      <c r="G164" s="10"/>
      <c r="H164" s="10"/>
      <c r="I164" s="10"/>
      <c r="J164" s="157"/>
      <c r="K164" s="6" t="s">
        <v>1515</v>
      </c>
      <c r="L164" s="157"/>
      <c r="M164" s="6" t="s">
        <v>2047</v>
      </c>
      <c r="N164" s="25" t="str">
        <f>A167</f>
        <v>C2.1.40</v>
      </c>
      <c r="Q164" s="19"/>
      <c r="R164" s="287" t="s">
        <v>982</v>
      </c>
    </row>
    <row r="165" spans="1:18" outlineLevel="1" x14ac:dyDescent="0.25">
      <c r="A165" s="19"/>
      <c r="B165" s="19"/>
      <c r="C165" s="6" t="s">
        <v>2</v>
      </c>
      <c r="E165" s="6" t="s">
        <v>1</v>
      </c>
      <c r="F165" s="6" t="s">
        <v>0</v>
      </c>
      <c r="G165" s="6"/>
      <c r="H165" s="6"/>
      <c r="I165" s="6"/>
      <c r="J165" s="157"/>
      <c r="K165" s="6" t="s">
        <v>1516</v>
      </c>
      <c r="L165" s="157"/>
      <c r="M165" s="6" t="s">
        <v>1924</v>
      </c>
      <c r="N165" s="25" t="str">
        <f>A167</f>
        <v>C2.1.40</v>
      </c>
      <c r="P165" s="1">
        <f>10946/26</f>
        <v>421</v>
      </c>
      <c r="Q165" s="19"/>
      <c r="R165" s="287" t="s">
        <v>982</v>
      </c>
    </row>
    <row r="166" spans="1:18" s="250" customFormat="1" x14ac:dyDescent="0.25">
      <c r="A166" s="252" t="s">
        <v>1994</v>
      </c>
      <c r="B166" s="246"/>
      <c r="C166" s="247"/>
      <c r="D166" s="247"/>
      <c r="E166" s="247"/>
      <c r="F166" s="247"/>
      <c r="G166" s="247"/>
      <c r="H166" s="247"/>
      <c r="I166" s="247"/>
      <c r="J166" s="247"/>
      <c r="K166" s="247"/>
      <c r="L166" s="247"/>
      <c r="M166" s="248"/>
      <c r="N166" s="249"/>
      <c r="Q166" s="246"/>
      <c r="R166" s="251"/>
    </row>
    <row r="167" spans="1:18" s="245" customFormat="1" ht="30.75" customHeight="1" x14ac:dyDescent="0.25">
      <c r="A167" s="244" t="s">
        <v>2046</v>
      </c>
      <c r="B167" s="244"/>
      <c r="C167" s="244" t="s">
        <v>540</v>
      </c>
      <c r="D167" s="244"/>
      <c r="E167" s="244"/>
      <c r="F167" s="244"/>
      <c r="G167" s="244"/>
      <c r="H167" s="244"/>
      <c r="I167" s="260"/>
      <c r="J167" s="518" t="s">
        <v>1993</v>
      </c>
      <c r="K167" s="518"/>
      <c r="L167" s="517" t="s">
        <v>2201</v>
      </c>
      <c r="M167" s="517"/>
      <c r="N167" s="341"/>
      <c r="R167" s="244"/>
    </row>
    <row r="168" spans="1:18" s="349" customFormat="1" x14ac:dyDescent="0.25">
      <c r="A168" s="354" t="s">
        <v>1997</v>
      </c>
      <c r="B168" s="254"/>
      <c r="C168" s="348"/>
      <c r="D168" s="348"/>
      <c r="E168" s="348"/>
      <c r="F168" s="348"/>
      <c r="G168" s="348"/>
      <c r="H168" s="348"/>
      <c r="I168" s="348"/>
      <c r="J168" s="348"/>
      <c r="K168" s="348"/>
      <c r="L168" s="348"/>
      <c r="M168" s="255"/>
      <c r="N168" s="256"/>
      <c r="Q168" s="254"/>
      <c r="R168" s="257"/>
    </row>
    <row r="169" spans="1:18" s="43" customFormat="1" x14ac:dyDescent="0.25">
      <c r="A169" s="290" t="s">
        <v>2055</v>
      </c>
      <c r="B169" s="290"/>
      <c r="C169" s="346" t="s">
        <v>9</v>
      </c>
      <c r="D169" s="346" t="s">
        <v>8</v>
      </c>
      <c r="E169" s="346" t="s">
        <v>30</v>
      </c>
      <c r="F169" s="346" t="s">
        <v>6</v>
      </c>
      <c r="G169" s="10"/>
      <c r="H169" s="10"/>
      <c r="I169" s="10"/>
      <c r="J169" s="346" t="s">
        <v>2058</v>
      </c>
      <c r="L169" s="346" t="s">
        <v>2202</v>
      </c>
      <c r="N169" s="288"/>
      <c r="Q169" s="290" t="s">
        <v>314</v>
      </c>
      <c r="R169" s="345" t="s">
        <v>932</v>
      </c>
    </row>
    <row r="170" spans="1:18" s="43" customFormat="1" outlineLevel="1" x14ac:dyDescent="0.25">
      <c r="A170" s="290"/>
      <c r="B170" s="290"/>
      <c r="C170" s="6" t="s">
        <v>2</v>
      </c>
      <c r="D170" s="346"/>
      <c r="E170" s="6" t="s">
        <v>1</v>
      </c>
      <c r="F170" s="6" t="s">
        <v>0</v>
      </c>
      <c r="G170" s="10"/>
      <c r="H170" s="10"/>
      <c r="I170" s="10"/>
      <c r="J170" s="346"/>
      <c r="K170" s="6" t="s">
        <v>2048</v>
      </c>
      <c r="L170" s="346"/>
      <c r="M170" s="27" t="s">
        <v>2052</v>
      </c>
      <c r="N170" s="25" t="str">
        <f>A179</f>
        <v>C2.1.42</v>
      </c>
      <c r="Q170" s="290"/>
      <c r="R170" s="345" t="s">
        <v>982</v>
      </c>
    </row>
    <row r="171" spans="1:18" s="43" customFormat="1" outlineLevel="1" x14ac:dyDescent="0.25">
      <c r="A171" s="290"/>
      <c r="B171" s="290"/>
      <c r="C171" s="6" t="s">
        <v>2</v>
      </c>
      <c r="D171" s="346"/>
      <c r="E171" s="6" t="s">
        <v>1</v>
      </c>
      <c r="F171" s="6" t="s">
        <v>0</v>
      </c>
      <c r="G171" s="6"/>
      <c r="H171" s="6"/>
      <c r="I171" s="6"/>
      <c r="J171" s="346"/>
      <c r="K171" s="6" t="s">
        <v>2049</v>
      </c>
      <c r="L171" s="346"/>
      <c r="M171" s="27" t="s">
        <v>2053</v>
      </c>
      <c r="N171" s="25" t="str">
        <f>A179</f>
        <v>C2.1.42</v>
      </c>
      <c r="Q171" s="290"/>
      <c r="R171" s="345" t="s">
        <v>982</v>
      </c>
    </row>
    <row r="172" spans="1:18" s="43" customFormat="1" outlineLevel="1" x14ac:dyDescent="0.25">
      <c r="A172" s="290"/>
      <c r="B172" s="290"/>
      <c r="C172" s="6" t="s">
        <v>2</v>
      </c>
      <c r="D172" s="346"/>
      <c r="E172" s="6" t="s">
        <v>1</v>
      </c>
      <c r="F172" s="6" t="s">
        <v>0</v>
      </c>
      <c r="G172" s="6"/>
      <c r="H172" s="6"/>
      <c r="I172" s="6"/>
      <c r="J172" s="346"/>
      <c r="K172" s="6" t="s">
        <v>2050</v>
      </c>
      <c r="L172" s="346"/>
      <c r="M172" s="27" t="s">
        <v>313</v>
      </c>
      <c r="N172" s="25" t="str">
        <f>A179</f>
        <v>C2.1.42</v>
      </c>
      <c r="Q172" s="290"/>
      <c r="R172" s="345" t="s">
        <v>982</v>
      </c>
    </row>
    <row r="173" spans="1:18" s="43" customFormat="1" outlineLevel="1" x14ac:dyDescent="0.25">
      <c r="A173" s="290"/>
      <c r="B173" s="290"/>
      <c r="C173" s="6" t="s">
        <v>2</v>
      </c>
      <c r="D173" s="346"/>
      <c r="E173" s="6" t="s">
        <v>1</v>
      </c>
      <c r="F173" s="6" t="s">
        <v>0</v>
      </c>
      <c r="G173" s="52"/>
      <c r="H173" s="52"/>
      <c r="I173" s="52"/>
      <c r="J173" s="346"/>
      <c r="K173" s="6" t="s">
        <v>2051</v>
      </c>
      <c r="L173" s="346"/>
      <c r="M173" s="27" t="s">
        <v>2054</v>
      </c>
      <c r="N173" s="25" t="str">
        <f>A179</f>
        <v>C2.1.42</v>
      </c>
      <c r="Q173" s="290"/>
      <c r="R173" s="345" t="s">
        <v>982</v>
      </c>
    </row>
    <row r="174" spans="1:18" s="43" customFormat="1" outlineLevel="1" x14ac:dyDescent="0.25">
      <c r="A174" s="290"/>
      <c r="B174" s="19" t="s">
        <v>577</v>
      </c>
      <c r="C174" s="233" t="str">
        <f>VLOOKUP($B174,Codes!$A:$K,2,FALSE)</f>
        <v>Response</v>
      </c>
      <c r="D174" s="27"/>
      <c r="E174" s="233" t="str">
        <f>VLOOKUP($B174,Codes!$A:$K,4,FALSE)</f>
        <v>Category option</v>
      </c>
      <c r="F174" s="233">
        <f>VLOOKUP($B174,Codes!$A:$K,5,FALSE)</f>
        <v>997</v>
      </c>
      <c r="G174" s="27"/>
      <c r="H174" s="27"/>
      <c r="I174" s="27"/>
      <c r="J174" s="27"/>
      <c r="K174" s="233" t="str">
        <f>VLOOKUP($B174,Codes!$A:$K,9,FALSE)</f>
        <v>Other (specify)</v>
      </c>
      <c r="L174" s="27"/>
      <c r="M174" s="233" t="str">
        <f>VLOOKUP($B174,Codes!$A:$K,11,FALSE)</f>
        <v>Seluk (spesifika)</v>
      </c>
      <c r="N174" s="25" t="str">
        <f>A177</f>
        <v>C2.1.41x</v>
      </c>
      <c r="Q174" s="290"/>
      <c r="R174" s="345" t="s">
        <v>982</v>
      </c>
    </row>
    <row r="175" spans="1:18" s="43" customFormat="1" outlineLevel="1" x14ac:dyDescent="0.25">
      <c r="A175" s="290"/>
      <c r="B175" s="19" t="s">
        <v>588</v>
      </c>
      <c r="C175" s="233" t="str">
        <f>VLOOKUP($B175,Codes!$A:$K,2,FALSE)</f>
        <v>Response</v>
      </c>
      <c r="D175" s="27"/>
      <c r="E175" s="233" t="str">
        <f>VLOOKUP($B175,Codes!$A:$K,4,FALSE)</f>
        <v>Category option</v>
      </c>
      <c r="F175" s="233">
        <f>VLOOKUP($B175,Codes!$A:$K,5,FALSE)</f>
        <v>999</v>
      </c>
      <c r="G175" s="27"/>
      <c r="H175" s="27"/>
      <c r="I175" s="27"/>
      <c r="J175" s="27"/>
      <c r="K175" s="233" t="str">
        <f>VLOOKUP($B175,Codes!$A:$K,9,FALSE)</f>
        <v>Don't know</v>
      </c>
      <c r="L175" s="27"/>
      <c r="M175" s="233" t="str">
        <f>VLOOKUP($B175,Codes!$A:$K,11,FALSE)</f>
        <v>La hatene</v>
      </c>
      <c r="N175" s="25" t="str">
        <f>A179</f>
        <v>C2.1.42</v>
      </c>
      <c r="Q175" s="290"/>
      <c r="R175" s="345" t="s">
        <v>982</v>
      </c>
    </row>
    <row r="176" spans="1:18" s="43" customFormat="1" outlineLevel="1" x14ac:dyDescent="0.25">
      <c r="A176" s="290"/>
      <c r="B176" s="19" t="s">
        <v>589</v>
      </c>
      <c r="C176" s="233" t="str">
        <f>VLOOKUP($B176,Codes!$A:$K,2,FALSE)</f>
        <v>Response</v>
      </c>
      <c r="D176" s="27"/>
      <c r="E176" s="233" t="str">
        <f>VLOOKUP($B176,Codes!$A:$K,4,FALSE)</f>
        <v>Category option</v>
      </c>
      <c r="F176" s="233">
        <f>VLOOKUP($B176,Codes!$A:$K,5,FALSE)</f>
        <v>998</v>
      </c>
      <c r="G176" s="27"/>
      <c r="H176" s="27"/>
      <c r="I176" s="27"/>
      <c r="J176" s="27"/>
      <c r="K176" s="233" t="str">
        <f>VLOOKUP($B176,Codes!$A:$K,9,FALSE)</f>
        <v>Refused to answer</v>
      </c>
      <c r="L176" s="27"/>
      <c r="M176" s="233" t="str">
        <f>VLOOKUP($B176,Codes!$A:$K,11,FALSE)</f>
        <v>Lakohi fo resposta</v>
      </c>
      <c r="N176" s="25" t="str">
        <f>A179</f>
        <v>C2.1.42</v>
      </c>
      <c r="Q176" s="290"/>
      <c r="R176" s="345" t="s">
        <v>982</v>
      </c>
    </row>
    <row r="177" spans="1:18" s="43" customFormat="1" x14ac:dyDescent="0.25">
      <c r="A177" s="290" t="s">
        <v>2056</v>
      </c>
      <c r="B177" s="290"/>
      <c r="C177" s="346" t="s">
        <v>9</v>
      </c>
      <c r="D177" s="346" t="s">
        <v>453</v>
      </c>
      <c r="E177" s="346" t="s">
        <v>15</v>
      </c>
      <c r="F177" s="346" t="s">
        <v>14</v>
      </c>
      <c r="G177" s="6"/>
      <c r="H177" s="6"/>
      <c r="I177" s="6"/>
      <c r="J177" s="346" t="s">
        <v>1764</v>
      </c>
      <c r="L177" s="30" t="s">
        <v>2057</v>
      </c>
      <c r="N177" s="288" t="str">
        <f>A179</f>
        <v>C2.1.42</v>
      </c>
      <c r="Q177" s="290"/>
      <c r="R177" s="345"/>
    </row>
    <row r="178" spans="1:18" s="349" customFormat="1" x14ac:dyDescent="0.25">
      <c r="A178" s="354" t="s">
        <v>1040</v>
      </c>
      <c r="B178" s="254"/>
      <c r="C178" s="348"/>
      <c r="D178" s="348"/>
      <c r="E178" s="348"/>
      <c r="F178" s="348"/>
      <c r="G178" s="348"/>
      <c r="H178" s="348"/>
      <c r="I178" s="348"/>
      <c r="J178" s="348"/>
      <c r="K178" s="348"/>
      <c r="L178" s="348"/>
      <c r="M178" s="255"/>
      <c r="N178" s="256"/>
      <c r="Q178" s="254"/>
      <c r="R178" s="257"/>
    </row>
    <row r="179" spans="1:18" s="43" customFormat="1" x14ac:dyDescent="0.25">
      <c r="A179" s="290" t="s">
        <v>2063</v>
      </c>
      <c r="B179" s="290"/>
      <c r="C179" s="289" t="s">
        <v>9</v>
      </c>
      <c r="D179" s="289" t="s">
        <v>8</v>
      </c>
      <c r="E179" s="289" t="s">
        <v>30</v>
      </c>
      <c r="F179" s="289" t="s">
        <v>26</v>
      </c>
      <c r="G179" s="10"/>
      <c r="H179" s="10"/>
      <c r="I179" s="10"/>
      <c r="J179" s="289" t="s">
        <v>2060</v>
      </c>
      <c r="L179" s="320" t="s">
        <v>2169</v>
      </c>
      <c r="N179" s="288"/>
      <c r="Q179" s="290" t="s">
        <v>315</v>
      </c>
      <c r="R179" s="287">
        <v>0</v>
      </c>
    </row>
    <row r="180" spans="1:18" s="43" customFormat="1" outlineLevel="1" x14ac:dyDescent="0.25">
      <c r="A180" s="290"/>
      <c r="B180" s="6" t="s">
        <v>1120</v>
      </c>
      <c r="C180" s="233" t="str">
        <f>VLOOKUP($B180,Codes!$A:$K,2,FALSE)</f>
        <v>Response</v>
      </c>
      <c r="D180" s="27"/>
      <c r="E180" s="233" t="str">
        <f>VLOOKUP($B180,Codes!$A:$K,4,FALSE)</f>
        <v>Category option</v>
      </c>
      <c r="F180" s="233">
        <f>VLOOKUP($B180,Codes!$A:$K,5,FALSE)</f>
        <v>1306</v>
      </c>
      <c r="G180" s="27"/>
      <c r="H180" s="27"/>
      <c r="I180" s="27"/>
      <c r="J180" s="27"/>
      <c r="K180" s="233" t="str">
        <f>VLOOKUP($B180,Codes!$A:$K,9,FALSE)</f>
        <v>June 2013</v>
      </c>
      <c r="L180" s="27"/>
      <c r="M180" s="233" t="str">
        <f>VLOOKUP($B180,Codes!$A:$K,11,FALSE)</f>
        <v>Junu 2013</v>
      </c>
      <c r="N180" s="25" t="str">
        <f>A200</f>
        <v>C2.1.43</v>
      </c>
      <c r="Q180" s="290"/>
      <c r="R180" s="287" t="s">
        <v>982</v>
      </c>
    </row>
    <row r="181" spans="1:18" s="43" customFormat="1" outlineLevel="1" x14ac:dyDescent="0.25">
      <c r="A181" s="290"/>
      <c r="B181" s="6" t="s">
        <v>1121</v>
      </c>
      <c r="C181" s="233" t="str">
        <f>VLOOKUP($B181,Codes!$A:$K,2,FALSE)</f>
        <v>Response</v>
      </c>
      <c r="D181" s="27"/>
      <c r="E181" s="233" t="str">
        <f>VLOOKUP($B181,Codes!$A:$K,4,FALSE)</f>
        <v>Category option</v>
      </c>
      <c r="F181" s="233">
        <f>VLOOKUP($B181,Codes!$A:$K,5,FALSE)</f>
        <v>1307</v>
      </c>
      <c r="G181" s="27"/>
      <c r="H181" s="27"/>
      <c r="I181" s="27"/>
      <c r="J181" s="27"/>
      <c r="K181" s="233" t="str">
        <f>VLOOKUP($B181,Codes!$A:$K,9,FALSE)</f>
        <v>July 2013</v>
      </c>
      <c r="L181" s="27"/>
      <c r="M181" s="233" t="str">
        <f>VLOOKUP($B181,Codes!$A:$K,11,FALSE)</f>
        <v>Jullu 2013</v>
      </c>
      <c r="N181" s="25" t="str">
        <f>A200</f>
        <v>C2.1.43</v>
      </c>
      <c r="Q181" s="290"/>
      <c r="R181" s="287" t="s">
        <v>982</v>
      </c>
    </row>
    <row r="182" spans="1:18" s="43" customFormat="1" outlineLevel="1" x14ac:dyDescent="0.25">
      <c r="A182" s="290"/>
      <c r="B182" s="6" t="s">
        <v>1122</v>
      </c>
      <c r="C182" s="233" t="str">
        <f>VLOOKUP($B182,Codes!$A:$K,2,FALSE)</f>
        <v>Response</v>
      </c>
      <c r="D182" s="27"/>
      <c r="E182" s="233" t="str">
        <f>VLOOKUP($B182,Codes!$A:$K,4,FALSE)</f>
        <v>Category option</v>
      </c>
      <c r="F182" s="233">
        <f>VLOOKUP($B182,Codes!$A:$K,5,FALSE)</f>
        <v>1308</v>
      </c>
      <c r="G182" s="27"/>
      <c r="H182" s="27"/>
      <c r="I182" s="27"/>
      <c r="J182" s="27"/>
      <c r="K182" s="233" t="str">
        <f>VLOOKUP($B182,Codes!$A:$K,9,FALSE)</f>
        <v>August 2013</v>
      </c>
      <c r="L182" s="27"/>
      <c r="M182" s="233" t="str">
        <f>VLOOKUP($B182,Codes!$A:$K,11,FALSE)</f>
        <v>Agustu 2013</v>
      </c>
      <c r="N182" s="25" t="str">
        <f>A200</f>
        <v>C2.1.43</v>
      </c>
      <c r="Q182" s="290"/>
      <c r="R182" s="287" t="s">
        <v>982</v>
      </c>
    </row>
    <row r="183" spans="1:18" s="43" customFormat="1" outlineLevel="1" x14ac:dyDescent="0.25">
      <c r="A183" s="290"/>
      <c r="B183" s="6" t="s">
        <v>1123</v>
      </c>
      <c r="C183" s="233" t="str">
        <f>VLOOKUP($B183,Codes!$A:$K,2,FALSE)</f>
        <v>Response</v>
      </c>
      <c r="D183" s="27"/>
      <c r="E183" s="233" t="str">
        <f>VLOOKUP($B183,Codes!$A:$K,4,FALSE)</f>
        <v>Category option</v>
      </c>
      <c r="F183" s="233">
        <f>VLOOKUP($B183,Codes!$A:$K,5,FALSE)</f>
        <v>1309</v>
      </c>
      <c r="G183" s="27"/>
      <c r="H183" s="27"/>
      <c r="I183" s="27"/>
      <c r="J183" s="27"/>
      <c r="K183" s="233" t="str">
        <f>VLOOKUP($B183,Codes!$A:$K,9,FALSE)</f>
        <v>September 2013</v>
      </c>
      <c r="L183" s="27"/>
      <c r="M183" s="233" t="str">
        <f>VLOOKUP($B183,Codes!$A:$K,11,FALSE)</f>
        <v>Setembru 2013</v>
      </c>
      <c r="N183" s="25" t="str">
        <f>A200</f>
        <v>C2.1.43</v>
      </c>
      <c r="Q183" s="290"/>
      <c r="R183" s="287" t="s">
        <v>982</v>
      </c>
    </row>
    <row r="184" spans="1:18" s="43" customFormat="1" outlineLevel="1" x14ac:dyDescent="0.25">
      <c r="A184" s="290"/>
      <c r="B184" s="6" t="s">
        <v>1124</v>
      </c>
      <c r="C184" s="233" t="str">
        <f>VLOOKUP($B184,Codes!$A:$K,2,FALSE)</f>
        <v>Response</v>
      </c>
      <c r="D184" s="27"/>
      <c r="E184" s="233" t="str">
        <f>VLOOKUP($B184,Codes!$A:$K,4,FALSE)</f>
        <v>Category option</v>
      </c>
      <c r="F184" s="233">
        <f>VLOOKUP($B184,Codes!$A:$K,5,FALSE)</f>
        <v>1310</v>
      </c>
      <c r="G184" s="27"/>
      <c r="H184" s="27"/>
      <c r="I184" s="27"/>
      <c r="J184" s="27"/>
      <c r="K184" s="233" t="str">
        <f>VLOOKUP($B184,Codes!$A:$K,9,FALSE)</f>
        <v>October 2013</v>
      </c>
      <c r="L184" s="27"/>
      <c r="M184" s="233" t="str">
        <f>VLOOKUP($B184,Codes!$A:$K,11,FALSE)</f>
        <v>Outubru 2013</v>
      </c>
      <c r="N184" s="25" t="str">
        <f>A200</f>
        <v>C2.1.43</v>
      </c>
      <c r="Q184" s="290"/>
      <c r="R184" s="287" t="s">
        <v>982</v>
      </c>
    </row>
    <row r="185" spans="1:18" s="43" customFormat="1" outlineLevel="1" x14ac:dyDescent="0.25">
      <c r="A185" s="290"/>
      <c r="B185" s="6" t="s">
        <v>1125</v>
      </c>
      <c r="C185" s="233" t="str">
        <f>VLOOKUP($B185,Codes!$A:$K,2,FALSE)</f>
        <v>Response</v>
      </c>
      <c r="D185" s="27"/>
      <c r="E185" s="233" t="str">
        <f>VLOOKUP($B185,Codes!$A:$K,4,FALSE)</f>
        <v>Category option</v>
      </c>
      <c r="F185" s="233">
        <f>VLOOKUP($B185,Codes!$A:$K,5,FALSE)</f>
        <v>1311</v>
      </c>
      <c r="G185" s="27"/>
      <c r="H185" s="27"/>
      <c r="I185" s="27"/>
      <c r="J185" s="27"/>
      <c r="K185" s="233" t="str">
        <f>VLOOKUP($B185,Codes!$A:$K,9,FALSE)</f>
        <v>November 2013</v>
      </c>
      <c r="L185" s="27"/>
      <c r="M185" s="233" t="str">
        <f>VLOOKUP($B185,Codes!$A:$K,11,FALSE)</f>
        <v>Novembru 2013</v>
      </c>
      <c r="N185" s="25" t="str">
        <f>A200</f>
        <v>C2.1.43</v>
      </c>
      <c r="Q185" s="290"/>
      <c r="R185" s="287" t="s">
        <v>982</v>
      </c>
    </row>
    <row r="186" spans="1:18" s="43" customFormat="1" outlineLevel="1" x14ac:dyDescent="0.25">
      <c r="A186" s="290"/>
      <c r="B186" s="6" t="s">
        <v>1126</v>
      </c>
      <c r="C186" s="233" t="str">
        <f>VLOOKUP($B186,Codes!$A:$K,2,FALSE)</f>
        <v>Response</v>
      </c>
      <c r="D186" s="27"/>
      <c r="E186" s="233" t="str">
        <f>VLOOKUP($B186,Codes!$A:$K,4,FALSE)</f>
        <v>Category option</v>
      </c>
      <c r="F186" s="233">
        <f>VLOOKUP($B186,Codes!$A:$K,5,FALSE)</f>
        <v>1312</v>
      </c>
      <c r="G186" s="27"/>
      <c r="H186" s="27"/>
      <c r="I186" s="27"/>
      <c r="J186" s="27"/>
      <c r="K186" s="233" t="str">
        <f>VLOOKUP($B186,Codes!$A:$K,9,FALSE)</f>
        <v>December 2013</v>
      </c>
      <c r="L186" s="27"/>
      <c r="M186" s="233" t="str">
        <f>VLOOKUP($B186,Codes!$A:$K,11,FALSE)</f>
        <v>Dezembru 2013</v>
      </c>
      <c r="N186" s="25" t="str">
        <f>A200</f>
        <v>C2.1.43</v>
      </c>
      <c r="Q186" s="290"/>
      <c r="R186" s="287" t="s">
        <v>982</v>
      </c>
    </row>
    <row r="187" spans="1:18" s="43" customFormat="1" outlineLevel="1" x14ac:dyDescent="0.25">
      <c r="A187" s="290"/>
      <c r="B187" s="6" t="s">
        <v>1127</v>
      </c>
      <c r="C187" s="233" t="str">
        <f>VLOOKUP($B187,Codes!$A:$K,2,FALSE)</f>
        <v>Response</v>
      </c>
      <c r="D187" s="27"/>
      <c r="E187" s="233" t="str">
        <f>VLOOKUP($B187,Codes!$A:$K,4,FALSE)</f>
        <v>Category option</v>
      </c>
      <c r="F187" s="233">
        <f>VLOOKUP($B187,Codes!$A:$K,5,FALSE)</f>
        <v>1401</v>
      </c>
      <c r="G187" s="27"/>
      <c r="H187" s="27"/>
      <c r="I187" s="27"/>
      <c r="J187" s="27"/>
      <c r="K187" s="233" t="str">
        <f>VLOOKUP($B187,Codes!$A:$K,9,FALSE)</f>
        <v>January 2014</v>
      </c>
      <c r="L187" s="27"/>
      <c r="M187" s="233" t="str">
        <f>VLOOKUP($B187,Codes!$A:$K,11,FALSE)</f>
        <v>Janeru 2014</v>
      </c>
      <c r="N187" s="25" t="str">
        <f>A200</f>
        <v>C2.1.43</v>
      </c>
      <c r="Q187" s="290"/>
      <c r="R187" s="287" t="s">
        <v>982</v>
      </c>
    </row>
    <row r="188" spans="1:18" outlineLevel="1" x14ac:dyDescent="0.25">
      <c r="B188" s="6" t="s">
        <v>1128</v>
      </c>
      <c r="C188" s="233" t="str">
        <f>VLOOKUP($B188,Codes!$A:$K,2,FALSE)</f>
        <v>Response</v>
      </c>
      <c r="D188" s="27"/>
      <c r="E188" s="233" t="str">
        <f>VLOOKUP($B188,Codes!$A:$K,4,FALSE)</f>
        <v>Category option</v>
      </c>
      <c r="F188" s="233">
        <f>VLOOKUP($B188,Codes!$A:$K,5,FALSE)</f>
        <v>1402</v>
      </c>
      <c r="G188" s="27"/>
      <c r="H188" s="27"/>
      <c r="I188" s="27"/>
      <c r="J188" s="27"/>
      <c r="K188" s="233" t="str">
        <f>VLOOKUP($B188,Codes!$A:$K,9,FALSE)</f>
        <v>February 2014</v>
      </c>
      <c r="L188" s="27"/>
      <c r="M188" s="233" t="str">
        <f>VLOOKUP($B188,Codes!$A:$K,11,FALSE)</f>
        <v>Febereru 2014</v>
      </c>
      <c r="N188" s="25" t="str">
        <f>A200</f>
        <v>C2.1.43</v>
      </c>
      <c r="R188" s="287" t="s">
        <v>982</v>
      </c>
    </row>
    <row r="189" spans="1:18" outlineLevel="1" x14ac:dyDescent="0.25">
      <c r="B189" s="6" t="s">
        <v>1129</v>
      </c>
      <c r="C189" s="233" t="str">
        <f>VLOOKUP($B189,Codes!$A:$K,2,FALSE)</f>
        <v>Response</v>
      </c>
      <c r="D189" s="27"/>
      <c r="E189" s="233" t="str">
        <f>VLOOKUP($B189,Codes!$A:$K,4,FALSE)</f>
        <v>Category option</v>
      </c>
      <c r="F189" s="233">
        <f>VLOOKUP($B189,Codes!$A:$K,5,FALSE)</f>
        <v>1403</v>
      </c>
      <c r="G189" s="27"/>
      <c r="H189" s="27"/>
      <c r="I189" s="27"/>
      <c r="J189" s="27"/>
      <c r="K189" s="233" t="str">
        <f>VLOOKUP($B189,Codes!$A:$K,9,FALSE)</f>
        <v>March 2014</v>
      </c>
      <c r="L189" s="27"/>
      <c r="M189" s="233" t="str">
        <f>VLOOKUP($B189,Codes!$A:$K,11,FALSE)</f>
        <v>Marsu 2014</v>
      </c>
      <c r="N189" s="25" t="str">
        <f>A200</f>
        <v>C2.1.43</v>
      </c>
      <c r="R189" s="287" t="s">
        <v>982</v>
      </c>
    </row>
    <row r="190" spans="1:18" outlineLevel="1" x14ac:dyDescent="0.25">
      <c r="B190" s="6" t="s">
        <v>1130</v>
      </c>
      <c r="C190" s="233" t="str">
        <f>VLOOKUP($B190,Codes!$A:$K,2,FALSE)</f>
        <v>Response</v>
      </c>
      <c r="D190" s="27"/>
      <c r="E190" s="233" t="str">
        <f>VLOOKUP($B190,Codes!$A:$K,4,FALSE)</f>
        <v>Category option</v>
      </c>
      <c r="F190" s="233">
        <f>VLOOKUP($B190,Codes!$A:$K,5,FALSE)</f>
        <v>1404</v>
      </c>
      <c r="G190" s="27"/>
      <c r="H190" s="27"/>
      <c r="I190" s="27"/>
      <c r="J190" s="27"/>
      <c r="K190" s="233" t="str">
        <f>VLOOKUP($B190,Codes!$A:$K,9,FALSE)</f>
        <v>April 2014</v>
      </c>
      <c r="L190" s="27"/>
      <c r="M190" s="233" t="str">
        <f>VLOOKUP($B190,Codes!$A:$K,11,FALSE)</f>
        <v>Abril 2014</v>
      </c>
      <c r="N190" s="25" t="str">
        <f>A200</f>
        <v>C2.1.43</v>
      </c>
      <c r="R190" s="287" t="s">
        <v>982</v>
      </c>
    </row>
    <row r="191" spans="1:18" outlineLevel="1" x14ac:dyDescent="0.25">
      <c r="B191" s="6" t="s">
        <v>1131</v>
      </c>
      <c r="C191" s="233" t="str">
        <f>VLOOKUP($B191,Codes!$A:$K,2,FALSE)</f>
        <v>Response</v>
      </c>
      <c r="D191" s="27"/>
      <c r="E191" s="233" t="str">
        <f>VLOOKUP($B191,Codes!$A:$K,4,FALSE)</f>
        <v>Category option</v>
      </c>
      <c r="F191" s="233">
        <f>VLOOKUP($B191,Codes!$A:$K,5,FALSE)</f>
        <v>1405</v>
      </c>
      <c r="G191" s="27"/>
      <c r="H191" s="27"/>
      <c r="I191" s="27"/>
      <c r="J191" s="27"/>
      <c r="K191" s="233" t="str">
        <f>VLOOKUP($B191,Codes!$A:$K,9,FALSE)</f>
        <v>May 2014</v>
      </c>
      <c r="L191" s="27"/>
      <c r="M191" s="233" t="str">
        <f>VLOOKUP($B191,Codes!$A:$K,11,FALSE)</f>
        <v>Maiu 2014</v>
      </c>
      <c r="N191" s="25" t="str">
        <f>A200</f>
        <v>C2.1.43</v>
      </c>
      <c r="R191" s="287" t="s">
        <v>982</v>
      </c>
    </row>
    <row r="192" spans="1:18" s="43" customFormat="1" outlineLevel="1" x14ac:dyDescent="0.25">
      <c r="A192" s="290"/>
      <c r="B192" s="19" t="s">
        <v>588</v>
      </c>
      <c r="C192" s="233" t="str">
        <f>VLOOKUP($B192,Codes!$A:$K,2,FALSE)</f>
        <v>Response</v>
      </c>
      <c r="D192" s="27"/>
      <c r="E192" s="233" t="str">
        <f>VLOOKUP($B192,Codes!$A:$K,4,FALSE)</f>
        <v>Category option</v>
      </c>
      <c r="F192" s="233">
        <f>VLOOKUP($B192,Codes!$A:$K,5,FALSE)</f>
        <v>999</v>
      </c>
      <c r="G192" s="27"/>
      <c r="H192" s="27"/>
      <c r="I192" s="27"/>
      <c r="J192" s="27"/>
      <c r="K192" s="233" t="str">
        <f>VLOOKUP($B192,Codes!$A:$K,9,FALSE)</f>
        <v>Don't know</v>
      </c>
      <c r="L192" s="27"/>
      <c r="M192" s="233" t="str">
        <f>VLOOKUP($B192,Codes!$A:$K,11,FALSE)</f>
        <v>La hatene</v>
      </c>
      <c r="N192" s="25" t="str">
        <f>A200</f>
        <v>C2.1.43</v>
      </c>
      <c r="Q192" s="290"/>
      <c r="R192" s="345" t="s">
        <v>982</v>
      </c>
    </row>
    <row r="193" spans="1:18" s="226" customFormat="1" x14ac:dyDescent="0.25">
      <c r="A193" s="358" t="s">
        <v>2020</v>
      </c>
      <c r="B193" s="357"/>
      <c r="C193" s="222"/>
      <c r="D193" s="222"/>
      <c r="E193" s="222"/>
      <c r="F193" s="222"/>
      <c r="G193" s="222"/>
      <c r="H193" s="222"/>
      <c r="I193" s="222"/>
      <c r="J193" s="222"/>
      <c r="K193" s="222"/>
      <c r="L193" s="222"/>
      <c r="M193" s="223"/>
      <c r="N193" s="225"/>
      <c r="Q193" s="357"/>
      <c r="R193" s="227"/>
    </row>
    <row r="194" spans="1:18" s="226" customFormat="1" outlineLevel="1" x14ac:dyDescent="0.25">
      <c r="A194" s="361">
        <v>6</v>
      </c>
      <c r="B194" s="224" t="s">
        <v>1494</v>
      </c>
      <c r="C194" s="222"/>
      <c r="D194" s="222"/>
      <c r="E194" s="222"/>
      <c r="F194" s="222"/>
      <c r="G194" s="222"/>
      <c r="H194" s="222"/>
      <c r="I194" s="222" t="s">
        <v>1494</v>
      </c>
      <c r="J194" s="222"/>
      <c r="K194" s="222"/>
      <c r="L194" s="222"/>
      <c r="M194" s="223"/>
      <c r="N194" s="225"/>
      <c r="Q194" s="357"/>
      <c r="R194" s="227"/>
    </row>
    <row r="195" spans="1:18" s="226" customFormat="1" outlineLevel="1" x14ac:dyDescent="0.25">
      <c r="A195" s="361">
        <v>7</v>
      </c>
      <c r="B195" s="224" t="s">
        <v>1495</v>
      </c>
      <c r="C195" s="222"/>
      <c r="D195" s="222"/>
      <c r="E195" s="222"/>
      <c r="F195" s="222"/>
      <c r="G195" s="222"/>
      <c r="H195" s="222"/>
      <c r="I195" s="222" t="s">
        <v>1495</v>
      </c>
      <c r="J195" s="222"/>
      <c r="K195" s="222"/>
      <c r="L195" s="222"/>
      <c r="M195" s="223"/>
      <c r="N195" s="225"/>
      <c r="Q195" s="357"/>
      <c r="R195" s="227"/>
    </row>
    <row r="196" spans="1:18" s="226" customFormat="1" outlineLevel="1" x14ac:dyDescent="0.25">
      <c r="A196" s="361">
        <v>8</v>
      </c>
      <c r="B196" s="223" t="s">
        <v>326</v>
      </c>
      <c r="C196" s="222"/>
      <c r="D196" s="222"/>
      <c r="E196" s="222"/>
      <c r="F196" s="222"/>
      <c r="G196" s="222"/>
      <c r="H196" s="222"/>
      <c r="I196" s="222" t="s">
        <v>326</v>
      </c>
      <c r="J196" s="222"/>
      <c r="K196" s="222"/>
      <c r="L196" s="222"/>
      <c r="M196" s="223"/>
      <c r="N196" s="225"/>
      <c r="Q196" s="357"/>
      <c r="R196" s="227"/>
    </row>
    <row r="197" spans="1:18" s="226" customFormat="1" outlineLevel="1" x14ac:dyDescent="0.25">
      <c r="A197" s="361">
        <v>9</v>
      </c>
      <c r="B197" s="224" t="s">
        <v>1256</v>
      </c>
      <c r="C197" s="222"/>
      <c r="D197" s="222"/>
      <c r="E197" s="222"/>
      <c r="F197" s="222"/>
      <c r="G197" s="222"/>
      <c r="H197" s="222"/>
      <c r="I197" s="222" t="s">
        <v>1256</v>
      </c>
      <c r="J197" s="222"/>
      <c r="K197" s="222"/>
      <c r="L197" s="222"/>
      <c r="M197" s="223"/>
      <c r="N197" s="225"/>
      <c r="Q197" s="357"/>
      <c r="R197" s="227"/>
    </row>
    <row r="198" spans="1:18" s="226" customFormat="1" outlineLevel="1" x14ac:dyDescent="0.25">
      <c r="A198" s="361">
        <v>10</v>
      </c>
      <c r="B198" s="224" t="s">
        <v>1258</v>
      </c>
      <c r="C198" s="222"/>
      <c r="D198" s="222"/>
      <c r="E198" s="222"/>
      <c r="F198" s="222"/>
      <c r="G198" s="222"/>
      <c r="H198" s="222"/>
      <c r="I198" s="222" t="s">
        <v>1258</v>
      </c>
      <c r="J198" s="222"/>
      <c r="K198" s="222"/>
      <c r="L198" s="222"/>
      <c r="M198" s="223"/>
      <c r="N198" s="225"/>
      <c r="Q198" s="357"/>
      <c r="R198" s="227"/>
    </row>
    <row r="199" spans="1:18" s="226" customFormat="1" outlineLevel="1" x14ac:dyDescent="0.25">
      <c r="A199" s="361">
        <v>11</v>
      </c>
      <c r="B199" s="224" t="s">
        <v>1260</v>
      </c>
      <c r="C199" s="222"/>
      <c r="D199" s="222"/>
      <c r="E199" s="222"/>
      <c r="F199" s="222"/>
      <c r="G199" s="222"/>
      <c r="H199" s="222"/>
      <c r="I199" s="222" t="s">
        <v>1260</v>
      </c>
      <c r="J199" s="222"/>
      <c r="K199" s="222"/>
      <c r="L199" s="222"/>
      <c r="M199" s="223"/>
      <c r="N199" s="225"/>
      <c r="Q199" s="357"/>
      <c r="R199" s="227"/>
    </row>
    <row r="200" spans="1:18" s="43" customFormat="1" x14ac:dyDescent="0.25">
      <c r="A200" s="290" t="s">
        <v>2064</v>
      </c>
      <c r="B200" s="290"/>
      <c r="C200" s="346" t="s">
        <v>9</v>
      </c>
      <c r="D200" s="346" t="s">
        <v>8</v>
      </c>
      <c r="E200" s="346" t="s">
        <v>7</v>
      </c>
      <c r="F200" s="346" t="s">
        <v>6</v>
      </c>
      <c r="G200" s="6"/>
      <c r="H200" s="6"/>
      <c r="I200" s="6"/>
      <c r="J200" s="346" t="s">
        <v>1498</v>
      </c>
      <c r="L200" s="214" t="s">
        <v>2170</v>
      </c>
      <c r="N200" s="263"/>
      <c r="O200" s="214" t="s">
        <v>1977</v>
      </c>
      <c r="Q200" s="290"/>
      <c r="R200" s="345"/>
    </row>
    <row r="201" spans="1:18" outlineLevel="1" x14ac:dyDescent="0.25">
      <c r="A201" s="19"/>
      <c r="B201" s="19"/>
      <c r="C201" s="6" t="s">
        <v>2</v>
      </c>
      <c r="E201" s="6" t="s">
        <v>1</v>
      </c>
      <c r="F201" s="6" t="s">
        <v>0</v>
      </c>
      <c r="G201" s="6"/>
      <c r="H201" s="6"/>
      <c r="I201" s="6"/>
      <c r="J201" s="27"/>
      <c r="K201" s="6" t="s">
        <v>1499</v>
      </c>
      <c r="L201" s="27"/>
      <c r="M201" s="6" t="s">
        <v>1926</v>
      </c>
      <c r="N201" s="25" t="str">
        <f>A211</f>
        <v>C2.1.45</v>
      </c>
      <c r="Q201" s="19"/>
      <c r="R201" s="345" t="s">
        <v>982</v>
      </c>
    </row>
    <row r="202" spans="1:18" outlineLevel="1" x14ac:dyDescent="0.25">
      <c r="A202" s="19"/>
      <c r="B202" s="19"/>
      <c r="C202" s="6" t="s">
        <v>2</v>
      </c>
      <c r="E202" s="6" t="s">
        <v>1</v>
      </c>
      <c r="F202" s="6" t="s">
        <v>0</v>
      </c>
      <c r="G202" s="6"/>
      <c r="H202" s="6"/>
      <c r="I202" s="6"/>
      <c r="J202" s="27"/>
      <c r="K202" s="6" t="s">
        <v>1500</v>
      </c>
      <c r="L202" s="27"/>
      <c r="M202" s="6" t="s">
        <v>1927</v>
      </c>
      <c r="N202" s="25" t="str">
        <f>A205</f>
        <v>C2.1.44</v>
      </c>
      <c r="Q202" s="19"/>
      <c r="R202" s="345" t="s">
        <v>982</v>
      </c>
    </row>
    <row r="203" spans="1:18" outlineLevel="1" x14ac:dyDescent="0.25">
      <c r="A203" s="19"/>
      <c r="B203" s="19" t="s">
        <v>577</v>
      </c>
      <c r="C203" s="233" t="str">
        <f>VLOOKUP($B203,Codes!$A:$K,2,FALSE)</f>
        <v>Response</v>
      </c>
      <c r="D203" s="27"/>
      <c r="E203" s="233" t="str">
        <f>VLOOKUP($B203,Codes!$A:$K,4,FALSE)</f>
        <v>Category option</v>
      </c>
      <c r="F203" s="233">
        <f>VLOOKUP($B203,Codes!$A:$K,5,FALSE)</f>
        <v>997</v>
      </c>
      <c r="G203" s="27"/>
      <c r="H203" s="27"/>
      <c r="I203" s="27"/>
      <c r="J203" s="27"/>
      <c r="K203" s="233" t="str">
        <f>VLOOKUP($B203,Codes!$A:$K,9,FALSE)</f>
        <v>Other (specify)</v>
      </c>
      <c r="L203" s="27"/>
      <c r="M203" s="233" t="str">
        <f>VLOOKUP($B203,Codes!$A:$K,11,FALSE)</f>
        <v>Seluk (spesifika)</v>
      </c>
      <c r="N203" s="25" t="str">
        <f>A204</f>
        <v>C2.1.43x</v>
      </c>
      <c r="Q203" s="19"/>
      <c r="R203" s="345" t="s">
        <v>982</v>
      </c>
    </row>
    <row r="204" spans="1:18" s="43" customFormat="1" x14ac:dyDescent="0.25">
      <c r="A204" s="290" t="s">
        <v>2065</v>
      </c>
      <c r="B204" s="290"/>
      <c r="C204" s="346" t="s">
        <v>9</v>
      </c>
      <c r="D204" s="346" t="s">
        <v>453</v>
      </c>
      <c r="E204" s="346" t="s">
        <v>15</v>
      </c>
      <c r="F204" s="346" t="s">
        <v>14</v>
      </c>
      <c r="G204" s="6"/>
      <c r="H204" s="6"/>
      <c r="I204" s="6"/>
      <c r="J204" s="346" t="s">
        <v>2039</v>
      </c>
      <c r="L204" s="30" t="s">
        <v>2040</v>
      </c>
      <c r="N204" s="288" t="str">
        <f>A211</f>
        <v>C2.1.45</v>
      </c>
      <c r="Q204" s="290"/>
      <c r="R204" s="345"/>
    </row>
    <row r="205" spans="1:18" s="43" customFormat="1" x14ac:dyDescent="0.25">
      <c r="A205" s="290" t="s">
        <v>2066</v>
      </c>
      <c r="B205" s="290"/>
      <c r="C205" s="346" t="s">
        <v>9</v>
      </c>
      <c r="D205" s="346" t="s">
        <v>8</v>
      </c>
      <c r="E205" s="346" t="s">
        <v>7</v>
      </c>
      <c r="F205" s="346" t="s">
        <v>6</v>
      </c>
      <c r="G205" s="6"/>
      <c r="H205" s="6"/>
      <c r="I205" s="6"/>
      <c r="J205" s="346" t="s">
        <v>1501</v>
      </c>
      <c r="L205" s="214" t="s">
        <v>1928</v>
      </c>
      <c r="N205" s="263"/>
      <c r="Q205" s="290"/>
      <c r="R205" s="345"/>
    </row>
    <row r="206" spans="1:18" outlineLevel="1" x14ac:dyDescent="0.25">
      <c r="A206" s="19"/>
      <c r="B206" s="19"/>
      <c r="C206" s="6" t="s">
        <v>2</v>
      </c>
      <c r="E206" s="6" t="s">
        <v>1</v>
      </c>
      <c r="F206" s="6" t="s">
        <v>0</v>
      </c>
      <c r="G206" s="6"/>
      <c r="H206" s="6"/>
      <c r="I206" s="6"/>
      <c r="J206" s="27"/>
      <c r="K206" s="6" t="s">
        <v>445</v>
      </c>
      <c r="L206" s="27"/>
      <c r="M206" s="344" t="s">
        <v>1929</v>
      </c>
      <c r="N206" s="25" t="str">
        <f>A224</f>
        <v>C2.1.46</v>
      </c>
      <c r="Q206" s="19"/>
      <c r="R206" s="345" t="s">
        <v>982</v>
      </c>
    </row>
    <row r="207" spans="1:18" outlineLevel="1" x14ac:dyDescent="0.25">
      <c r="A207" s="19"/>
      <c r="B207" s="19"/>
      <c r="C207" s="6" t="s">
        <v>2</v>
      </c>
      <c r="E207" s="6" t="s">
        <v>1</v>
      </c>
      <c r="F207" s="6" t="s">
        <v>0</v>
      </c>
      <c r="G207" s="6"/>
      <c r="H207" s="6"/>
      <c r="I207" s="6"/>
      <c r="J207" s="27"/>
      <c r="K207" s="6" t="s">
        <v>1503</v>
      </c>
      <c r="L207" s="27"/>
      <c r="M207" s="344" t="s">
        <v>1930</v>
      </c>
      <c r="N207" s="25" t="str">
        <f>A224</f>
        <v>C2.1.46</v>
      </c>
      <c r="Q207" s="19"/>
      <c r="R207" s="345" t="s">
        <v>982</v>
      </c>
    </row>
    <row r="208" spans="1:18" outlineLevel="1" x14ac:dyDescent="0.25">
      <c r="A208" s="19"/>
      <c r="B208" s="19"/>
      <c r="C208" s="6" t="s">
        <v>2</v>
      </c>
      <c r="E208" s="6" t="s">
        <v>1</v>
      </c>
      <c r="F208" s="6" t="s">
        <v>0</v>
      </c>
      <c r="G208" s="6"/>
      <c r="H208" s="6"/>
      <c r="I208" s="6"/>
      <c r="J208" s="27"/>
      <c r="K208" s="6" t="s">
        <v>1502</v>
      </c>
      <c r="L208" s="27"/>
      <c r="M208" s="344" t="s">
        <v>1931</v>
      </c>
      <c r="N208" s="25" t="str">
        <f>A224</f>
        <v>C2.1.46</v>
      </c>
      <c r="Q208" s="19"/>
      <c r="R208" s="345" t="s">
        <v>982</v>
      </c>
    </row>
    <row r="209" spans="1:18" outlineLevel="1" x14ac:dyDescent="0.25">
      <c r="A209" s="19"/>
      <c r="B209" s="19" t="s">
        <v>577</v>
      </c>
      <c r="C209" s="233" t="str">
        <f>VLOOKUP($B209,Codes!$A:$K,2,FALSE)</f>
        <v>Response</v>
      </c>
      <c r="D209" s="27"/>
      <c r="E209" s="233" t="str">
        <f>VLOOKUP($B209,Codes!$A:$K,4,FALSE)</f>
        <v>Category option</v>
      </c>
      <c r="F209" s="233">
        <f>VLOOKUP($B209,Codes!$A:$K,5,FALSE)</f>
        <v>997</v>
      </c>
      <c r="G209" s="27"/>
      <c r="H209" s="27"/>
      <c r="I209" s="27"/>
      <c r="J209" s="27"/>
      <c r="K209" s="233" t="str">
        <f>VLOOKUP($B209,Codes!$A:$K,9,FALSE)</f>
        <v>Other (specify)</v>
      </c>
      <c r="L209" s="27"/>
      <c r="M209" s="233" t="str">
        <f>VLOOKUP($B209,Codes!$A:$K,11,FALSE)</f>
        <v>Seluk (spesifika)</v>
      </c>
      <c r="N209" s="25" t="str">
        <f>A210</f>
        <v>C2.1.44x</v>
      </c>
      <c r="Q209" s="19"/>
      <c r="R209" s="345" t="s">
        <v>982</v>
      </c>
    </row>
    <row r="210" spans="1:18" s="43" customFormat="1" x14ac:dyDescent="0.25">
      <c r="A210" s="290" t="s">
        <v>2067</v>
      </c>
      <c r="B210" s="290"/>
      <c r="C210" s="346" t="s">
        <v>9</v>
      </c>
      <c r="D210" s="346" t="s">
        <v>453</v>
      </c>
      <c r="E210" s="346" t="s">
        <v>15</v>
      </c>
      <c r="F210" s="346" t="s">
        <v>14</v>
      </c>
      <c r="G210" s="6"/>
      <c r="H210" s="6"/>
      <c r="I210" s="6"/>
      <c r="J210" s="346" t="s">
        <v>1766</v>
      </c>
      <c r="L210" s="346" t="s">
        <v>1767</v>
      </c>
      <c r="M210" s="189"/>
      <c r="N210" s="288" t="str">
        <f>A224</f>
        <v>C2.1.46</v>
      </c>
      <c r="Q210" s="290"/>
      <c r="R210" s="345"/>
    </row>
    <row r="211" spans="1:18" s="43" customFormat="1" ht="31.5" customHeight="1" x14ac:dyDescent="0.25">
      <c r="A211" s="290" t="s">
        <v>2068</v>
      </c>
      <c r="B211" s="290"/>
      <c r="C211" s="346" t="s">
        <v>9</v>
      </c>
      <c r="D211" s="346" t="s">
        <v>8</v>
      </c>
      <c r="E211" s="346" t="s">
        <v>7</v>
      </c>
      <c r="F211" s="346" t="s">
        <v>6</v>
      </c>
      <c r="G211" s="6"/>
      <c r="H211" s="6"/>
      <c r="I211" s="6"/>
      <c r="J211" s="517" t="s">
        <v>925</v>
      </c>
      <c r="K211" s="517"/>
      <c r="L211" s="517" t="s">
        <v>2142</v>
      </c>
      <c r="M211" s="517"/>
      <c r="N211" s="263"/>
      <c r="O211" s="214" t="s">
        <v>1504</v>
      </c>
      <c r="Q211" s="290" t="s">
        <v>324</v>
      </c>
      <c r="R211" s="345" t="s">
        <v>924</v>
      </c>
    </row>
    <row r="212" spans="1:18" outlineLevel="1" x14ac:dyDescent="0.25">
      <c r="A212" s="19"/>
      <c r="B212" s="19" t="s">
        <v>575</v>
      </c>
      <c r="C212" s="233" t="str">
        <f>VLOOKUP($B212,Codes!$A:$K,2,FALSE)</f>
        <v>Response</v>
      </c>
      <c r="D212" s="27"/>
      <c r="E212" s="233" t="str">
        <f>VLOOKUP($B212,Codes!$A:$K,4,FALSE)</f>
        <v>Category option</v>
      </c>
      <c r="F212" s="233">
        <f>VLOOKUP($B212,Codes!$A:$K,5,FALSE)</f>
        <v>0</v>
      </c>
      <c r="G212" s="27"/>
      <c r="H212" s="27"/>
      <c r="I212" s="27"/>
      <c r="J212" s="27"/>
      <c r="K212" s="233" t="str">
        <f>VLOOKUP($B212,Codes!$A:$K,9,FALSE)</f>
        <v>No</v>
      </c>
      <c r="L212" s="27"/>
      <c r="M212" s="233" t="str">
        <f>VLOOKUP($B212,Codes!$A:$K,11,FALSE)</f>
        <v>Lae</v>
      </c>
      <c r="N212" s="25" t="str">
        <f>A224</f>
        <v>C2.1.46</v>
      </c>
      <c r="Q212" s="19"/>
      <c r="R212" s="345" t="s">
        <v>982</v>
      </c>
    </row>
    <row r="213" spans="1:18" outlineLevel="1" x14ac:dyDescent="0.25">
      <c r="A213" s="19"/>
      <c r="B213" s="19" t="s">
        <v>576</v>
      </c>
      <c r="C213" s="233" t="str">
        <f>VLOOKUP($B213,Codes!$A:$K,2,FALSE)</f>
        <v>Response</v>
      </c>
      <c r="D213" s="27"/>
      <c r="E213" s="233" t="str">
        <f>VLOOKUP($B213,Codes!$A:$K,4,FALSE)</f>
        <v>Category option</v>
      </c>
      <c r="F213" s="233">
        <f>VLOOKUP($B213,Codes!$A:$K,5,FALSE)</f>
        <v>1</v>
      </c>
      <c r="G213" s="27"/>
      <c r="H213" s="27"/>
      <c r="I213" s="27"/>
      <c r="J213" s="27"/>
      <c r="K213" s="233" t="str">
        <f>VLOOKUP($B213,Codes!$A:$K,9,FALSE)</f>
        <v>Yes</v>
      </c>
      <c r="L213" s="27"/>
      <c r="M213" s="233" t="str">
        <f>VLOOKUP($B213,Codes!$A:$K,11,FALSE)</f>
        <v>Sim</v>
      </c>
      <c r="N213" s="25" t="str">
        <f>A224</f>
        <v>C2.1.46</v>
      </c>
      <c r="Q213" s="19"/>
      <c r="R213" s="345" t="s">
        <v>982</v>
      </c>
    </row>
    <row r="214" spans="1:18" outlineLevel="1" x14ac:dyDescent="0.25">
      <c r="A214" s="19"/>
      <c r="B214" s="19" t="s">
        <v>588</v>
      </c>
      <c r="C214" s="233" t="str">
        <f>VLOOKUP($B214,Codes!$A:$K,2,FALSE)</f>
        <v>Response</v>
      </c>
      <c r="D214" s="27"/>
      <c r="E214" s="233" t="str">
        <f>VLOOKUP($B214,Codes!$A:$K,4,FALSE)</f>
        <v>Category option</v>
      </c>
      <c r="F214" s="233">
        <f>VLOOKUP($B214,Codes!$A:$K,5,FALSE)</f>
        <v>999</v>
      </c>
      <c r="G214" s="27"/>
      <c r="H214" s="27"/>
      <c r="I214" s="27"/>
      <c r="J214" s="27"/>
      <c r="K214" s="233" t="str">
        <f>VLOOKUP($B214,Codes!$A:$K,9,FALSE)</f>
        <v>Don't know</v>
      </c>
      <c r="L214" s="27"/>
      <c r="M214" s="233" t="str">
        <f>VLOOKUP($B214,Codes!$A:$K,11,FALSE)</f>
        <v>La hatene</v>
      </c>
      <c r="N214" s="25" t="str">
        <f>A224</f>
        <v>C2.1.46</v>
      </c>
      <c r="Q214" s="19"/>
      <c r="R214" s="345" t="s">
        <v>982</v>
      </c>
    </row>
    <row r="215" spans="1:18" s="226" customFormat="1" x14ac:dyDescent="0.25">
      <c r="A215" s="358" t="s">
        <v>1040</v>
      </c>
      <c r="B215" s="357"/>
      <c r="C215" s="222"/>
      <c r="D215" s="222"/>
      <c r="E215" s="222"/>
      <c r="F215" s="222"/>
      <c r="G215" s="222"/>
      <c r="H215" s="222"/>
      <c r="I215" s="222"/>
      <c r="J215" s="222"/>
      <c r="K215" s="222"/>
      <c r="L215" s="222"/>
      <c r="M215" s="223"/>
      <c r="N215" s="225"/>
      <c r="Q215" s="357"/>
      <c r="R215" s="227"/>
    </row>
    <row r="216" spans="1:18" s="349" customFormat="1" x14ac:dyDescent="0.25">
      <c r="A216" s="354" t="s">
        <v>2020</v>
      </c>
      <c r="B216" s="254"/>
      <c r="C216" s="348"/>
      <c r="D216" s="348"/>
      <c r="E216" s="348"/>
      <c r="F216" s="348"/>
      <c r="G216" s="348"/>
      <c r="H216" s="348"/>
      <c r="I216" s="348"/>
      <c r="J216" s="348"/>
      <c r="K216" s="348"/>
      <c r="L216" s="348"/>
      <c r="M216" s="255"/>
      <c r="N216" s="256"/>
      <c r="Q216" s="254"/>
      <c r="R216" s="257"/>
    </row>
    <row r="217" spans="1:18" s="349" customFormat="1" outlineLevel="1" x14ac:dyDescent="0.25">
      <c r="A217" s="362">
        <v>5</v>
      </c>
      <c r="B217" s="291" t="s">
        <v>1254</v>
      </c>
      <c r="C217" s="348"/>
      <c r="D217" s="348"/>
      <c r="E217" s="348"/>
      <c r="F217" s="348"/>
      <c r="G217" s="348"/>
      <c r="H217" s="348"/>
      <c r="I217" s="233" t="s">
        <v>1254</v>
      </c>
      <c r="J217" s="348"/>
      <c r="K217" s="348"/>
      <c r="L217" s="348"/>
      <c r="M217" s="255"/>
      <c r="N217" s="256"/>
      <c r="Q217" s="254"/>
      <c r="R217" s="257"/>
    </row>
    <row r="218" spans="1:18" s="349" customFormat="1" outlineLevel="1" x14ac:dyDescent="0.25">
      <c r="A218" s="362">
        <v>6</v>
      </c>
      <c r="B218" s="291" t="s">
        <v>1494</v>
      </c>
      <c r="C218" s="348"/>
      <c r="D218" s="348"/>
      <c r="E218" s="348"/>
      <c r="F218" s="348"/>
      <c r="G218" s="348"/>
      <c r="H218" s="348"/>
      <c r="I218" s="233" t="s">
        <v>1494</v>
      </c>
      <c r="J218" s="348"/>
      <c r="K218" s="348"/>
      <c r="L218" s="348"/>
      <c r="M218" s="255"/>
      <c r="N218" s="256"/>
      <c r="Q218" s="254"/>
      <c r="R218" s="257"/>
    </row>
    <row r="219" spans="1:18" s="349" customFormat="1" outlineLevel="1" x14ac:dyDescent="0.25">
      <c r="A219" s="362">
        <v>7</v>
      </c>
      <c r="B219" s="291" t="s">
        <v>1495</v>
      </c>
      <c r="C219" s="348"/>
      <c r="D219" s="348"/>
      <c r="E219" s="348"/>
      <c r="F219" s="348"/>
      <c r="G219" s="348"/>
      <c r="H219" s="348"/>
      <c r="I219" s="233" t="s">
        <v>1495</v>
      </c>
      <c r="J219" s="348"/>
      <c r="K219" s="348"/>
      <c r="L219" s="348"/>
      <c r="M219" s="255"/>
      <c r="N219" s="256"/>
      <c r="Q219" s="254"/>
      <c r="R219" s="257"/>
    </row>
    <row r="220" spans="1:18" s="349" customFormat="1" outlineLevel="1" x14ac:dyDescent="0.25">
      <c r="A220" s="362">
        <v>8</v>
      </c>
      <c r="B220" s="255" t="s">
        <v>326</v>
      </c>
      <c r="C220" s="348"/>
      <c r="D220" s="348"/>
      <c r="E220" s="348"/>
      <c r="F220" s="348"/>
      <c r="G220" s="348"/>
      <c r="H220" s="348"/>
      <c r="I220" s="233" t="s">
        <v>326</v>
      </c>
      <c r="J220" s="348"/>
      <c r="K220" s="348"/>
      <c r="L220" s="348"/>
      <c r="M220" s="255"/>
      <c r="N220" s="256"/>
      <c r="Q220" s="254"/>
      <c r="R220" s="257"/>
    </row>
    <row r="221" spans="1:18" s="349" customFormat="1" outlineLevel="1" x14ac:dyDescent="0.25">
      <c r="A221" s="362">
        <v>9</v>
      </c>
      <c r="B221" s="291" t="s">
        <v>1256</v>
      </c>
      <c r="C221" s="348"/>
      <c r="D221" s="348"/>
      <c r="E221" s="348"/>
      <c r="F221" s="348"/>
      <c r="G221" s="348"/>
      <c r="H221" s="348"/>
      <c r="I221" s="233" t="s">
        <v>1256</v>
      </c>
      <c r="J221" s="348"/>
      <c r="K221" s="348"/>
      <c r="L221" s="348"/>
      <c r="M221" s="255"/>
      <c r="N221" s="256"/>
      <c r="Q221" s="254"/>
      <c r="R221" s="257"/>
    </row>
    <row r="222" spans="1:18" s="349" customFormat="1" outlineLevel="1" x14ac:dyDescent="0.25">
      <c r="A222" s="362">
        <v>10</v>
      </c>
      <c r="B222" s="291" t="s">
        <v>1258</v>
      </c>
      <c r="C222" s="348"/>
      <c r="D222" s="348"/>
      <c r="E222" s="348"/>
      <c r="F222" s="348"/>
      <c r="G222" s="348"/>
      <c r="H222" s="348"/>
      <c r="I222" s="233" t="s">
        <v>1258</v>
      </c>
      <c r="J222" s="348"/>
      <c r="K222" s="348"/>
      <c r="L222" s="348"/>
      <c r="M222" s="255"/>
      <c r="N222" s="256"/>
      <c r="Q222" s="254"/>
      <c r="R222" s="257"/>
    </row>
    <row r="223" spans="1:18" s="349" customFormat="1" outlineLevel="1" x14ac:dyDescent="0.25">
      <c r="A223" s="362">
        <v>11</v>
      </c>
      <c r="B223" s="291" t="s">
        <v>1260</v>
      </c>
      <c r="C223" s="348"/>
      <c r="D223" s="348"/>
      <c r="E223" s="348"/>
      <c r="F223" s="348"/>
      <c r="G223" s="348"/>
      <c r="H223" s="348"/>
      <c r="I223" s="233" t="s">
        <v>1260</v>
      </c>
      <c r="J223" s="348"/>
      <c r="K223" s="348"/>
      <c r="L223" s="348"/>
      <c r="M223" s="255"/>
      <c r="N223" s="256"/>
      <c r="Q223" s="254"/>
      <c r="R223" s="257"/>
    </row>
    <row r="224" spans="1:18" s="43" customFormat="1" ht="36" customHeight="1" x14ac:dyDescent="0.25">
      <c r="A224" s="290" t="s">
        <v>2069</v>
      </c>
      <c r="B224" s="290"/>
      <c r="C224" s="346" t="s">
        <v>9</v>
      </c>
      <c r="D224" s="346" t="s">
        <v>8</v>
      </c>
      <c r="E224" s="346" t="s">
        <v>1505</v>
      </c>
      <c r="F224" s="346" t="s">
        <v>6</v>
      </c>
      <c r="G224" s="52"/>
      <c r="H224" s="52"/>
      <c r="J224" s="511" t="s">
        <v>1979</v>
      </c>
      <c r="K224" s="511"/>
      <c r="L224" s="517" t="s">
        <v>2143</v>
      </c>
      <c r="M224" s="517"/>
      <c r="N224" s="288" t="str">
        <f>A225</f>
        <v>C2.1.47</v>
      </c>
      <c r="Q224" s="290"/>
      <c r="R224" s="345"/>
    </row>
    <row r="225" spans="1:18" s="43" customFormat="1" x14ac:dyDescent="0.25">
      <c r="A225" s="290" t="s">
        <v>2070</v>
      </c>
      <c r="B225" s="290"/>
      <c r="C225" s="346" t="s">
        <v>9</v>
      </c>
      <c r="D225" s="346" t="s">
        <v>8</v>
      </c>
      <c r="E225" s="346" t="s">
        <v>46</v>
      </c>
      <c r="F225" s="346" t="s">
        <v>167</v>
      </c>
      <c r="G225" s="52"/>
      <c r="H225" s="52"/>
      <c r="I225" s="52"/>
      <c r="J225" s="346" t="s">
        <v>1759</v>
      </c>
      <c r="L225" s="346" t="s">
        <v>2144</v>
      </c>
      <c r="M225" s="189"/>
      <c r="N225" s="288"/>
      <c r="O225" s="214" t="s">
        <v>1506</v>
      </c>
      <c r="Q225" s="290" t="s">
        <v>322</v>
      </c>
      <c r="R225" s="345" t="s">
        <v>927</v>
      </c>
    </row>
    <row r="226" spans="1:18" outlineLevel="1" x14ac:dyDescent="0.25">
      <c r="A226" s="19"/>
      <c r="B226" s="19"/>
      <c r="C226" s="6" t="s">
        <v>2</v>
      </c>
      <c r="E226" s="6" t="s">
        <v>1</v>
      </c>
      <c r="F226" s="6" t="s">
        <v>0</v>
      </c>
      <c r="G226" s="6"/>
      <c r="H226" s="6"/>
      <c r="I226" s="6"/>
      <c r="J226" s="27"/>
      <c r="K226" s="27" t="s">
        <v>1980</v>
      </c>
      <c r="L226" s="27"/>
      <c r="M226" s="6" t="s">
        <v>1985</v>
      </c>
      <c r="N226" s="25" t="str">
        <f>A230</f>
        <v>C2.1.48</v>
      </c>
      <c r="Q226" s="19"/>
      <c r="R226" s="345" t="s">
        <v>982</v>
      </c>
    </row>
    <row r="227" spans="1:18" outlineLevel="1" x14ac:dyDescent="0.25">
      <c r="A227" s="19"/>
      <c r="B227" s="19"/>
      <c r="C227" s="6" t="s">
        <v>2</v>
      </c>
      <c r="E227" s="6" t="s">
        <v>1</v>
      </c>
      <c r="F227" s="6" t="s">
        <v>0</v>
      </c>
      <c r="G227" s="6"/>
      <c r="H227" s="6"/>
      <c r="I227" s="6"/>
      <c r="J227" s="27"/>
      <c r="K227" s="27" t="s">
        <v>1981</v>
      </c>
      <c r="L227" s="27"/>
      <c r="M227" s="6" t="s">
        <v>1983</v>
      </c>
      <c r="N227" s="25" t="str">
        <f>A230</f>
        <v>C2.1.48</v>
      </c>
      <c r="Q227" s="19"/>
      <c r="R227" s="345" t="s">
        <v>982</v>
      </c>
    </row>
    <row r="228" spans="1:18" outlineLevel="1" x14ac:dyDescent="0.25">
      <c r="A228" s="19"/>
      <c r="B228" s="19"/>
      <c r="C228" s="6" t="s">
        <v>2</v>
      </c>
      <c r="E228" s="6" t="s">
        <v>1</v>
      </c>
      <c r="F228" s="6" t="s">
        <v>0</v>
      </c>
      <c r="G228" s="6"/>
      <c r="H228" s="6"/>
      <c r="I228" s="6"/>
      <c r="J228" s="27"/>
      <c r="K228" s="27" t="s">
        <v>1982</v>
      </c>
      <c r="L228" s="27"/>
      <c r="M228" s="6" t="s">
        <v>1984</v>
      </c>
      <c r="N228" s="25" t="str">
        <f>A230</f>
        <v>C2.1.48</v>
      </c>
      <c r="Q228" s="19"/>
      <c r="R228" s="345" t="s">
        <v>982</v>
      </c>
    </row>
    <row r="229" spans="1:18" outlineLevel="1" x14ac:dyDescent="0.25">
      <c r="A229" s="19"/>
      <c r="B229" s="19" t="s">
        <v>588</v>
      </c>
      <c r="C229" s="233" t="str">
        <f>VLOOKUP($B229,Codes!$A:$K,2,FALSE)</f>
        <v>Response</v>
      </c>
      <c r="D229" s="27"/>
      <c r="E229" s="233" t="str">
        <f>VLOOKUP($B229,Codes!$A:$K,4,FALSE)</f>
        <v>Category option</v>
      </c>
      <c r="F229" s="233">
        <f>VLOOKUP($B229,Codes!$A:$K,5,FALSE)</f>
        <v>999</v>
      </c>
      <c r="G229" s="27"/>
      <c r="H229" s="27"/>
      <c r="I229" s="27"/>
      <c r="J229" s="27"/>
      <c r="K229" s="233" t="str">
        <f>VLOOKUP($B229,Codes!$A:$K,9,FALSE)</f>
        <v>Don't know</v>
      </c>
      <c r="L229" s="27"/>
      <c r="M229" s="233" t="str">
        <f>VLOOKUP($B229,Codes!$A:$K,11,FALSE)</f>
        <v>La hatene</v>
      </c>
      <c r="N229" s="25" t="str">
        <f>A230</f>
        <v>C2.1.48</v>
      </c>
      <c r="Q229" s="19"/>
      <c r="R229" s="345" t="s">
        <v>982</v>
      </c>
    </row>
    <row r="230" spans="1:18" s="43" customFormat="1" ht="36.75" customHeight="1" x14ac:dyDescent="0.25">
      <c r="A230" s="290" t="s">
        <v>2071</v>
      </c>
      <c r="B230" s="290"/>
      <c r="C230" s="346" t="s">
        <v>9</v>
      </c>
      <c r="D230" s="346" t="s">
        <v>8</v>
      </c>
      <c r="E230" s="346" t="s">
        <v>10</v>
      </c>
      <c r="F230" s="346" t="s">
        <v>179</v>
      </c>
      <c r="G230" s="6"/>
      <c r="H230" s="6"/>
      <c r="I230" s="6"/>
      <c r="J230" s="517" t="s">
        <v>1987</v>
      </c>
      <c r="K230" s="517"/>
      <c r="L230" s="517" t="s">
        <v>2171</v>
      </c>
      <c r="M230" s="517"/>
      <c r="N230" s="288" t="str">
        <f>A231</f>
        <v>C2.1.49</v>
      </c>
      <c r="O230" s="214" t="s">
        <v>1988</v>
      </c>
      <c r="Q230" s="290" t="s">
        <v>323</v>
      </c>
      <c r="R230" s="345" t="s">
        <v>926</v>
      </c>
    </row>
    <row r="231" spans="1:18" s="43" customFormat="1" ht="36" customHeight="1" x14ac:dyDescent="0.25">
      <c r="A231" s="290" t="s">
        <v>2072</v>
      </c>
      <c r="B231" s="290"/>
      <c r="C231" s="346" t="s">
        <v>9</v>
      </c>
      <c r="D231" s="346" t="s">
        <v>8</v>
      </c>
      <c r="E231" s="346" t="s">
        <v>10</v>
      </c>
      <c r="F231" s="346" t="s">
        <v>179</v>
      </c>
      <c r="G231" s="6"/>
      <c r="H231" s="6"/>
      <c r="I231" s="6"/>
      <c r="J231" s="517" t="s">
        <v>1989</v>
      </c>
      <c r="K231" s="517"/>
      <c r="L231" s="517" t="s">
        <v>2172</v>
      </c>
      <c r="M231" s="517"/>
      <c r="N231" s="288" t="str">
        <f>A245</f>
        <v>C2.1.50</v>
      </c>
      <c r="O231" s="214"/>
      <c r="Q231" s="290"/>
      <c r="R231" s="345"/>
    </row>
    <row r="232" spans="1:18" s="349" customFormat="1" x14ac:dyDescent="0.25">
      <c r="A232" s="354" t="s">
        <v>1040</v>
      </c>
      <c r="B232" s="254"/>
      <c r="C232" s="348"/>
      <c r="D232" s="348"/>
      <c r="E232" s="348"/>
      <c r="F232" s="348"/>
      <c r="G232" s="348"/>
      <c r="H232" s="348"/>
      <c r="I232" s="348"/>
      <c r="J232" s="348"/>
      <c r="K232" s="348"/>
      <c r="L232" s="348"/>
      <c r="M232" s="255"/>
      <c r="N232" s="256"/>
      <c r="Q232" s="254"/>
      <c r="R232" s="257"/>
    </row>
    <row r="233" spans="1:18" s="226" customFormat="1" x14ac:dyDescent="0.25">
      <c r="A233" s="358" t="s">
        <v>2020</v>
      </c>
      <c r="B233" s="357"/>
      <c r="C233" s="222"/>
      <c r="D233" s="222"/>
      <c r="E233" s="222"/>
      <c r="F233" s="222"/>
      <c r="G233" s="222"/>
      <c r="H233" s="222"/>
      <c r="I233" s="222"/>
      <c r="J233" s="222"/>
      <c r="K233" s="222"/>
      <c r="L233" s="222"/>
      <c r="M233" s="223"/>
      <c r="N233" s="225"/>
      <c r="Q233" s="357"/>
      <c r="R233" s="227"/>
    </row>
    <row r="234" spans="1:18" s="349" customFormat="1" outlineLevel="1" x14ac:dyDescent="0.25">
      <c r="A234" s="291" t="s">
        <v>332</v>
      </c>
      <c r="B234" s="254"/>
      <c r="C234" s="348"/>
      <c r="D234" s="348"/>
      <c r="E234" s="348"/>
      <c r="F234" s="348"/>
      <c r="G234" s="348"/>
      <c r="H234" s="348"/>
      <c r="I234" s="348"/>
      <c r="J234" s="348"/>
      <c r="K234" s="348"/>
      <c r="L234" s="348"/>
      <c r="M234" s="255"/>
      <c r="N234" s="256"/>
      <c r="Q234" s="254"/>
      <c r="R234" s="257"/>
    </row>
    <row r="235" spans="1:18" s="349" customFormat="1" outlineLevel="1" x14ac:dyDescent="0.25">
      <c r="A235" s="291" t="s">
        <v>1255</v>
      </c>
      <c r="B235" s="254"/>
      <c r="C235" s="348"/>
      <c r="D235" s="348"/>
      <c r="E235" s="348"/>
      <c r="F235" s="348"/>
      <c r="G235" s="348"/>
      <c r="H235" s="348"/>
      <c r="I235" s="348"/>
      <c r="J235" s="348"/>
      <c r="K235" s="348"/>
      <c r="L235" s="348"/>
      <c r="M235" s="255"/>
      <c r="N235" s="256"/>
      <c r="Q235" s="254"/>
      <c r="R235" s="257"/>
    </row>
    <row r="236" spans="1:18" s="349" customFormat="1" outlineLevel="1" x14ac:dyDescent="0.25">
      <c r="A236" s="291" t="s">
        <v>1493</v>
      </c>
      <c r="B236" s="254"/>
      <c r="C236" s="348"/>
      <c r="D236" s="348"/>
      <c r="E236" s="348"/>
      <c r="F236" s="348"/>
      <c r="G236" s="348"/>
      <c r="H236" s="348"/>
      <c r="I236" s="348"/>
      <c r="J236" s="348"/>
      <c r="K236" s="348"/>
      <c r="L236" s="348"/>
      <c r="M236" s="255"/>
      <c r="N236" s="256"/>
      <c r="Q236" s="254"/>
      <c r="R236" s="257"/>
    </row>
    <row r="237" spans="1:18" s="349" customFormat="1" outlineLevel="1" x14ac:dyDescent="0.25">
      <c r="A237" s="291" t="s">
        <v>1254</v>
      </c>
      <c r="B237" s="254"/>
      <c r="C237" s="348"/>
      <c r="D237" s="348"/>
      <c r="E237" s="348"/>
      <c r="F237" s="348"/>
      <c r="G237" s="348"/>
      <c r="H237" s="348"/>
      <c r="I237" s="348"/>
      <c r="J237" s="348"/>
      <c r="K237" s="348"/>
      <c r="L237" s="348"/>
      <c r="M237" s="255"/>
      <c r="N237" s="256"/>
      <c r="Q237" s="254"/>
      <c r="R237" s="257"/>
    </row>
    <row r="238" spans="1:18" s="349" customFormat="1" outlineLevel="1" x14ac:dyDescent="0.25">
      <c r="A238" s="291" t="s">
        <v>1494</v>
      </c>
      <c r="B238" s="254"/>
      <c r="C238" s="348"/>
      <c r="D238" s="348"/>
      <c r="E238" s="348"/>
      <c r="F238" s="348"/>
      <c r="G238" s="348"/>
      <c r="H238" s="348"/>
      <c r="I238" s="348"/>
      <c r="J238" s="348"/>
      <c r="K238" s="348"/>
      <c r="L238" s="348"/>
      <c r="M238" s="255"/>
      <c r="N238" s="256"/>
      <c r="Q238" s="254"/>
      <c r="R238" s="257"/>
    </row>
    <row r="239" spans="1:18" s="349" customFormat="1" outlineLevel="1" x14ac:dyDescent="0.25">
      <c r="A239" s="291" t="s">
        <v>1495</v>
      </c>
      <c r="B239" s="254"/>
      <c r="C239" s="348"/>
      <c r="D239" s="348"/>
      <c r="E239" s="348"/>
      <c r="F239" s="348"/>
      <c r="G239" s="348"/>
      <c r="H239" s="348"/>
      <c r="I239" s="348"/>
      <c r="J239" s="348"/>
      <c r="K239" s="348"/>
      <c r="L239" s="348"/>
      <c r="M239" s="255"/>
      <c r="N239" s="256"/>
      <c r="Q239" s="254"/>
      <c r="R239" s="257"/>
    </row>
    <row r="240" spans="1:18" s="349" customFormat="1" outlineLevel="1" x14ac:dyDescent="0.25">
      <c r="A240" s="255" t="s">
        <v>326</v>
      </c>
      <c r="B240" s="254"/>
      <c r="C240" s="348"/>
      <c r="D240" s="348"/>
      <c r="E240" s="348"/>
      <c r="F240" s="348"/>
      <c r="G240" s="348"/>
      <c r="H240" s="348"/>
      <c r="I240" s="348"/>
      <c r="J240" s="348"/>
      <c r="K240" s="348"/>
      <c r="L240" s="348"/>
      <c r="M240" s="255"/>
      <c r="N240" s="256"/>
      <c r="Q240" s="254"/>
      <c r="R240" s="257"/>
    </row>
    <row r="241" spans="1:18" s="349" customFormat="1" outlineLevel="1" x14ac:dyDescent="0.25">
      <c r="A241" s="291" t="s">
        <v>1256</v>
      </c>
      <c r="B241" s="254"/>
      <c r="C241" s="348"/>
      <c r="D241" s="348"/>
      <c r="E241" s="348"/>
      <c r="F241" s="348"/>
      <c r="G241" s="348"/>
      <c r="H241" s="348"/>
      <c r="I241" s="348"/>
      <c r="J241" s="348"/>
      <c r="K241" s="348"/>
      <c r="L241" s="348"/>
      <c r="M241" s="255"/>
      <c r="N241" s="256"/>
      <c r="Q241" s="254"/>
      <c r="R241" s="257"/>
    </row>
    <row r="242" spans="1:18" s="349" customFormat="1" outlineLevel="1" x14ac:dyDescent="0.25">
      <c r="A242" s="291" t="s">
        <v>1258</v>
      </c>
      <c r="B242" s="254"/>
      <c r="C242" s="348"/>
      <c r="D242" s="348"/>
      <c r="E242" s="348"/>
      <c r="F242" s="348"/>
      <c r="G242" s="348"/>
      <c r="H242" s="348"/>
      <c r="I242" s="348"/>
      <c r="J242" s="348"/>
      <c r="K242" s="348"/>
      <c r="L242" s="348"/>
      <c r="M242" s="255"/>
      <c r="N242" s="256"/>
      <c r="Q242" s="254"/>
      <c r="R242" s="257"/>
    </row>
    <row r="243" spans="1:18" s="349" customFormat="1" outlineLevel="1" x14ac:dyDescent="0.25">
      <c r="A243" s="291" t="s">
        <v>1260</v>
      </c>
      <c r="B243" s="254"/>
      <c r="C243" s="348"/>
      <c r="D243" s="348"/>
      <c r="E243" s="348"/>
      <c r="F243" s="348"/>
      <c r="G243" s="348"/>
      <c r="H243" s="348"/>
      <c r="I243" s="348"/>
      <c r="J243" s="348"/>
      <c r="K243" s="348"/>
      <c r="L243" s="348"/>
      <c r="M243" s="255"/>
      <c r="N243" s="256"/>
      <c r="Q243" s="254"/>
      <c r="R243" s="257"/>
    </row>
    <row r="244" spans="1:18" s="349" customFormat="1" outlineLevel="1" x14ac:dyDescent="0.25">
      <c r="A244" s="291" t="s">
        <v>525</v>
      </c>
      <c r="B244" s="254"/>
      <c r="C244" s="348"/>
      <c r="D244" s="348"/>
      <c r="E244" s="348"/>
      <c r="F244" s="348"/>
      <c r="G244" s="348"/>
      <c r="H244" s="348"/>
      <c r="I244" s="348"/>
      <c r="J244" s="348"/>
      <c r="K244" s="348"/>
      <c r="L244" s="348"/>
      <c r="M244" s="255"/>
      <c r="N244" s="256"/>
      <c r="Q244" s="254"/>
      <c r="R244" s="257"/>
    </row>
    <row r="245" spans="1:18" s="43" customFormat="1" x14ac:dyDescent="0.25">
      <c r="A245" s="290" t="s">
        <v>2073</v>
      </c>
      <c r="B245" s="290"/>
      <c r="C245" s="346" t="s">
        <v>9</v>
      </c>
      <c r="D245" s="346" t="s">
        <v>8</v>
      </c>
      <c r="E245" s="346" t="s">
        <v>7</v>
      </c>
      <c r="F245" s="346" t="s">
        <v>6</v>
      </c>
      <c r="G245" s="6"/>
      <c r="H245" s="6"/>
      <c r="I245" s="6"/>
      <c r="J245" s="346" t="s">
        <v>1519</v>
      </c>
      <c r="L245" s="30" t="s">
        <v>2173</v>
      </c>
      <c r="N245" s="263"/>
      <c r="Q245" s="290"/>
      <c r="R245" s="345"/>
    </row>
    <row r="246" spans="1:18" outlineLevel="1" x14ac:dyDescent="0.25">
      <c r="A246" s="19"/>
      <c r="B246" s="19"/>
      <c r="C246" s="6" t="s">
        <v>2</v>
      </c>
      <c r="E246" s="6" t="s">
        <v>1</v>
      </c>
      <c r="F246" s="6" t="s">
        <v>0</v>
      </c>
      <c r="G246" s="6"/>
      <c r="H246" s="6"/>
      <c r="I246" s="6"/>
      <c r="J246" s="27"/>
      <c r="K246" s="6" t="s">
        <v>3</v>
      </c>
      <c r="M246" s="27" t="s">
        <v>1932</v>
      </c>
      <c r="N246" s="25" t="str">
        <f>A264</f>
        <v>C2.1.51</v>
      </c>
      <c r="Q246" s="19"/>
      <c r="R246" s="345" t="s">
        <v>982</v>
      </c>
    </row>
    <row r="247" spans="1:18" outlineLevel="1" x14ac:dyDescent="0.25">
      <c r="A247" s="19"/>
      <c r="B247" s="19"/>
      <c r="C247" s="6" t="s">
        <v>2</v>
      </c>
      <c r="E247" s="6" t="s">
        <v>1</v>
      </c>
      <c r="F247" s="6" t="s">
        <v>0</v>
      </c>
      <c r="G247" s="6"/>
      <c r="H247" s="6"/>
      <c r="I247" s="6"/>
      <c r="J247" s="27"/>
      <c r="K247" s="6" t="s">
        <v>1520</v>
      </c>
      <c r="M247" s="27" t="s">
        <v>1933</v>
      </c>
      <c r="N247" s="25" t="str">
        <f>A264</f>
        <v>C2.1.51</v>
      </c>
      <c r="Q247" s="19"/>
      <c r="R247" s="345" t="s">
        <v>982</v>
      </c>
    </row>
    <row r="248" spans="1:18" outlineLevel="1" x14ac:dyDescent="0.25">
      <c r="A248" s="19"/>
      <c r="B248" s="19"/>
      <c r="C248" s="6" t="s">
        <v>2</v>
      </c>
      <c r="E248" s="6" t="s">
        <v>1</v>
      </c>
      <c r="F248" s="6" t="s">
        <v>0</v>
      </c>
      <c r="G248" s="6"/>
      <c r="H248" s="6"/>
      <c r="I248" s="6"/>
      <c r="J248" s="27"/>
      <c r="K248" s="6" t="s">
        <v>1521</v>
      </c>
      <c r="M248" s="27" t="s">
        <v>1934</v>
      </c>
      <c r="N248" s="25" t="str">
        <f>A264</f>
        <v>C2.1.51</v>
      </c>
      <c r="Q248" s="19"/>
      <c r="R248" s="345" t="s">
        <v>982</v>
      </c>
    </row>
    <row r="249" spans="1:18" outlineLevel="1" x14ac:dyDescent="0.25">
      <c r="A249" s="19"/>
      <c r="B249" s="19"/>
      <c r="C249" s="6" t="s">
        <v>2</v>
      </c>
      <c r="E249" s="6" t="s">
        <v>1</v>
      </c>
      <c r="F249" s="6" t="s">
        <v>0</v>
      </c>
      <c r="G249" s="6"/>
      <c r="H249" s="6"/>
      <c r="I249" s="6"/>
      <c r="J249" s="27"/>
      <c r="K249" s="6" t="s">
        <v>1522</v>
      </c>
      <c r="M249" s="27" t="s">
        <v>1935</v>
      </c>
      <c r="N249" s="25" t="str">
        <f>A264</f>
        <v>C2.1.51</v>
      </c>
      <c r="Q249" s="19"/>
      <c r="R249" s="345" t="s">
        <v>982</v>
      </c>
    </row>
    <row r="250" spans="1:18" outlineLevel="1" x14ac:dyDescent="0.25">
      <c r="A250" s="19"/>
      <c r="B250" s="19"/>
      <c r="C250" s="6" t="s">
        <v>2</v>
      </c>
      <c r="E250" s="6" t="s">
        <v>1</v>
      </c>
      <c r="F250" s="6" t="s">
        <v>0</v>
      </c>
      <c r="G250" s="6"/>
      <c r="H250" s="6"/>
      <c r="I250" s="6"/>
      <c r="J250" s="27"/>
      <c r="K250" s="6" t="s">
        <v>1523</v>
      </c>
      <c r="M250" s="27" t="s">
        <v>2021</v>
      </c>
      <c r="N250" s="25" t="str">
        <f>A264</f>
        <v>C2.1.51</v>
      </c>
      <c r="Q250" s="19"/>
      <c r="R250" s="345" t="s">
        <v>982</v>
      </c>
    </row>
    <row r="251" spans="1:18" outlineLevel="1" x14ac:dyDescent="0.25">
      <c r="A251" s="19"/>
      <c r="B251" s="19"/>
      <c r="C251" s="6" t="s">
        <v>2</v>
      </c>
      <c r="E251" s="6" t="s">
        <v>1</v>
      </c>
      <c r="F251" s="6" t="s">
        <v>0</v>
      </c>
      <c r="G251" s="6"/>
      <c r="H251" s="6"/>
      <c r="I251" s="6"/>
      <c r="J251" s="27"/>
      <c r="K251" s="6" t="s">
        <v>1524</v>
      </c>
      <c r="M251" s="27" t="s">
        <v>1936</v>
      </c>
      <c r="N251" s="25" t="str">
        <f>A264</f>
        <v>C2.1.51</v>
      </c>
      <c r="Q251" s="19"/>
      <c r="R251" s="345" t="s">
        <v>982</v>
      </c>
    </row>
    <row r="252" spans="1:18" outlineLevel="1" x14ac:dyDescent="0.25">
      <c r="A252" s="19"/>
      <c r="B252" s="19"/>
      <c r="C252" s="6" t="s">
        <v>2</v>
      </c>
      <c r="E252" s="6" t="s">
        <v>1</v>
      </c>
      <c r="F252" s="6" t="s">
        <v>0</v>
      </c>
      <c r="G252" s="6"/>
      <c r="H252" s="6"/>
      <c r="I252" s="6"/>
      <c r="J252" s="27"/>
      <c r="K252" s="6" t="s">
        <v>1525</v>
      </c>
      <c r="M252" s="27" t="s">
        <v>1937</v>
      </c>
      <c r="N252" s="25" t="str">
        <f>A264</f>
        <v>C2.1.51</v>
      </c>
      <c r="Q252" s="19"/>
      <c r="R252" s="345" t="s">
        <v>982</v>
      </c>
    </row>
    <row r="253" spans="1:18" outlineLevel="1" x14ac:dyDescent="0.25">
      <c r="A253" s="19"/>
      <c r="B253" s="19" t="s">
        <v>577</v>
      </c>
      <c r="C253" s="233" t="str">
        <f>VLOOKUP($B253,Codes!$A:$K,2,FALSE)</f>
        <v>Response</v>
      </c>
      <c r="D253" s="27"/>
      <c r="E253" s="233" t="str">
        <f>VLOOKUP($B253,Codes!$A:$K,4,FALSE)</f>
        <v>Category option</v>
      </c>
      <c r="F253" s="233">
        <f>VLOOKUP($B253,Codes!$A:$K,5,FALSE)</f>
        <v>997</v>
      </c>
      <c r="G253" s="27"/>
      <c r="H253" s="27"/>
      <c r="I253" s="27"/>
      <c r="J253" s="27"/>
      <c r="K253" s="233" t="str">
        <f>VLOOKUP($B253,Codes!$A:$K,9,FALSE)</f>
        <v>Other (specify)</v>
      </c>
      <c r="L253" s="27"/>
      <c r="M253" s="233" t="str">
        <f>VLOOKUP($B253,Codes!$A:$K,11,FALSE)</f>
        <v>Seluk (spesifika)</v>
      </c>
      <c r="N253" s="25" t="str">
        <f>A255</f>
        <v>C2.1.50x</v>
      </c>
      <c r="Q253" s="19"/>
      <c r="R253" s="345" t="s">
        <v>982</v>
      </c>
    </row>
    <row r="254" spans="1:18" outlineLevel="1" x14ac:dyDescent="0.25">
      <c r="A254" s="19"/>
      <c r="B254" s="19" t="s">
        <v>588</v>
      </c>
      <c r="C254" s="233" t="str">
        <f>VLOOKUP($B254,Codes!$A:$K,2,FALSE)</f>
        <v>Response</v>
      </c>
      <c r="D254" s="27"/>
      <c r="E254" s="233" t="str">
        <f>VLOOKUP($B254,Codes!$A:$K,4,FALSE)</f>
        <v>Category option</v>
      </c>
      <c r="F254" s="233">
        <f>VLOOKUP($B254,Codes!$A:$K,5,FALSE)</f>
        <v>999</v>
      </c>
      <c r="G254" s="27"/>
      <c r="H254" s="27"/>
      <c r="I254" s="27"/>
      <c r="J254" s="27"/>
      <c r="K254" s="233" t="str">
        <f>VLOOKUP($B254,Codes!$A:$K,9,FALSE)</f>
        <v>Don't know</v>
      </c>
      <c r="L254" s="27"/>
      <c r="M254" s="233" t="str">
        <f>VLOOKUP($B254,Codes!$A:$K,11,FALSE)</f>
        <v>La hatene</v>
      </c>
      <c r="N254" s="25" t="str">
        <f>A264</f>
        <v>C2.1.51</v>
      </c>
      <c r="Q254" s="19"/>
      <c r="R254" s="345" t="s">
        <v>982</v>
      </c>
    </row>
    <row r="255" spans="1:18" s="43" customFormat="1" x14ac:dyDescent="0.25">
      <c r="A255" s="290" t="s">
        <v>2074</v>
      </c>
      <c r="B255" s="290"/>
      <c r="C255" s="346" t="s">
        <v>9</v>
      </c>
      <c r="D255" s="346" t="s">
        <v>453</v>
      </c>
      <c r="E255" s="346" t="s">
        <v>15</v>
      </c>
      <c r="F255" s="346" t="s">
        <v>14</v>
      </c>
      <c r="G255" s="6"/>
      <c r="H255" s="6"/>
      <c r="I255" s="6"/>
      <c r="J255" s="346" t="s">
        <v>2039</v>
      </c>
      <c r="L255" s="30" t="s">
        <v>2185</v>
      </c>
      <c r="N255" s="288" t="str">
        <f>A264</f>
        <v>C2.1.51</v>
      </c>
      <c r="Q255" s="290"/>
      <c r="R255" s="345"/>
    </row>
    <row r="256" spans="1:18" s="226" customFormat="1" x14ac:dyDescent="0.25">
      <c r="A256" s="358" t="s">
        <v>1040</v>
      </c>
      <c r="B256" s="357"/>
      <c r="C256" s="222"/>
      <c r="D256" s="222"/>
      <c r="E256" s="222"/>
      <c r="F256" s="222"/>
      <c r="G256" s="222"/>
      <c r="H256" s="222"/>
      <c r="I256" s="222"/>
      <c r="J256" s="222"/>
      <c r="K256" s="222"/>
      <c r="L256" s="222"/>
      <c r="M256" s="223"/>
      <c r="N256" s="225"/>
      <c r="Q256" s="357"/>
      <c r="R256" s="227"/>
    </row>
    <row r="257" spans="1:18" s="349" customFormat="1" x14ac:dyDescent="0.25">
      <c r="A257" s="354" t="s">
        <v>2020</v>
      </c>
      <c r="B257" s="254"/>
      <c r="C257" s="348"/>
      <c r="D257" s="348"/>
      <c r="E257" s="348"/>
      <c r="F257" s="348"/>
      <c r="G257" s="348"/>
      <c r="H257" s="348"/>
      <c r="I257" s="348"/>
      <c r="J257" s="348"/>
      <c r="K257" s="348"/>
      <c r="L257" s="348"/>
      <c r="M257" s="255"/>
      <c r="N257" s="256"/>
      <c r="Q257" s="254"/>
      <c r="R257" s="257"/>
    </row>
    <row r="258" spans="1:18" s="349" customFormat="1" outlineLevel="1" x14ac:dyDescent="0.25">
      <c r="A258" s="255">
        <v>3</v>
      </c>
      <c r="B258" s="291" t="s">
        <v>1255</v>
      </c>
      <c r="C258" s="348"/>
      <c r="D258" s="348"/>
      <c r="E258" s="348"/>
      <c r="F258" s="348"/>
      <c r="G258" s="348"/>
      <c r="H258" s="348"/>
      <c r="I258" s="233" t="s">
        <v>1255</v>
      </c>
      <c r="J258" s="348"/>
      <c r="K258" s="348"/>
      <c r="L258" s="348"/>
      <c r="M258" s="255"/>
      <c r="N258" s="256"/>
      <c r="Q258" s="254"/>
      <c r="R258" s="257"/>
    </row>
    <row r="259" spans="1:18" s="349" customFormat="1" outlineLevel="1" x14ac:dyDescent="0.25">
      <c r="A259" s="255">
        <v>4</v>
      </c>
      <c r="B259" s="291" t="s">
        <v>1493</v>
      </c>
      <c r="C259" s="348"/>
      <c r="D259" s="348"/>
      <c r="E259" s="348"/>
      <c r="F259" s="348"/>
      <c r="G259" s="348"/>
      <c r="H259" s="348"/>
      <c r="I259" s="233" t="s">
        <v>1493</v>
      </c>
      <c r="J259" s="348"/>
      <c r="K259" s="348"/>
      <c r="L259" s="348"/>
      <c r="M259" s="255"/>
      <c r="N259" s="256"/>
      <c r="Q259" s="254"/>
      <c r="R259" s="257"/>
    </row>
    <row r="260" spans="1:18" s="349" customFormat="1" outlineLevel="1" x14ac:dyDescent="0.25">
      <c r="A260" s="362">
        <v>5</v>
      </c>
      <c r="B260" s="291" t="s">
        <v>1254</v>
      </c>
      <c r="C260" s="348"/>
      <c r="D260" s="348"/>
      <c r="E260" s="348"/>
      <c r="F260" s="348"/>
      <c r="G260" s="348"/>
      <c r="H260" s="348"/>
      <c r="I260" s="233" t="s">
        <v>1254</v>
      </c>
      <c r="J260" s="348"/>
      <c r="K260" s="348"/>
      <c r="L260" s="348"/>
      <c r="M260" s="255"/>
      <c r="N260" s="256"/>
      <c r="Q260" s="254"/>
      <c r="R260" s="257"/>
    </row>
    <row r="261" spans="1:18" s="349" customFormat="1" outlineLevel="1" x14ac:dyDescent="0.25">
      <c r="A261" s="362">
        <v>6</v>
      </c>
      <c r="B261" s="291" t="s">
        <v>1494</v>
      </c>
      <c r="C261" s="348"/>
      <c r="D261" s="348"/>
      <c r="E261" s="348"/>
      <c r="F261" s="348"/>
      <c r="G261" s="348"/>
      <c r="H261" s="348"/>
      <c r="I261" s="233" t="s">
        <v>1494</v>
      </c>
      <c r="J261" s="348"/>
      <c r="K261" s="348"/>
      <c r="L261" s="348"/>
      <c r="M261" s="255"/>
      <c r="N261" s="256"/>
      <c r="Q261" s="254"/>
      <c r="R261" s="257"/>
    </row>
    <row r="262" spans="1:18" s="349" customFormat="1" outlineLevel="1" x14ac:dyDescent="0.25">
      <c r="A262" s="362">
        <v>7</v>
      </c>
      <c r="B262" s="291" t="s">
        <v>1495</v>
      </c>
      <c r="C262" s="348"/>
      <c r="D262" s="348"/>
      <c r="E262" s="348"/>
      <c r="F262" s="348"/>
      <c r="G262" s="348"/>
      <c r="H262" s="348"/>
      <c r="I262" s="233" t="s">
        <v>1495</v>
      </c>
      <c r="J262" s="348"/>
      <c r="K262" s="348"/>
      <c r="L262" s="348"/>
      <c r="M262" s="255"/>
      <c r="N262" s="256"/>
      <c r="Q262" s="254"/>
      <c r="R262" s="257"/>
    </row>
    <row r="263" spans="1:18" s="349" customFormat="1" outlineLevel="1" x14ac:dyDescent="0.25">
      <c r="A263" s="362">
        <v>8</v>
      </c>
      <c r="B263" s="255" t="s">
        <v>326</v>
      </c>
      <c r="C263" s="348"/>
      <c r="D263" s="348"/>
      <c r="E263" s="348"/>
      <c r="F263" s="348"/>
      <c r="G263" s="348"/>
      <c r="H263" s="348"/>
      <c r="I263" s="233" t="s">
        <v>326</v>
      </c>
      <c r="J263" s="348"/>
      <c r="K263" s="348"/>
      <c r="L263" s="348"/>
      <c r="M263" s="255"/>
      <c r="N263" s="256"/>
      <c r="Q263" s="254"/>
      <c r="R263" s="257"/>
    </row>
    <row r="264" spans="1:18" s="43" customFormat="1" x14ac:dyDescent="0.25">
      <c r="A264" s="290" t="s">
        <v>2075</v>
      </c>
      <c r="B264" s="346"/>
      <c r="C264" s="346" t="s">
        <v>9</v>
      </c>
      <c r="D264" s="346" t="s">
        <v>8</v>
      </c>
      <c r="E264" s="346" t="s">
        <v>7</v>
      </c>
      <c r="F264" s="346" t="s">
        <v>6</v>
      </c>
      <c r="G264" s="30"/>
      <c r="H264" s="30"/>
      <c r="I264" s="30"/>
      <c r="J264" s="30" t="s">
        <v>1509</v>
      </c>
      <c r="L264" s="10" t="s">
        <v>2174</v>
      </c>
      <c r="M264" s="6"/>
      <c r="N264" s="263"/>
      <c r="O264" s="345"/>
      <c r="P264" s="345"/>
      <c r="Q264" s="290" t="s">
        <v>151</v>
      </c>
      <c r="R264" s="345">
        <v>0</v>
      </c>
    </row>
    <row r="265" spans="1:18" outlineLevel="1" x14ac:dyDescent="0.25">
      <c r="A265" s="19"/>
      <c r="B265" s="6" t="s">
        <v>1148</v>
      </c>
      <c r="C265" s="233" t="str">
        <f>VLOOKUP($B265,Codes!$A:$K,2,FALSE)</f>
        <v>Response</v>
      </c>
      <c r="D265" s="27"/>
      <c r="E265" s="233" t="str">
        <f>VLOOKUP($B265,Codes!$A:$K,4,FALSE)</f>
        <v>Category option</v>
      </c>
      <c r="F265" s="233">
        <f>VLOOKUP($B265,Codes!$A:$K,5,FALSE)</f>
        <v>1</v>
      </c>
      <c r="G265" s="27"/>
      <c r="H265" s="27"/>
      <c r="I265" s="27"/>
      <c r="J265" s="27"/>
      <c r="K265" s="233" t="str">
        <f>VLOOKUP($B265,Codes!$A:$K,9,FALSE)</f>
        <v>Private - 1 household</v>
      </c>
      <c r="L265" s="27"/>
      <c r="M265" s="233" t="str">
        <f>VLOOKUP($B265,Codes!$A:$K,11,FALSE)</f>
        <v>Privadu - uma kain 1 deit</v>
      </c>
      <c r="N265" s="25" t="str">
        <f>A281</f>
        <v>C2.1.52</v>
      </c>
      <c r="O265" s="6"/>
      <c r="P265" s="6"/>
      <c r="Q265" s="19"/>
      <c r="R265" s="345" t="s">
        <v>982</v>
      </c>
    </row>
    <row r="266" spans="1:18" outlineLevel="1" x14ac:dyDescent="0.25">
      <c r="A266" s="19"/>
      <c r="B266" s="6" t="s">
        <v>1149</v>
      </c>
      <c r="C266" s="233" t="str">
        <f>VLOOKUP($B266,Codes!$A:$K,2,FALSE)</f>
        <v>Response</v>
      </c>
      <c r="D266" s="27"/>
      <c r="E266" s="233" t="str">
        <f>VLOOKUP($B266,Codes!$A:$K,4,FALSE)</f>
        <v>Category option</v>
      </c>
      <c r="F266" s="233">
        <f>VLOOKUP($B266,Codes!$A:$K,5,FALSE)</f>
        <v>2</v>
      </c>
      <c r="G266" s="27"/>
      <c r="H266" s="27"/>
      <c r="I266" s="27"/>
      <c r="J266" s="27"/>
      <c r="K266" s="233" t="str">
        <f>VLOOKUP($B266,Codes!$A:$K,9,FALSE)</f>
        <v>Private - shared between a few households</v>
      </c>
      <c r="L266" s="27"/>
      <c r="M266" s="233" t="str">
        <f>VLOOKUP($B266,Codes!$A:$K,11,FALSE)</f>
        <v>Privadu - uma kain balun sosi</v>
      </c>
      <c r="N266" s="25" t="str">
        <f>A281</f>
        <v>C2.1.52</v>
      </c>
      <c r="O266" s="6"/>
      <c r="P266" s="6"/>
      <c r="Q266" s="19"/>
      <c r="R266" s="345" t="s">
        <v>982</v>
      </c>
    </row>
    <row r="267" spans="1:18" outlineLevel="1" x14ac:dyDescent="0.25">
      <c r="A267" s="19"/>
      <c r="B267" s="6" t="s">
        <v>1150</v>
      </c>
      <c r="C267" s="233" t="str">
        <f>VLOOKUP($B267,Codes!$A:$K,2,FALSE)</f>
        <v>Response</v>
      </c>
      <c r="D267" s="27"/>
      <c r="E267" s="233" t="str">
        <f>VLOOKUP($B267,Codes!$A:$K,4,FALSE)</f>
        <v>Category option</v>
      </c>
      <c r="F267" s="233">
        <f>VLOOKUP($B267,Codes!$A:$K,5,FALSE)</f>
        <v>3</v>
      </c>
      <c r="G267" s="27"/>
      <c r="H267" s="27"/>
      <c r="I267" s="27"/>
      <c r="J267" s="27"/>
      <c r="K267" s="233" t="str">
        <f>VLOOKUP($B267,Codes!$A:$K,9,FALSE)</f>
        <v>Community / public</v>
      </c>
      <c r="L267" s="27"/>
      <c r="M267" s="233" t="str">
        <f>VLOOKUP($B267,Codes!$A:$K,11,FALSE)</f>
        <v>Komunidade / públiku</v>
      </c>
      <c r="N267" s="25" t="str">
        <f>A281</f>
        <v>C2.1.52</v>
      </c>
      <c r="O267" s="6"/>
      <c r="P267" s="6"/>
      <c r="Q267" s="19"/>
      <c r="R267" s="345" t="s">
        <v>982</v>
      </c>
    </row>
    <row r="268" spans="1:18" outlineLevel="1" x14ac:dyDescent="0.25">
      <c r="B268" s="19" t="s">
        <v>588</v>
      </c>
      <c r="C268" s="233" t="str">
        <f>VLOOKUP($B268,Codes!$A:$K,2,FALSE)</f>
        <v>Response</v>
      </c>
      <c r="D268" s="27"/>
      <c r="E268" s="233" t="str">
        <f>VLOOKUP($B268,Codes!$A:$K,4,FALSE)</f>
        <v>Category option</v>
      </c>
      <c r="F268" s="233">
        <f>VLOOKUP($B268,Codes!$A:$K,5,FALSE)</f>
        <v>999</v>
      </c>
      <c r="G268" s="27"/>
      <c r="H268" s="27"/>
      <c r="I268" s="27"/>
      <c r="J268" s="27"/>
      <c r="K268" s="233" t="str">
        <f>VLOOKUP($B268,Codes!$A:$K,9,FALSE)</f>
        <v>Don't know</v>
      </c>
      <c r="L268" s="27"/>
      <c r="M268" s="233" t="str">
        <f>VLOOKUP($B268,Codes!$A:$K,11,FALSE)</f>
        <v>La hatene</v>
      </c>
      <c r="N268" s="25" t="str">
        <f>A281</f>
        <v>C2.1.52</v>
      </c>
      <c r="O268" s="6"/>
      <c r="P268" s="6"/>
      <c r="Q268" s="6"/>
      <c r="R268" s="345" t="s">
        <v>982</v>
      </c>
    </row>
    <row r="269" spans="1:18" s="349" customFormat="1" x14ac:dyDescent="0.25">
      <c r="A269" s="354" t="s">
        <v>1040</v>
      </c>
      <c r="B269" s="254"/>
      <c r="C269" s="348"/>
      <c r="D269" s="348"/>
      <c r="E269" s="348"/>
      <c r="F269" s="348"/>
      <c r="G269" s="348"/>
      <c r="H269" s="348"/>
      <c r="I269" s="348"/>
      <c r="J269" s="348"/>
      <c r="K269" s="348"/>
      <c r="L269" s="348"/>
      <c r="M269" s="255"/>
      <c r="N269" s="256"/>
      <c r="Q269" s="254"/>
      <c r="R269" s="257"/>
    </row>
    <row r="270" spans="1:18" s="226" customFormat="1" x14ac:dyDescent="0.25">
      <c r="A270" s="358" t="s">
        <v>2020</v>
      </c>
      <c r="B270" s="357"/>
      <c r="C270" s="222"/>
      <c r="D270" s="222"/>
      <c r="E270" s="222"/>
      <c r="F270" s="222"/>
      <c r="G270" s="222"/>
      <c r="H270" s="222"/>
      <c r="I270" s="222"/>
      <c r="J270" s="222"/>
      <c r="K270" s="222"/>
      <c r="L270" s="222"/>
      <c r="M270" s="223"/>
      <c r="N270" s="225"/>
      <c r="Q270" s="357"/>
      <c r="R270" s="227"/>
    </row>
    <row r="271" spans="1:18" s="226" customFormat="1" outlineLevel="1" x14ac:dyDescent="0.25">
      <c r="A271" s="223">
        <v>2</v>
      </c>
      <c r="B271" s="224" t="s">
        <v>332</v>
      </c>
      <c r="C271" s="222"/>
      <c r="D271" s="222"/>
      <c r="E271" s="222"/>
      <c r="F271" s="222"/>
      <c r="G271" s="222"/>
      <c r="H271" s="222"/>
      <c r="I271" s="222" t="s">
        <v>332</v>
      </c>
      <c r="J271" s="222"/>
      <c r="K271" s="222"/>
      <c r="L271" s="222"/>
      <c r="M271" s="223"/>
      <c r="N271" s="225"/>
      <c r="Q271" s="357"/>
      <c r="R271" s="227"/>
    </row>
    <row r="272" spans="1:18" s="226" customFormat="1" outlineLevel="1" x14ac:dyDescent="0.25">
      <c r="A272" s="223">
        <v>3</v>
      </c>
      <c r="B272" s="224" t="s">
        <v>1255</v>
      </c>
      <c r="C272" s="222"/>
      <c r="D272" s="222"/>
      <c r="E272" s="222"/>
      <c r="F272" s="222"/>
      <c r="G272" s="222"/>
      <c r="H272" s="222"/>
      <c r="I272" s="222" t="s">
        <v>1255</v>
      </c>
      <c r="J272" s="222"/>
      <c r="K272" s="222"/>
      <c r="L272" s="222"/>
      <c r="M272" s="223"/>
      <c r="N272" s="225"/>
      <c r="Q272" s="357"/>
      <c r="R272" s="227"/>
    </row>
    <row r="273" spans="1:18" s="226" customFormat="1" outlineLevel="1" x14ac:dyDescent="0.25">
      <c r="A273" s="223">
        <v>4</v>
      </c>
      <c r="B273" s="224" t="s">
        <v>1493</v>
      </c>
      <c r="C273" s="222"/>
      <c r="D273" s="222"/>
      <c r="E273" s="222"/>
      <c r="F273" s="222"/>
      <c r="G273" s="222"/>
      <c r="H273" s="222"/>
      <c r="I273" s="222" t="s">
        <v>1493</v>
      </c>
      <c r="J273" s="222"/>
      <c r="K273" s="222"/>
      <c r="L273" s="222"/>
      <c r="M273" s="223"/>
      <c r="N273" s="225"/>
      <c r="Q273" s="357"/>
      <c r="R273" s="227"/>
    </row>
    <row r="274" spans="1:18" s="226" customFormat="1" outlineLevel="1" x14ac:dyDescent="0.25">
      <c r="A274" s="223">
        <v>5</v>
      </c>
      <c r="B274" s="224" t="s">
        <v>1254</v>
      </c>
      <c r="C274" s="222"/>
      <c r="D274" s="222"/>
      <c r="E274" s="222"/>
      <c r="F274" s="222"/>
      <c r="G274" s="222"/>
      <c r="H274" s="222"/>
      <c r="I274" s="222" t="s">
        <v>1254</v>
      </c>
      <c r="J274" s="222"/>
      <c r="K274" s="222"/>
      <c r="L274" s="222"/>
      <c r="M274" s="223"/>
      <c r="N274" s="225"/>
      <c r="Q274" s="357"/>
      <c r="R274" s="227"/>
    </row>
    <row r="275" spans="1:18" s="226" customFormat="1" outlineLevel="1" x14ac:dyDescent="0.25">
      <c r="A275" s="223">
        <v>6</v>
      </c>
      <c r="B275" s="224" t="s">
        <v>1494</v>
      </c>
      <c r="C275" s="222"/>
      <c r="D275" s="222"/>
      <c r="E275" s="222"/>
      <c r="F275" s="222"/>
      <c r="G275" s="222"/>
      <c r="H275" s="222"/>
      <c r="I275" s="222" t="s">
        <v>1494</v>
      </c>
      <c r="J275" s="222"/>
      <c r="K275" s="222"/>
      <c r="L275" s="222"/>
      <c r="M275" s="223"/>
      <c r="N275" s="225"/>
      <c r="Q275" s="357"/>
      <c r="R275" s="227"/>
    </row>
    <row r="276" spans="1:18" s="226" customFormat="1" outlineLevel="1" x14ac:dyDescent="0.25">
      <c r="A276" s="223">
        <v>7</v>
      </c>
      <c r="B276" s="224" t="s">
        <v>1495</v>
      </c>
      <c r="C276" s="222"/>
      <c r="D276" s="222"/>
      <c r="E276" s="222"/>
      <c r="F276" s="222"/>
      <c r="G276" s="222"/>
      <c r="H276" s="222"/>
      <c r="I276" s="222" t="s">
        <v>1495</v>
      </c>
      <c r="J276" s="222"/>
      <c r="K276" s="222"/>
      <c r="L276" s="222"/>
      <c r="M276" s="223"/>
      <c r="N276" s="225"/>
      <c r="Q276" s="357"/>
      <c r="R276" s="227"/>
    </row>
    <row r="277" spans="1:18" s="226" customFormat="1" outlineLevel="1" x14ac:dyDescent="0.25">
      <c r="A277" s="223">
        <v>8</v>
      </c>
      <c r="B277" s="223" t="s">
        <v>326</v>
      </c>
      <c r="C277" s="222"/>
      <c r="D277" s="222"/>
      <c r="E277" s="222"/>
      <c r="F277" s="222"/>
      <c r="G277" s="222"/>
      <c r="H277" s="222"/>
      <c r="I277" s="222" t="s">
        <v>326</v>
      </c>
      <c r="J277" s="222"/>
      <c r="K277" s="222"/>
      <c r="L277" s="222"/>
      <c r="M277" s="223"/>
      <c r="N277" s="225"/>
      <c r="Q277" s="357"/>
      <c r="R277" s="227"/>
    </row>
    <row r="278" spans="1:18" s="226" customFormat="1" outlineLevel="1" x14ac:dyDescent="0.25">
      <c r="A278" s="223">
        <v>9</v>
      </c>
      <c r="B278" s="224" t="s">
        <v>1256</v>
      </c>
      <c r="C278" s="222"/>
      <c r="D278" s="222"/>
      <c r="E278" s="222"/>
      <c r="F278" s="222"/>
      <c r="G278" s="222"/>
      <c r="H278" s="222"/>
      <c r="I278" s="222" t="s">
        <v>1256</v>
      </c>
      <c r="J278" s="222"/>
      <c r="K278" s="222"/>
      <c r="L278" s="222"/>
      <c r="M278" s="223"/>
      <c r="N278" s="225"/>
      <c r="Q278" s="357"/>
      <c r="R278" s="227"/>
    </row>
    <row r="279" spans="1:18" s="226" customFormat="1" outlineLevel="1" x14ac:dyDescent="0.25">
      <c r="A279" s="223">
        <v>10</v>
      </c>
      <c r="B279" s="224" t="s">
        <v>1258</v>
      </c>
      <c r="C279" s="222"/>
      <c r="D279" s="222"/>
      <c r="E279" s="222"/>
      <c r="F279" s="222"/>
      <c r="G279" s="222"/>
      <c r="H279" s="222"/>
      <c r="I279" s="222" t="s">
        <v>1258</v>
      </c>
      <c r="J279" s="222"/>
      <c r="K279" s="222"/>
      <c r="L279" s="222"/>
      <c r="M279" s="223"/>
      <c r="N279" s="225"/>
      <c r="Q279" s="357"/>
      <c r="R279" s="227"/>
    </row>
    <row r="280" spans="1:18" s="226" customFormat="1" outlineLevel="1" x14ac:dyDescent="0.25">
      <c r="A280" s="223">
        <v>11</v>
      </c>
      <c r="B280" s="224" t="s">
        <v>1260</v>
      </c>
      <c r="C280" s="222"/>
      <c r="D280" s="222"/>
      <c r="E280" s="222"/>
      <c r="F280" s="222"/>
      <c r="G280" s="222"/>
      <c r="H280" s="222"/>
      <c r="I280" s="222" t="s">
        <v>1260</v>
      </c>
      <c r="J280" s="222"/>
      <c r="K280" s="222"/>
      <c r="L280" s="222"/>
      <c r="M280" s="223"/>
      <c r="N280" s="225"/>
      <c r="Q280" s="357"/>
      <c r="R280" s="227"/>
    </row>
    <row r="281" spans="1:18" s="43" customFormat="1" x14ac:dyDescent="0.25">
      <c r="A281" s="290" t="s">
        <v>2076</v>
      </c>
      <c r="B281" s="290"/>
      <c r="C281" s="346" t="s">
        <v>9</v>
      </c>
      <c r="D281" s="346" t="s">
        <v>8</v>
      </c>
      <c r="E281" s="346" t="s">
        <v>7</v>
      </c>
      <c r="F281" s="346" t="s">
        <v>6</v>
      </c>
      <c r="G281" s="6"/>
      <c r="H281" s="6"/>
      <c r="I281" s="6"/>
      <c r="J281" s="30" t="s">
        <v>929</v>
      </c>
      <c r="K281" s="176"/>
      <c r="L281" s="30" t="s">
        <v>2145</v>
      </c>
      <c r="M281" s="176"/>
      <c r="N281" s="263"/>
      <c r="Q281" s="290" t="s">
        <v>318</v>
      </c>
      <c r="R281" s="345">
        <v>0</v>
      </c>
    </row>
    <row r="282" spans="1:18" outlineLevel="1" x14ac:dyDescent="0.25">
      <c r="A282" s="19"/>
      <c r="B282" s="19" t="s">
        <v>575</v>
      </c>
      <c r="C282" s="233" t="str">
        <f>VLOOKUP($B282,Codes!$A:$K,2,FALSE)</f>
        <v>Response</v>
      </c>
      <c r="D282" s="27"/>
      <c r="E282" s="233" t="str">
        <f>VLOOKUP($B282,Codes!$A:$K,4,FALSE)</f>
        <v>Category option</v>
      </c>
      <c r="F282" s="233">
        <f>VLOOKUP($B282,Codes!$A:$K,5,FALSE)</f>
        <v>0</v>
      </c>
      <c r="G282" s="27"/>
      <c r="H282" s="27"/>
      <c r="I282" s="27"/>
      <c r="J282" s="27"/>
      <c r="K282" s="233" t="str">
        <f>VLOOKUP($B282,Codes!$A:$K,9,FALSE)</f>
        <v>No</v>
      </c>
      <c r="L282" s="27"/>
      <c r="M282" s="233" t="str">
        <f>VLOOKUP($B282,Codes!$A:$K,11,FALSE)</f>
        <v>Lae</v>
      </c>
      <c r="N282" s="25" t="str">
        <f>A300</f>
        <v>C2.1.56</v>
      </c>
      <c r="O282" s="6" t="s">
        <v>1513</v>
      </c>
      <c r="Q282" s="19"/>
      <c r="R282" s="345" t="s">
        <v>982</v>
      </c>
    </row>
    <row r="283" spans="1:18" outlineLevel="1" x14ac:dyDescent="0.25">
      <c r="A283" s="19"/>
      <c r="B283" s="19" t="s">
        <v>576</v>
      </c>
      <c r="C283" s="233" t="str">
        <f>VLOOKUP($B283,Codes!$A:$K,2,FALSE)</f>
        <v>Response</v>
      </c>
      <c r="D283" s="27"/>
      <c r="E283" s="233" t="str">
        <f>VLOOKUP($B283,Codes!$A:$K,4,FALSE)</f>
        <v>Category option</v>
      </c>
      <c r="F283" s="233">
        <f>VLOOKUP($B283,Codes!$A:$K,5,FALSE)</f>
        <v>1</v>
      </c>
      <c r="G283" s="27"/>
      <c r="H283" s="27"/>
      <c r="I283" s="27"/>
      <c r="J283" s="27"/>
      <c r="K283" s="233" t="str">
        <f>VLOOKUP($B283,Codes!$A:$K,9,FALSE)</f>
        <v>Yes</v>
      </c>
      <c r="L283" s="27"/>
      <c r="M283" s="233" t="str">
        <f>VLOOKUP($B283,Codes!$A:$K,11,FALSE)</f>
        <v>Sim</v>
      </c>
      <c r="N283" s="25" t="str">
        <f>A285</f>
        <v>C2.1.53</v>
      </c>
      <c r="Q283" s="19"/>
      <c r="R283" s="345" t="s">
        <v>982</v>
      </c>
    </row>
    <row r="284" spans="1:18" outlineLevel="1" x14ac:dyDescent="0.25">
      <c r="B284" s="19" t="s">
        <v>588</v>
      </c>
      <c r="C284" s="233" t="str">
        <f>VLOOKUP($B284,Codes!$A:$K,2,FALSE)</f>
        <v>Response</v>
      </c>
      <c r="D284" s="27"/>
      <c r="E284" s="233" t="str">
        <f>VLOOKUP($B284,Codes!$A:$K,4,FALSE)</f>
        <v>Category option</v>
      </c>
      <c r="F284" s="233">
        <f>VLOOKUP($B284,Codes!$A:$K,5,FALSE)</f>
        <v>999</v>
      </c>
      <c r="G284" s="27"/>
      <c r="H284" s="27"/>
      <c r="I284" s="27"/>
      <c r="J284" s="27"/>
      <c r="K284" s="233" t="str">
        <f>VLOOKUP($B284,Codes!$A:$K,9,FALSE)</f>
        <v>Don't know</v>
      </c>
      <c r="L284" s="27"/>
      <c r="M284" s="233" t="str">
        <f>VLOOKUP($B284,Codes!$A:$K,11,FALSE)</f>
        <v>La hatene</v>
      </c>
      <c r="N284" s="25" t="str">
        <f>A300</f>
        <v>C2.1.56</v>
      </c>
      <c r="O284" s="6"/>
      <c r="P284" s="6"/>
      <c r="Q284" s="6"/>
      <c r="R284" s="345" t="s">
        <v>982</v>
      </c>
    </row>
    <row r="285" spans="1:18" s="43" customFormat="1" x14ac:dyDescent="0.25">
      <c r="A285" s="290" t="s">
        <v>2077</v>
      </c>
      <c r="B285" s="290"/>
      <c r="C285" s="346" t="s">
        <v>9</v>
      </c>
      <c r="D285" s="346" t="s">
        <v>8</v>
      </c>
      <c r="E285" s="346" t="s">
        <v>10</v>
      </c>
      <c r="F285" s="346" t="s">
        <v>110</v>
      </c>
      <c r="G285" s="10"/>
      <c r="H285" s="10"/>
      <c r="I285" s="10"/>
      <c r="J285" s="30" t="s">
        <v>1507</v>
      </c>
      <c r="K285" s="176"/>
      <c r="L285" s="30" t="s">
        <v>2140</v>
      </c>
      <c r="M285" s="176"/>
      <c r="N285" s="288" t="str">
        <f>A286</f>
        <v>C2.1.54</v>
      </c>
      <c r="Q285" s="290"/>
      <c r="R285" s="345"/>
    </row>
    <row r="286" spans="1:18" s="43" customFormat="1" x14ac:dyDescent="0.25">
      <c r="A286" s="290" t="s">
        <v>2078</v>
      </c>
      <c r="B286" s="290"/>
      <c r="C286" s="346" t="s">
        <v>9</v>
      </c>
      <c r="D286" s="346" t="s">
        <v>8</v>
      </c>
      <c r="E286" s="346" t="s">
        <v>7</v>
      </c>
      <c r="F286" s="346" t="s">
        <v>167</v>
      </c>
      <c r="G286" s="10"/>
      <c r="H286" s="10"/>
      <c r="I286" s="10"/>
      <c r="J286" s="30" t="s">
        <v>1990</v>
      </c>
      <c r="K286" s="176"/>
      <c r="L286" s="373" t="s">
        <v>2146</v>
      </c>
      <c r="M286" s="176"/>
      <c r="N286" s="288" t="str">
        <f>A287</f>
        <v>C2.1.55</v>
      </c>
      <c r="Q286" s="290" t="s">
        <v>317</v>
      </c>
      <c r="R286" s="345" t="s">
        <v>930</v>
      </c>
    </row>
    <row r="287" spans="1:18" s="43" customFormat="1" x14ac:dyDescent="0.25">
      <c r="A287" s="290" t="s">
        <v>2079</v>
      </c>
      <c r="B287" s="290"/>
      <c r="C287" s="346" t="s">
        <v>9</v>
      </c>
      <c r="D287" s="346" t="s">
        <v>453</v>
      </c>
      <c r="E287" s="346" t="s">
        <v>7</v>
      </c>
      <c r="F287" s="346" t="s">
        <v>6</v>
      </c>
      <c r="G287" s="10"/>
      <c r="H287" s="10"/>
      <c r="I287" s="10"/>
      <c r="J287" s="30" t="s">
        <v>1991</v>
      </c>
      <c r="K287" s="176"/>
      <c r="L287" s="30" t="s">
        <v>2147</v>
      </c>
      <c r="M287" s="176"/>
      <c r="N287" s="288"/>
      <c r="O287" s="214" t="s">
        <v>1517</v>
      </c>
      <c r="Q287" s="290"/>
      <c r="R287" s="345"/>
    </row>
    <row r="288" spans="1:18" outlineLevel="1" x14ac:dyDescent="0.25">
      <c r="A288" s="19"/>
      <c r="B288" s="19"/>
      <c r="C288" s="6" t="s">
        <v>2</v>
      </c>
      <c r="E288" s="6" t="s">
        <v>1</v>
      </c>
      <c r="F288" s="6" t="s">
        <v>0</v>
      </c>
      <c r="G288" s="10"/>
      <c r="H288" s="10"/>
      <c r="I288" s="10"/>
      <c r="J288" s="157"/>
      <c r="K288" s="27" t="s">
        <v>198</v>
      </c>
      <c r="L288" s="347"/>
      <c r="M288" s="124" t="s">
        <v>197</v>
      </c>
      <c r="N288" s="25" t="str">
        <f>A300</f>
        <v>C2.1.56</v>
      </c>
      <c r="Q288" s="19"/>
      <c r="R288" s="345" t="s">
        <v>982</v>
      </c>
    </row>
    <row r="289" spans="1:18" outlineLevel="1" x14ac:dyDescent="0.25">
      <c r="A289" s="19"/>
      <c r="B289" s="19"/>
      <c r="C289" s="6" t="s">
        <v>2</v>
      </c>
      <c r="E289" s="6" t="s">
        <v>1</v>
      </c>
      <c r="F289" s="6" t="s">
        <v>0</v>
      </c>
      <c r="G289" s="10"/>
      <c r="H289" s="10"/>
      <c r="I289" s="10"/>
      <c r="J289" s="157"/>
      <c r="K289" s="27" t="s">
        <v>196</v>
      </c>
      <c r="L289" s="323"/>
      <c r="M289" s="124" t="s">
        <v>133</v>
      </c>
      <c r="N289" s="25" t="str">
        <f>A300</f>
        <v>C2.1.56</v>
      </c>
      <c r="Q289" s="19"/>
      <c r="R289" s="345" t="s">
        <v>982</v>
      </c>
    </row>
    <row r="290" spans="1:18" outlineLevel="1" x14ac:dyDescent="0.25">
      <c r="A290" s="19"/>
      <c r="B290" s="19"/>
      <c r="C290" s="6" t="s">
        <v>2</v>
      </c>
      <c r="E290" s="6" t="s">
        <v>1</v>
      </c>
      <c r="F290" s="6" t="s">
        <v>0</v>
      </c>
      <c r="G290" s="10"/>
      <c r="H290" s="10"/>
      <c r="I290" s="10"/>
      <c r="J290" s="157"/>
      <c r="K290" s="27" t="s">
        <v>195</v>
      </c>
      <c r="L290" s="323"/>
      <c r="M290" s="124" t="s">
        <v>132</v>
      </c>
      <c r="N290" s="25" t="str">
        <f>A300</f>
        <v>C2.1.56</v>
      </c>
      <c r="Q290" s="19"/>
      <c r="R290" s="345" t="s">
        <v>982</v>
      </c>
    </row>
    <row r="291" spans="1:18" outlineLevel="1" x14ac:dyDescent="0.25">
      <c r="A291" s="19"/>
      <c r="B291" s="19"/>
      <c r="C291" s="6" t="s">
        <v>2</v>
      </c>
      <c r="E291" s="6" t="s">
        <v>1</v>
      </c>
      <c r="F291" s="6" t="s">
        <v>0</v>
      </c>
      <c r="G291" s="10"/>
      <c r="H291" s="10"/>
      <c r="I291" s="10"/>
      <c r="J291" s="157"/>
      <c r="K291" s="27" t="s">
        <v>194</v>
      </c>
      <c r="L291" s="323"/>
      <c r="M291" s="124" t="s">
        <v>131</v>
      </c>
      <c r="N291" s="25" t="str">
        <f>A300</f>
        <v>C2.1.56</v>
      </c>
      <c r="Q291" s="19"/>
      <c r="R291" s="345" t="s">
        <v>982</v>
      </c>
    </row>
    <row r="292" spans="1:18" outlineLevel="1" x14ac:dyDescent="0.25">
      <c r="A292" s="19"/>
      <c r="B292" s="19"/>
      <c r="C292" s="6" t="s">
        <v>2</v>
      </c>
      <c r="E292" s="6" t="s">
        <v>1</v>
      </c>
      <c r="F292" s="6" t="s">
        <v>0</v>
      </c>
      <c r="G292" s="10"/>
      <c r="H292" s="10"/>
      <c r="I292" s="10"/>
      <c r="J292" s="157"/>
      <c r="K292" s="27" t="s">
        <v>554</v>
      </c>
      <c r="L292" s="323"/>
      <c r="M292" s="124" t="s">
        <v>112</v>
      </c>
      <c r="N292" s="25" t="str">
        <f>A300</f>
        <v>C2.1.56</v>
      </c>
      <c r="Q292" s="19"/>
      <c r="R292" s="345" t="s">
        <v>982</v>
      </c>
    </row>
    <row r="293" spans="1:18" outlineLevel="1" x14ac:dyDescent="0.25">
      <c r="A293" s="19"/>
      <c r="B293" s="19"/>
      <c r="C293" s="6" t="s">
        <v>2</v>
      </c>
      <c r="E293" s="6" t="s">
        <v>1</v>
      </c>
      <c r="F293" s="6" t="s">
        <v>0</v>
      </c>
      <c r="G293" s="10"/>
      <c r="H293" s="10"/>
      <c r="I293" s="10"/>
      <c r="J293" s="157"/>
      <c r="K293" s="27" t="s">
        <v>1077</v>
      </c>
      <c r="L293" s="30"/>
      <c r="M293" s="27" t="s">
        <v>1078</v>
      </c>
      <c r="N293" s="25" t="str">
        <f>A300</f>
        <v>C2.1.56</v>
      </c>
      <c r="Q293" s="19"/>
      <c r="R293" s="345" t="s">
        <v>982</v>
      </c>
    </row>
    <row r="294" spans="1:18" outlineLevel="1" x14ac:dyDescent="0.25">
      <c r="A294" s="19"/>
      <c r="B294" s="19"/>
      <c r="C294" s="6" t="s">
        <v>2</v>
      </c>
      <c r="E294" s="6" t="s">
        <v>1</v>
      </c>
      <c r="F294" s="6" t="s">
        <v>0</v>
      </c>
      <c r="G294" s="6"/>
      <c r="H294" s="6"/>
      <c r="I294" s="6"/>
      <c r="J294" s="157"/>
      <c r="K294" s="27" t="s">
        <v>1079</v>
      </c>
      <c r="L294" s="30"/>
      <c r="M294" s="27" t="s">
        <v>1080</v>
      </c>
      <c r="N294" s="25" t="str">
        <f>A300</f>
        <v>C2.1.56</v>
      </c>
      <c r="Q294" s="19"/>
      <c r="R294" s="345" t="s">
        <v>982</v>
      </c>
    </row>
    <row r="295" spans="1:18" outlineLevel="1" x14ac:dyDescent="0.25">
      <c r="A295" s="19"/>
      <c r="B295" s="19"/>
      <c r="C295" s="6" t="s">
        <v>2</v>
      </c>
      <c r="E295" s="6" t="s">
        <v>1</v>
      </c>
      <c r="F295" s="6" t="s">
        <v>0</v>
      </c>
      <c r="G295" s="6"/>
      <c r="H295" s="6"/>
      <c r="I295" s="6"/>
      <c r="J295" s="157"/>
      <c r="K295" s="187" t="s">
        <v>1303</v>
      </c>
      <c r="L295" s="188"/>
      <c r="M295" s="6" t="s">
        <v>1304</v>
      </c>
      <c r="N295" s="25" t="str">
        <f>A300</f>
        <v>C2.1.56</v>
      </c>
      <c r="Q295" s="19"/>
      <c r="R295" s="345" t="s">
        <v>982</v>
      </c>
    </row>
    <row r="296" spans="1:18" outlineLevel="1" x14ac:dyDescent="0.25">
      <c r="A296" s="19"/>
      <c r="B296" s="19"/>
      <c r="C296" s="6" t="s">
        <v>2</v>
      </c>
      <c r="E296" s="6" t="s">
        <v>1</v>
      </c>
      <c r="F296" s="6" t="s">
        <v>0</v>
      </c>
      <c r="G296" s="10"/>
      <c r="H296" s="10"/>
      <c r="I296" s="10"/>
      <c r="J296" s="157"/>
      <c r="K296" s="6" t="s">
        <v>606</v>
      </c>
      <c r="L296" s="157"/>
      <c r="M296" s="124" t="s">
        <v>12</v>
      </c>
      <c r="N296" s="25" t="str">
        <f>A297</f>
        <v>C2.1.55x</v>
      </c>
      <c r="Q296" s="19"/>
      <c r="R296" s="345" t="s">
        <v>982</v>
      </c>
    </row>
    <row r="297" spans="1:18" s="43" customFormat="1" x14ac:dyDescent="0.25">
      <c r="A297" s="290" t="s">
        <v>2080</v>
      </c>
      <c r="B297" s="290"/>
      <c r="C297" s="346" t="s">
        <v>9</v>
      </c>
      <c r="D297" s="346" t="s">
        <v>453</v>
      </c>
      <c r="E297" s="346" t="s">
        <v>15</v>
      </c>
      <c r="F297" s="346" t="s">
        <v>14</v>
      </c>
      <c r="G297" s="6"/>
      <c r="H297" s="6"/>
      <c r="I297" s="6"/>
      <c r="J297" s="346" t="s">
        <v>1992</v>
      </c>
      <c r="L297" s="214" t="s">
        <v>2148</v>
      </c>
      <c r="N297" s="288" t="str">
        <f>A300</f>
        <v>C2.1.56</v>
      </c>
      <c r="Q297" s="290"/>
      <c r="R297" s="345"/>
    </row>
    <row r="298" spans="1:18" s="226" customFormat="1" x14ac:dyDescent="0.25">
      <c r="A298" s="356" t="s">
        <v>1040</v>
      </c>
      <c r="B298" s="357"/>
      <c r="C298" s="222"/>
      <c r="D298" s="222"/>
      <c r="E298" s="222"/>
      <c r="F298" s="222"/>
      <c r="G298" s="222"/>
      <c r="H298" s="222"/>
      <c r="I298" s="222"/>
      <c r="J298" s="222"/>
      <c r="K298" s="222"/>
      <c r="L298" s="222"/>
      <c r="M298" s="223"/>
      <c r="N298" s="225"/>
      <c r="Q298" s="357"/>
      <c r="R298" s="227"/>
    </row>
    <row r="299" spans="1:18" s="349" customFormat="1" x14ac:dyDescent="0.25">
      <c r="A299" s="355" t="s">
        <v>2108</v>
      </c>
      <c r="B299" s="254"/>
      <c r="C299" s="348"/>
      <c r="D299" s="348"/>
      <c r="E299" s="348"/>
      <c r="F299" s="348"/>
      <c r="G299" s="348"/>
      <c r="H299" s="348"/>
      <c r="I299" s="348"/>
      <c r="J299" s="348"/>
      <c r="K299" s="348"/>
      <c r="L299" s="348"/>
      <c r="M299" s="255"/>
      <c r="N299" s="256"/>
      <c r="Q299" s="254"/>
      <c r="R299" s="257"/>
    </row>
    <row r="300" spans="1:18" s="43" customFormat="1" ht="28.5" customHeight="1" x14ac:dyDescent="0.25">
      <c r="A300" s="290" t="s">
        <v>2081</v>
      </c>
      <c r="B300" s="290"/>
      <c r="C300" s="346" t="s">
        <v>9</v>
      </c>
      <c r="D300" s="346" t="s">
        <v>8</v>
      </c>
      <c r="E300" s="346" t="s">
        <v>7</v>
      </c>
      <c r="F300" s="346" t="s">
        <v>6</v>
      </c>
      <c r="G300" s="10"/>
      <c r="H300" s="10"/>
      <c r="I300" s="10"/>
      <c r="J300" s="511" t="s">
        <v>1510</v>
      </c>
      <c r="K300" s="511"/>
      <c r="L300" s="515" t="s">
        <v>2149</v>
      </c>
      <c r="M300" s="515"/>
      <c r="N300" s="263"/>
      <c r="Q300" s="290" t="s">
        <v>316</v>
      </c>
      <c r="R300" s="345" t="s">
        <v>931</v>
      </c>
    </row>
    <row r="301" spans="1:18" outlineLevel="1" x14ac:dyDescent="0.25">
      <c r="A301" s="19"/>
      <c r="B301" s="19" t="s">
        <v>575</v>
      </c>
      <c r="C301" s="233" t="str">
        <f>VLOOKUP($B301,Codes!$A:$K,2,FALSE)</f>
        <v>Response</v>
      </c>
      <c r="D301" s="27"/>
      <c r="E301" s="233" t="str">
        <f>VLOOKUP($B301,Codes!$A:$K,4,FALSE)</f>
        <v>Category option</v>
      </c>
      <c r="F301" s="233">
        <f>VLOOKUP($B301,Codes!$A:$K,5,FALSE)</f>
        <v>0</v>
      </c>
      <c r="G301" s="27"/>
      <c r="H301" s="27"/>
      <c r="I301" s="27"/>
      <c r="J301" s="27"/>
      <c r="K301" s="233" t="str">
        <f>VLOOKUP($B301,Codes!$A:$K,9,FALSE)</f>
        <v>No</v>
      </c>
      <c r="L301" s="27"/>
      <c r="M301" s="233" t="str">
        <f>VLOOKUP($B301,Codes!$A:$K,11,FALSE)</f>
        <v>Lae</v>
      </c>
      <c r="N301" s="25" t="str">
        <f>A314</f>
        <v>C2.1.60</v>
      </c>
      <c r="Q301" s="19"/>
      <c r="R301" s="345" t="s">
        <v>982</v>
      </c>
    </row>
    <row r="302" spans="1:18" outlineLevel="1" x14ac:dyDescent="0.25">
      <c r="A302" s="19"/>
      <c r="B302" s="19" t="s">
        <v>576</v>
      </c>
      <c r="C302" s="233" t="str">
        <f>VLOOKUP($B302,Codes!$A:$K,2,FALSE)</f>
        <v>Response</v>
      </c>
      <c r="D302" s="27"/>
      <c r="E302" s="233" t="str">
        <f>VLOOKUP($B302,Codes!$A:$K,4,FALSE)</f>
        <v>Category option</v>
      </c>
      <c r="F302" s="233">
        <f>VLOOKUP($B302,Codes!$A:$K,5,FALSE)</f>
        <v>1</v>
      </c>
      <c r="G302" s="27"/>
      <c r="H302" s="27"/>
      <c r="I302" s="27"/>
      <c r="J302" s="27"/>
      <c r="K302" s="233" t="str">
        <f>VLOOKUP($B302,Codes!$A:$K,9,FALSE)</f>
        <v>Yes</v>
      </c>
      <c r="L302" s="27"/>
      <c r="M302" s="233" t="str">
        <f>VLOOKUP($B302,Codes!$A:$K,11,FALSE)</f>
        <v>Sim</v>
      </c>
      <c r="N302" s="25" t="str">
        <f>A304</f>
        <v>C2.1.57</v>
      </c>
      <c r="Q302" s="19"/>
      <c r="R302" s="345" t="s">
        <v>982</v>
      </c>
    </row>
    <row r="303" spans="1:18" outlineLevel="1" x14ac:dyDescent="0.25">
      <c r="A303" s="19"/>
      <c r="B303" s="19" t="s">
        <v>588</v>
      </c>
      <c r="C303" s="233" t="str">
        <f>VLOOKUP($B303,Codes!$A:$K,2,FALSE)</f>
        <v>Response</v>
      </c>
      <c r="D303" s="27"/>
      <c r="E303" s="233" t="str">
        <f>VLOOKUP($B303,Codes!$A:$K,4,FALSE)</f>
        <v>Category option</v>
      </c>
      <c r="F303" s="233">
        <f>VLOOKUP($B303,Codes!$A:$K,5,FALSE)</f>
        <v>999</v>
      </c>
      <c r="G303" s="27"/>
      <c r="H303" s="27"/>
      <c r="I303" s="27"/>
      <c r="J303" s="27"/>
      <c r="K303" s="233" t="str">
        <f>VLOOKUP($B303,Codes!$A:$K,9,FALSE)</f>
        <v>Don't know</v>
      </c>
      <c r="L303" s="27"/>
      <c r="M303" s="233" t="str">
        <f>VLOOKUP($B303,Codes!$A:$K,11,FALSE)</f>
        <v>La hatene</v>
      </c>
      <c r="N303" s="25" t="str">
        <f>A314</f>
        <v>C2.1.60</v>
      </c>
      <c r="Q303" s="19"/>
      <c r="R303" s="345" t="s">
        <v>982</v>
      </c>
    </row>
    <row r="304" spans="1:18" s="43" customFormat="1" x14ac:dyDescent="0.25">
      <c r="A304" s="290" t="s">
        <v>2082</v>
      </c>
      <c r="B304" s="290"/>
      <c r="C304" s="346" t="s">
        <v>9</v>
      </c>
      <c r="D304" s="346" t="s">
        <v>8</v>
      </c>
      <c r="E304" s="346" t="s">
        <v>7</v>
      </c>
      <c r="F304" s="346" t="s">
        <v>6</v>
      </c>
      <c r="G304" s="10"/>
      <c r="H304" s="10"/>
      <c r="I304" s="10"/>
      <c r="J304" s="30" t="s">
        <v>1511</v>
      </c>
      <c r="K304" s="176"/>
      <c r="L304" s="178" t="s">
        <v>2150</v>
      </c>
      <c r="N304" s="263"/>
      <c r="O304" s="214" t="s">
        <v>1508</v>
      </c>
      <c r="Q304" s="290" t="s">
        <v>316</v>
      </c>
      <c r="R304" s="345" t="s">
        <v>931</v>
      </c>
    </row>
    <row r="305" spans="1:18" outlineLevel="1" x14ac:dyDescent="0.25">
      <c r="A305" s="19"/>
      <c r="B305" s="19"/>
      <c r="C305" s="6" t="s">
        <v>2</v>
      </c>
      <c r="E305" s="6" t="s">
        <v>1</v>
      </c>
      <c r="F305" s="6" t="s">
        <v>0</v>
      </c>
      <c r="G305" s="10"/>
      <c r="H305" s="10"/>
      <c r="I305" s="10"/>
      <c r="J305" s="157"/>
      <c r="K305" s="6" t="s">
        <v>3</v>
      </c>
      <c r="L305" s="157"/>
      <c r="M305" s="6" t="s">
        <v>21</v>
      </c>
      <c r="N305" s="25" t="str">
        <f>A308</f>
        <v>C2.1.58</v>
      </c>
      <c r="Q305" s="19"/>
      <c r="R305" s="345" t="s">
        <v>982</v>
      </c>
    </row>
    <row r="306" spans="1:18" outlineLevel="1" x14ac:dyDescent="0.25">
      <c r="A306" s="19"/>
      <c r="B306" s="19"/>
      <c r="C306" s="6" t="s">
        <v>2</v>
      </c>
      <c r="E306" s="6" t="s">
        <v>1</v>
      </c>
      <c r="F306" s="6" t="s">
        <v>0</v>
      </c>
      <c r="G306" s="6"/>
      <c r="H306" s="6"/>
      <c r="I306" s="6"/>
      <c r="J306" s="157"/>
      <c r="K306" s="6" t="s">
        <v>4</v>
      </c>
      <c r="L306" s="157"/>
      <c r="M306" s="6" t="s">
        <v>20</v>
      </c>
      <c r="N306" s="25" t="str">
        <f>A308</f>
        <v>C2.1.58</v>
      </c>
      <c r="Q306" s="19"/>
      <c r="R306" s="345" t="s">
        <v>982</v>
      </c>
    </row>
    <row r="307" spans="1:18" outlineLevel="1" x14ac:dyDescent="0.25">
      <c r="A307" s="19"/>
      <c r="B307" s="19"/>
      <c r="C307" s="6" t="s">
        <v>2</v>
      </c>
      <c r="E307" s="6" t="s">
        <v>1</v>
      </c>
      <c r="F307" s="6" t="s">
        <v>0</v>
      </c>
      <c r="G307" s="6"/>
      <c r="H307" s="6"/>
      <c r="I307" s="6"/>
      <c r="J307" s="157"/>
      <c r="K307" s="6" t="s">
        <v>45</v>
      </c>
      <c r="L307" s="157"/>
      <c r="M307" s="6" t="s">
        <v>23</v>
      </c>
      <c r="N307" s="25" t="str">
        <f>A308</f>
        <v>C2.1.58</v>
      </c>
      <c r="Q307" s="19"/>
      <c r="R307" s="345" t="s">
        <v>982</v>
      </c>
    </row>
    <row r="308" spans="1:18" s="43" customFormat="1" ht="31.5" customHeight="1" x14ac:dyDescent="0.25">
      <c r="A308" s="290" t="s">
        <v>2083</v>
      </c>
      <c r="B308" s="290"/>
      <c r="C308" s="346" t="s">
        <v>9</v>
      </c>
      <c r="D308" s="346" t="s">
        <v>8</v>
      </c>
      <c r="E308" s="346" t="s">
        <v>7</v>
      </c>
      <c r="F308" s="346" t="s">
        <v>6</v>
      </c>
      <c r="G308" s="10"/>
      <c r="H308" s="10"/>
      <c r="I308" s="10"/>
      <c r="J308" s="511" t="s">
        <v>1512</v>
      </c>
      <c r="K308" s="511"/>
      <c r="L308" s="515" t="s">
        <v>2151</v>
      </c>
      <c r="M308" s="515"/>
      <c r="N308" s="263"/>
      <c r="O308" s="214" t="s">
        <v>1514</v>
      </c>
      <c r="Q308" s="290" t="s">
        <v>316</v>
      </c>
      <c r="R308" s="345" t="s">
        <v>931</v>
      </c>
    </row>
    <row r="309" spans="1:18" outlineLevel="1" x14ac:dyDescent="0.25">
      <c r="A309" s="19"/>
      <c r="B309" s="19"/>
      <c r="C309" s="6" t="s">
        <v>2</v>
      </c>
      <c r="E309" s="6" t="s">
        <v>1</v>
      </c>
      <c r="F309" s="6" t="s">
        <v>0</v>
      </c>
      <c r="G309" s="10"/>
      <c r="H309" s="10"/>
      <c r="I309" s="10"/>
      <c r="J309" s="157"/>
      <c r="K309" s="6" t="s">
        <v>3</v>
      </c>
      <c r="L309" s="157"/>
      <c r="M309" s="6" t="s">
        <v>21</v>
      </c>
      <c r="N309" s="25" t="str">
        <f>A314</f>
        <v>C2.1.60</v>
      </c>
      <c r="Q309" s="19"/>
      <c r="R309" s="345" t="s">
        <v>982</v>
      </c>
    </row>
    <row r="310" spans="1:18" outlineLevel="1" x14ac:dyDescent="0.25">
      <c r="A310" s="19"/>
      <c r="B310" s="19"/>
      <c r="C310" s="6" t="s">
        <v>2</v>
      </c>
      <c r="E310" s="6" t="s">
        <v>1</v>
      </c>
      <c r="F310" s="6" t="s">
        <v>0</v>
      </c>
      <c r="G310" s="6"/>
      <c r="H310" s="6"/>
      <c r="I310" s="6"/>
      <c r="J310" s="157"/>
      <c r="K310" s="6" t="s">
        <v>4</v>
      </c>
      <c r="L310" s="157"/>
      <c r="M310" s="6" t="s">
        <v>20</v>
      </c>
      <c r="N310" s="25" t="str">
        <f>A314</f>
        <v>C2.1.60</v>
      </c>
      <c r="Q310" s="19"/>
      <c r="R310" s="345" t="s">
        <v>982</v>
      </c>
    </row>
    <row r="311" spans="1:18" outlineLevel="1" x14ac:dyDescent="0.25">
      <c r="A311" s="19"/>
      <c r="B311" s="19"/>
      <c r="C311" s="6" t="s">
        <v>2</v>
      </c>
      <c r="E311" s="6" t="s">
        <v>1</v>
      </c>
      <c r="F311" s="6" t="s">
        <v>0</v>
      </c>
      <c r="G311" s="6"/>
      <c r="H311" s="6"/>
      <c r="I311" s="6"/>
      <c r="J311" s="157"/>
      <c r="K311" s="6" t="s">
        <v>45</v>
      </c>
      <c r="L311" s="157"/>
      <c r="M311" s="6" t="s">
        <v>23</v>
      </c>
      <c r="N311" s="25" t="str">
        <f>A314</f>
        <v>C2.1.60</v>
      </c>
      <c r="Q311" s="19"/>
      <c r="R311" s="345" t="s">
        <v>982</v>
      </c>
    </row>
    <row r="312" spans="1:18" s="349" customFormat="1" x14ac:dyDescent="0.25">
      <c r="A312" s="355" t="s">
        <v>1040</v>
      </c>
      <c r="B312" s="254"/>
      <c r="C312" s="348"/>
      <c r="D312" s="348"/>
      <c r="E312" s="348"/>
      <c r="F312" s="348"/>
      <c r="G312" s="348"/>
      <c r="H312" s="348"/>
      <c r="I312" s="348"/>
      <c r="J312" s="348"/>
      <c r="K312" s="348"/>
      <c r="L312" s="348"/>
      <c r="M312" s="255"/>
      <c r="N312" s="256"/>
      <c r="Q312" s="254"/>
      <c r="R312" s="257"/>
    </row>
    <row r="313" spans="1:18" s="250" customFormat="1" x14ac:dyDescent="0.25">
      <c r="A313" s="252" t="s">
        <v>1995</v>
      </c>
      <c r="B313" s="246"/>
      <c r="C313" s="247"/>
      <c r="D313" s="247"/>
      <c r="E313" s="247"/>
      <c r="F313" s="247"/>
      <c r="G313" s="247"/>
      <c r="H313" s="247"/>
      <c r="I313" s="247"/>
      <c r="J313" s="247"/>
      <c r="K313" s="247"/>
      <c r="L313" s="247"/>
      <c r="M313" s="248"/>
      <c r="N313" s="249"/>
      <c r="Q313" s="246"/>
      <c r="R313" s="251"/>
    </row>
    <row r="314" spans="1:18" s="245" customFormat="1" ht="33" customHeight="1" x14ac:dyDescent="0.25">
      <c r="A314" s="244" t="s">
        <v>2084</v>
      </c>
      <c r="B314" s="244"/>
      <c r="C314" s="244" t="s">
        <v>540</v>
      </c>
      <c r="D314" s="244"/>
      <c r="E314" s="244"/>
      <c r="F314" s="244"/>
      <c r="G314" s="244"/>
      <c r="H314" s="244"/>
      <c r="I314" s="260"/>
      <c r="J314" s="518" t="s">
        <v>2059</v>
      </c>
      <c r="K314" s="518"/>
      <c r="L314" s="517" t="s">
        <v>2203</v>
      </c>
      <c r="M314" s="517"/>
      <c r="R314" s="244"/>
    </row>
    <row r="315" spans="1:18" s="349" customFormat="1" x14ac:dyDescent="0.25">
      <c r="A315" s="354" t="s">
        <v>1996</v>
      </c>
      <c r="B315" s="254"/>
      <c r="C315" s="348"/>
      <c r="D315" s="348"/>
      <c r="E315" s="348"/>
      <c r="F315" s="348"/>
      <c r="G315" s="348"/>
      <c r="H315" s="348"/>
      <c r="I315" s="348"/>
      <c r="J315" s="348"/>
      <c r="K315" s="348"/>
      <c r="L315" s="348"/>
      <c r="M315" s="255"/>
      <c r="N315" s="256"/>
      <c r="Q315" s="254"/>
      <c r="R315" s="257"/>
    </row>
    <row r="316" spans="1:18" s="43" customFormat="1" x14ac:dyDescent="0.25">
      <c r="A316" s="290" t="s">
        <v>2085</v>
      </c>
      <c r="B316" s="290"/>
      <c r="C316" s="289" t="s">
        <v>9</v>
      </c>
      <c r="D316" s="289" t="s">
        <v>8</v>
      </c>
      <c r="E316" s="289" t="s">
        <v>30</v>
      </c>
      <c r="F316" s="289" t="s">
        <v>6</v>
      </c>
      <c r="G316" s="10"/>
      <c r="H316" s="10"/>
      <c r="I316" s="10"/>
      <c r="J316" s="289" t="s">
        <v>2061</v>
      </c>
      <c r="L316" s="321" t="s">
        <v>2152</v>
      </c>
      <c r="N316" s="288"/>
      <c r="Q316" s="290" t="s">
        <v>314</v>
      </c>
      <c r="R316" s="287" t="s">
        <v>932</v>
      </c>
    </row>
    <row r="317" spans="1:18" s="43" customFormat="1" outlineLevel="1" x14ac:dyDescent="0.25">
      <c r="A317" s="290"/>
      <c r="B317" s="290"/>
      <c r="C317" s="6" t="s">
        <v>2</v>
      </c>
      <c r="D317" s="346"/>
      <c r="E317" s="6" t="s">
        <v>1</v>
      </c>
      <c r="F317" s="6" t="s">
        <v>0</v>
      </c>
      <c r="G317" s="10"/>
      <c r="H317" s="10"/>
      <c r="I317" s="10"/>
      <c r="J317" s="346"/>
      <c r="K317" s="6" t="s">
        <v>2048</v>
      </c>
      <c r="L317" s="346"/>
      <c r="M317" s="27" t="s">
        <v>2052</v>
      </c>
      <c r="N317" s="25" t="str">
        <f>A326</f>
        <v>C2.1.62</v>
      </c>
      <c r="Q317" s="290"/>
      <c r="R317" s="287" t="s">
        <v>982</v>
      </c>
    </row>
    <row r="318" spans="1:18" s="43" customFormat="1" outlineLevel="1" x14ac:dyDescent="0.25">
      <c r="A318" s="290"/>
      <c r="B318" s="290"/>
      <c r="C318" s="6" t="s">
        <v>2</v>
      </c>
      <c r="D318" s="346"/>
      <c r="E318" s="6" t="s">
        <v>1</v>
      </c>
      <c r="F318" s="6" t="s">
        <v>0</v>
      </c>
      <c r="G318" s="6"/>
      <c r="H318" s="6"/>
      <c r="I318" s="6"/>
      <c r="J318" s="346"/>
      <c r="K318" s="6" t="s">
        <v>2049</v>
      </c>
      <c r="L318" s="346"/>
      <c r="M318" s="27" t="s">
        <v>2053</v>
      </c>
      <c r="N318" s="25" t="str">
        <f>A326</f>
        <v>C2.1.62</v>
      </c>
      <c r="Q318" s="290"/>
      <c r="R318" s="287" t="s">
        <v>982</v>
      </c>
    </row>
    <row r="319" spans="1:18" s="43" customFormat="1" outlineLevel="1" x14ac:dyDescent="0.25">
      <c r="A319" s="290"/>
      <c r="B319" s="290"/>
      <c r="C319" s="6" t="s">
        <v>2</v>
      </c>
      <c r="D319" s="346"/>
      <c r="E319" s="6" t="s">
        <v>1</v>
      </c>
      <c r="F319" s="6" t="s">
        <v>0</v>
      </c>
      <c r="G319" s="6"/>
      <c r="H319" s="6"/>
      <c r="I319" s="6"/>
      <c r="J319" s="346"/>
      <c r="K319" s="6" t="s">
        <v>2050</v>
      </c>
      <c r="L319" s="346"/>
      <c r="M319" s="27" t="s">
        <v>313</v>
      </c>
      <c r="N319" s="25" t="str">
        <f>A326</f>
        <v>C2.1.62</v>
      </c>
      <c r="Q319" s="290"/>
      <c r="R319" s="287" t="s">
        <v>982</v>
      </c>
    </row>
    <row r="320" spans="1:18" s="43" customFormat="1" outlineLevel="1" x14ac:dyDescent="0.25">
      <c r="A320" s="290"/>
      <c r="B320" s="290"/>
      <c r="C320" s="6" t="s">
        <v>2</v>
      </c>
      <c r="D320" s="346"/>
      <c r="E320" s="6" t="s">
        <v>1</v>
      </c>
      <c r="F320" s="6" t="s">
        <v>0</v>
      </c>
      <c r="G320" s="52"/>
      <c r="H320" s="52"/>
      <c r="I320" s="52"/>
      <c r="J320" s="346"/>
      <c r="K320" s="6" t="s">
        <v>2051</v>
      </c>
      <c r="L320" s="346"/>
      <c r="M320" s="27" t="s">
        <v>2054</v>
      </c>
      <c r="N320" s="25" t="str">
        <f>A326</f>
        <v>C2.1.62</v>
      </c>
      <c r="Q320" s="290"/>
      <c r="R320" s="287" t="s">
        <v>982</v>
      </c>
    </row>
    <row r="321" spans="1:18" s="43" customFormat="1" outlineLevel="1" x14ac:dyDescent="0.25">
      <c r="A321" s="290"/>
      <c r="B321" s="19" t="s">
        <v>577</v>
      </c>
      <c r="C321" s="233" t="str">
        <f>VLOOKUP($B321,Codes!$A:$K,2,FALSE)</f>
        <v>Response</v>
      </c>
      <c r="D321" s="27"/>
      <c r="E321" s="233" t="str">
        <f>VLOOKUP($B321,Codes!$A:$K,4,FALSE)</f>
        <v>Category option</v>
      </c>
      <c r="F321" s="233">
        <f>VLOOKUP($B321,Codes!$A:$K,5,FALSE)</f>
        <v>997</v>
      </c>
      <c r="G321" s="27"/>
      <c r="H321" s="27"/>
      <c r="I321" s="27"/>
      <c r="J321" s="27"/>
      <c r="K321" s="233" t="str">
        <f>VLOOKUP($B321,Codes!$A:$K,9,FALSE)</f>
        <v>Other (specify)</v>
      </c>
      <c r="L321" s="27"/>
      <c r="M321" s="233" t="str">
        <f>VLOOKUP($B321,Codes!$A:$K,11,FALSE)</f>
        <v>Seluk (spesifika)</v>
      </c>
      <c r="N321" s="25" t="str">
        <f>A324</f>
        <v>C2.1.61x</v>
      </c>
      <c r="Q321" s="290"/>
      <c r="R321" s="287" t="s">
        <v>982</v>
      </c>
    </row>
    <row r="322" spans="1:18" s="43" customFormat="1" outlineLevel="1" x14ac:dyDescent="0.25">
      <c r="A322" s="290"/>
      <c r="B322" s="19" t="s">
        <v>588</v>
      </c>
      <c r="C322" s="233" t="str">
        <f>VLOOKUP($B322,Codes!$A:$K,2,FALSE)</f>
        <v>Response</v>
      </c>
      <c r="D322" s="27"/>
      <c r="E322" s="233" t="str">
        <f>VLOOKUP($B322,Codes!$A:$K,4,FALSE)</f>
        <v>Category option</v>
      </c>
      <c r="F322" s="233">
        <f>VLOOKUP($B322,Codes!$A:$K,5,FALSE)</f>
        <v>999</v>
      </c>
      <c r="G322" s="27"/>
      <c r="H322" s="27"/>
      <c r="I322" s="27"/>
      <c r="J322" s="27"/>
      <c r="K322" s="233" t="str">
        <f>VLOOKUP($B322,Codes!$A:$K,9,FALSE)</f>
        <v>Don't know</v>
      </c>
      <c r="L322" s="27"/>
      <c r="M322" s="233" t="str">
        <f>VLOOKUP($B322,Codes!$A:$K,11,FALSE)</f>
        <v>La hatene</v>
      </c>
      <c r="N322" s="25" t="str">
        <f>A326</f>
        <v>C2.1.62</v>
      </c>
      <c r="Q322" s="290"/>
      <c r="R322" s="287" t="s">
        <v>982</v>
      </c>
    </row>
    <row r="323" spans="1:18" s="43" customFormat="1" outlineLevel="1" x14ac:dyDescent="0.25">
      <c r="A323" s="290"/>
      <c r="B323" s="19" t="s">
        <v>589</v>
      </c>
      <c r="C323" s="233" t="str">
        <f>VLOOKUP($B323,Codes!$A:$K,2,FALSE)</f>
        <v>Response</v>
      </c>
      <c r="D323" s="27"/>
      <c r="E323" s="233" t="str">
        <f>VLOOKUP($B323,Codes!$A:$K,4,FALSE)</f>
        <v>Category option</v>
      </c>
      <c r="F323" s="233">
        <f>VLOOKUP($B323,Codes!$A:$K,5,FALSE)</f>
        <v>998</v>
      </c>
      <c r="G323" s="27"/>
      <c r="H323" s="27"/>
      <c r="I323" s="27"/>
      <c r="J323" s="27"/>
      <c r="K323" s="233" t="str">
        <f>VLOOKUP($B323,Codes!$A:$K,9,FALSE)</f>
        <v>Refused to answer</v>
      </c>
      <c r="L323" s="27"/>
      <c r="M323" s="233" t="str">
        <f>VLOOKUP($B323,Codes!$A:$K,11,FALSE)</f>
        <v>Lakohi fo resposta</v>
      </c>
      <c r="N323" s="25" t="str">
        <f>A326</f>
        <v>C2.1.62</v>
      </c>
      <c r="Q323" s="290"/>
      <c r="R323" s="287" t="s">
        <v>982</v>
      </c>
    </row>
    <row r="324" spans="1:18" s="43" customFormat="1" x14ac:dyDescent="0.25">
      <c r="A324" s="290" t="s">
        <v>2109</v>
      </c>
      <c r="B324" s="290"/>
      <c r="C324" s="346" t="s">
        <v>9</v>
      </c>
      <c r="D324" s="346" t="s">
        <v>453</v>
      </c>
      <c r="E324" s="346" t="s">
        <v>15</v>
      </c>
      <c r="F324" s="346" t="s">
        <v>14</v>
      </c>
      <c r="G324" s="6"/>
      <c r="H324" s="6"/>
      <c r="I324" s="6"/>
      <c r="J324" s="346" t="s">
        <v>1764</v>
      </c>
      <c r="L324" s="30" t="s">
        <v>2057</v>
      </c>
      <c r="N324" s="288" t="str">
        <f>A326</f>
        <v>C2.1.62</v>
      </c>
      <c r="Q324" s="290"/>
      <c r="R324" s="345"/>
    </row>
    <row r="325" spans="1:18" s="349" customFormat="1" x14ac:dyDescent="0.25">
      <c r="A325" s="354" t="s">
        <v>1040</v>
      </c>
      <c r="B325" s="254"/>
      <c r="C325" s="348"/>
      <c r="D325" s="348"/>
      <c r="E325" s="348"/>
      <c r="F325" s="348"/>
      <c r="G325" s="348"/>
      <c r="H325" s="348"/>
      <c r="I325" s="348"/>
      <c r="J325" s="348"/>
      <c r="K325" s="348"/>
      <c r="L325" s="348"/>
      <c r="M325" s="255"/>
      <c r="N325" s="256"/>
      <c r="Q325" s="254"/>
      <c r="R325" s="257"/>
    </row>
    <row r="326" spans="1:18" s="43" customFormat="1" x14ac:dyDescent="0.25">
      <c r="A326" s="290" t="s">
        <v>2086</v>
      </c>
      <c r="B326" s="290"/>
      <c r="C326" s="289" t="s">
        <v>9</v>
      </c>
      <c r="D326" s="289" t="s">
        <v>8</v>
      </c>
      <c r="E326" s="289" t="s">
        <v>30</v>
      </c>
      <c r="F326" s="289" t="s">
        <v>26</v>
      </c>
      <c r="G326" s="10"/>
      <c r="H326" s="10"/>
      <c r="I326" s="10"/>
      <c r="J326" s="346" t="s">
        <v>2062</v>
      </c>
      <c r="L326" s="322" t="s">
        <v>2175</v>
      </c>
      <c r="N326" s="288"/>
      <c r="Q326" s="290" t="s">
        <v>315</v>
      </c>
      <c r="R326" s="287">
        <v>0</v>
      </c>
    </row>
    <row r="327" spans="1:18" s="43" customFormat="1" outlineLevel="1" x14ac:dyDescent="0.25">
      <c r="A327" s="290"/>
      <c r="B327" s="6" t="s">
        <v>1120</v>
      </c>
      <c r="C327" s="233" t="str">
        <f>VLOOKUP($B327,Codes!$A:$K,2,FALSE)</f>
        <v>Response</v>
      </c>
      <c r="D327" s="27"/>
      <c r="E327" s="233" t="str">
        <f>VLOOKUP($B327,Codes!$A:$K,4,FALSE)</f>
        <v>Category option</v>
      </c>
      <c r="F327" s="233">
        <f>VLOOKUP($B327,Codes!$A:$K,5,FALSE)</f>
        <v>1306</v>
      </c>
      <c r="G327" s="27"/>
      <c r="H327" s="27"/>
      <c r="I327" s="27"/>
      <c r="J327" s="27"/>
      <c r="K327" s="233" t="str">
        <f>VLOOKUP($B327,Codes!$A:$K,9,FALSE)</f>
        <v>June 2013</v>
      </c>
      <c r="L327" s="27"/>
      <c r="M327" s="233" t="str">
        <f>VLOOKUP($B327,Codes!$A:$K,11,FALSE)</f>
        <v>Junu 2013</v>
      </c>
      <c r="N327" s="25" t="str">
        <f>A347</f>
        <v>C2.1.63</v>
      </c>
      <c r="Q327" s="290"/>
      <c r="R327" s="287" t="s">
        <v>982</v>
      </c>
    </row>
    <row r="328" spans="1:18" s="43" customFormat="1" outlineLevel="1" x14ac:dyDescent="0.25">
      <c r="A328" s="290"/>
      <c r="B328" s="6" t="s">
        <v>1121</v>
      </c>
      <c r="C328" s="233" t="str">
        <f>VLOOKUP($B328,Codes!$A:$K,2,FALSE)</f>
        <v>Response</v>
      </c>
      <c r="D328" s="27"/>
      <c r="E328" s="233" t="str">
        <f>VLOOKUP($B328,Codes!$A:$K,4,FALSE)</f>
        <v>Category option</v>
      </c>
      <c r="F328" s="233">
        <f>VLOOKUP($B328,Codes!$A:$K,5,FALSE)</f>
        <v>1307</v>
      </c>
      <c r="G328" s="27"/>
      <c r="H328" s="27"/>
      <c r="I328" s="27"/>
      <c r="J328" s="27"/>
      <c r="K328" s="233" t="str">
        <f>VLOOKUP($B328,Codes!$A:$K,9,FALSE)</f>
        <v>July 2013</v>
      </c>
      <c r="L328" s="27"/>
      <c r="M328" s="233" t="str">
        <f>VLOOKUP($B328,Codes!$A:$K,11,FALSE)</f>
        <v>Jullu 2013</v>
      </c>
      <c r="N328" s="25" t="str">
        <f>A347</f>
        <v>C2.1.63</v>
      </c>
      <c r="Q328" s="290"/>
      <c r="R328" s="287" t="s">
        <v>982</v>
      </c>
    </row>
    <row r="329" spans="1:18" s="43" customFormat="1" outlineLevel="1" x14ac:dyDescent="0.25">
      <c r="A329" s="290"/>
      <c r="B329" s="6" t="s">
        <v>1122</v>
      </c>
      <c r="C329" s="233" t="str">
        <f>VLOOKUP($B329,Codes!$A:$K,2,FALSE)</f>
        <v>Response</v>
      </c>
      <c r="D329" s="27"/>
      <c r="E329" s="233" t="str">
        <f>VLOOKUP($B329,Codes!$A:$K,4,FALSE)</f>
        <v>Category option</v>
      </c>
      <c r="F329" s="233">
        <f>VLOOKUP($B329,Codes!$A:$K,5,FALSE)</f>
        <v>1308</v>
      </c>
      <c r="G329" s="27"/>
      <c r="H329" s="27"/>
      <c r="I329" s="27"/>
      <c r="J329" s="27"/>
      <c r="K329" s="233" t="str">
        <f>VLOOKUP($B329,Codes!$A:$K,9,FALSE)</f>
        <v>August 2013</v>
      </c>
      <c r="L329" s="27"/>
      <c r="M329" s="233" t="str">
        <f>VLOOKUP($B329,Codes!$A:$K,11,FALSE)</f>
        <v>Agustu 2013</v>
      </c>
      <c r="N329" s="25" t="str">
        <f>A347</f>
        <v>C2.1.63</v>
      </c>
      <c r="Q329" s="290"/>
      <c r="R329" s="287" t="s">
        <v>982</v>
      </c>
    </row>
    <row r="330" spans="1:18" s="43" customFormat="1" outlineLevel="1" x14ac:dyDescent="0.25">
      <c r="A330" s="290"/>
      <c r="B330" s="6" t="s">
        <v>1123</v>
      </c>
      <c r="C330" s="233" t="str">
        <f>VLOOKUP($B330,Codes!$A:$K,2,FALSE)</f>
        <v>Response</v>
      </c>
      <c r="D330" s="27"/>
      <c r="E330" s="233" t="str">
        <f>VLOOKUP($B330,Codes!$A:$K,4,FALSE)</f>
        <v>Category option</v>
      </c>
      <c r="F330" s="233">
        <f>VLOOKUP($B330,Codes!$A:$K,5,FALSE)</f>
        <v>1309</v>
      </c>
      <c r="G330" s="27"/>
      <c r="H330" s="27"/>
      <c r="I330" s="27"/>
      <c r="J330" s="27"/>
      <c r="K330" s="233" t="str">
        <f>VLOOKUP($B330,Codes!$A:$K,9,FALSE)</f>
        <v>September 2013</v>
      </c>
      <c r="L330" s="27"/>
      <c r="M330" s="233" t="str">
        <f>VLOOKUP($B330,Codes!$A:$K,11,FALSE)</f>
        <v>Setembru 2013</v>
      </c>
      <c r="N330" s="25" t="str">
        <f>A347</f>
        <v>C2.1.63</v>
      </c>
      <c r="Q330" s="290"/>
      <c r="R330" s="287" t="s">
        <v>982</v>
      </c>
    </row>
    <row r="331" spans="1:18" s="43" customFormat="1" outlineLevel="1" x14ac:dyDescent="0.25">
      <c r="A331" s="290"/>
      <c r="B331" s="6" t="s">
        <v>1124</v>
      </c>
      <c r="C331" s="233" t="str">
        <f>VLOOKUP($B331,Codes!$A:$K,2,FALSE)</f>
        <v>Response</v>
      </c>
      <c r="D331" s="27"/>
      <c r="E331" s="233" t="str">
        <f>VLOOKUP($B331,Codes!$A:$K,4,FALSE)</f>
        <v>Category option</v>
      </c>
      <c r="F331" s="233">
        <f>VLOOKUP($B331,Codes!$A:$K,5,FALSE)</f>
        <v>1310</v>
      </c>
      <c r="G331" s="27"/>
      <c r="H331" s="27"/>
      <c r="I331" s="27"/>
      <c r="J331" s="27"/>
      <c r="K331" s="233" t="str">
        <f>VLOOKUP($B331,Codes!$A:$K,9,FALSE)</f>
        <v>October 2013</v>
      </c>
      <c r="L331" s="27"/>
      <c r="M331" s="233" t="str">
        <f>VLOOKUP($B331,Codes!$A:$K,11,FALSE)</f>
        <v>Outubru 2013</v>
      </c>
      <c r="N331" s="25" t="str">
        <f>A347</f>
        <v>C2.1.63</v>
      </c>
      <c r="Q331" s="290"/>
      <c r="R331" s="287" t="s">
        <v>982</v>
      </c>
    </row>
    <row r="332" spans="1:18" s="43" customFormat="1" outlineLevel="1" x14ac:dyDescent="0.25">
      <c r="A332" s="290"/>
      <c r="B332" s="6" t="s">
        <v>1125</v>
      </c>
      <c r="C332" s="233" t="str">
        <f>VLOOKUP($B332,Codes!$A:$K,2,FALSE)</f>
        <v>Response</v>
      </c>
      <c r="D332" s="27"/>
      <c r="E332" s="233" t="str">
        <f>VLOOKUP($B332,Codes!$A:$K,4,FALSE)</f>
        <v>Category option</v>
      </c>
      <c r="F332" s="233">
        <f>VLOOKUP($B332,Codes!$A:$K,5,FALSE)</f>
        <v>1311</v>
      </c>
      <c r="G332" s="27"/>
      <c r="H332" s="27"/>
      <c r="I332" s="27"/>
      <c r="J332" s="27"/>
      <c r="K332" s="233" t="str">
        <f>VLOOKUP($B332,Codes!$A:$K,9,FALSE)</f>
        <v>November 2013</v>
      </c>
      <c r="L332" s="27"/>
      <c r="M332" s="233" t="str">
        <f>VLOOKUP($B332,Codes!$A:$K,11,FALSE)</f>
        <v>Novembru 2013</v>
      </c>
      <c r="N332" s="25" t="str">
        <f>A347</f>
        <v>C2.1.63</v>
      </c>
      <c r="Q332" s="290"/>
      <c r="R332" s="287" t="s">
        <v>982</v>
      </c>
    </row>
    <row r="333" spans="1:18" s="43" customFormat="1" outlineLevel="1" x14ac:dyDescent="0.25">
      <c r="A333" s="290"/>
      <c r="B333" s="6" t="s">
        <v>1126</v>
      </c>
      <c r="C333" s="233" t="str">
        <f>VLOOKUP($B333,Codes!$A:$K,2,FALSE)</f>
        <v>Response</v>
      </c>
      <c r="D333" s="27"/>
      <c r="E333" s="233" t="str">
        <f>VLOOKUP($B333,Codes!$A:$K,4,FALSE)</f>
        <v>Category option</v>
      </c>
      <c r="F333" s="233">
        <f>VLOOKUP($B333,Codes!$A:$K,5,FALSE)</f>
        <v>1312</v>
      </c>
      <c r="G333" s="27"/>
      <c r="H333" s="27"/>
      <c r="I333" s="27"/>
      <c r="J333" s="27"/>
      <c r="K333" s="233" t="str">
        <f>VLOOKUP($B333,Codes!$A:$K,9,FALSE)</f>
        <v>December 2013</v>
      </c>
      <c r="L333" s="27"/>
      <c r="M333" s="233" t="str">
        <f>VLOOKUP($B333,Codes!$A:$K,11,FALSE)</f>
        <v>Dezembru 2013</v>
      </c>
      <c r="N333" s="25" t="str">
        <f>A347</f>
        <v>C2.1.63</v>
      </c>
      <c r="Q333" s="290"/>
      <c r="R333" s="287" t="s">
        <v>982</v>
      </c>
    </row>
    <row r="334" spans="1:18" s="43" customFormat="1" outlineLevel="1" x14ac:dyDescent="0.25">
      <c r="A334" s="290"/>
      <c r="B334" s="6" t="s">
        <v>1127</v>
      </c>
      <c r="C334" s="233" t="str">
        <f>VLOOKUP($B334,Codes!$A:$K,2,FALSE)</f>
        <v>Response</v>
      </c>
      <c r="D334" s="27"/>
      <c r="E334" s="233" t="str">
        <f>VLOOKUP($B334,Codes!$A:$K,4,FALSE)</f>
        <v>Category option</v>
      </c>
      <c r="F334" s="233">
        <f>VLOOKUP($B334,Codes!$A:$K,5,FALSE)</f>
        <v>1401</v>
      </c>
      <c r="G334" s="27"/>
      <c r="H334" s="27"/>
      <c r="I334" s="27"/>
      <c r="J334" s="27"/>
      <c r="K334" s="233" t="str">
        <f>VLOOKUP($B334,Codes!$A:$K,9,FALSE)</f>
        <v>January 2014</v>
      </c>
      <c r="L334" s="27"/>
      <c r="M334" s="233" t="str">
        <f>VLOOKUP($B334,Codes!$A:$K,11,FALSE)</f>
        <v>Janeru 2014</v>
      </c>
      <c r="N334" s="25" t="str">
        <f>A347</f>
        <v>C2.1.63</v>
      </c>
      <c r="Q334" s="290"/>
      <c r="R334" s="287" t="s">
        <v>982</v>
      </c>
    </row>
    <row r="335" spans="1:18" outlineLevel="1" x14ac:dyDescent="0.25">
      <c r="B335" s="6" t="s">
        <v>1128</v>
      </c>
      <c r="C335" s="233" t="str">
        <f>VLOOKUP($B335,Codes!$A:$K,2,FALSE)</f>
        <v>Response</v>
      </c>
      <c r="D335" s="27"/>
      <c r="E335" s="233" t="str">
        <f>VLOOKUP($B335,Codes!$A:$K,4,FALSE)</f>
        <v>Category option</v>
      </c>
      <c r="F335" s="233">
        <f>VLOOKUP($B335,Codes!$A:$K,5,FALSE)</f>
        <v>1402</v>
      </c>
      <c r="G335" s="27"/>
      <c r="H335" s="27"/>
      <c r="I335" s="27"/>
      <c r="J335" s="27"/>
      <c r="K335" s="233" t="str">
        <f>VLOOKUP($B335,Codes!$A:$K,9,FALSE)</f>
        <v>February 2014</v>
      </c>
      <c r="L335" s="27"/>
      <c r="M335" s="233" t="str">
        <f>VLOOKUP($B335,Codes!$A:$K,11,FALSE)</f>
        <v>Febereru 2014</v>
      </c>
      <c r="N335" s="25" t="str">
        <f>A347</f>
        <v>C2.1.63</v>
      </c>
      <c r="R335" s="287" t="s">
        <v>982</v>
      </c>
    </row>
    <row r="336" spans="1:18" outlineLevel="1" x14ac:dyDescent="0.25">
      <c r="B336" s="6" t="s">
        <v>1129</v>
      </c>
      <c r="C336" s="233" t="str">
        <f>VLOOKUP($B336,Codes!$A:$K,2,FALSE)</f>
        <v>Response</v>
      </c>
      <c r="D336" s="27"/>
      <c r="E336" s="233" t="str">
        <f>VLOOKUP($B336,Codes!$A:$K,4,FALSE)</f>
        <v>Category option</v>
      </c>
      <c r="F336" s="233">
        <f>VLOOKUP($B336,Codes!$A:$K,5,FALSE)</f>
        <v>1403</v>
      </c>
      <c r="G336" s="27"/>
      <c r="H336" s="27"/>
      <c r="I336" s="27"/>
      <c r="J336" s="27"/>
      <c r="K336" s="233" t="str">
        <f>VLOOKUP($B336,Codes!$A:$K,9,FALSE)</f>
        <v>March 2014</v>
      </c>
      <c r="L336" s="27"/>
      <c r="M336" s="233" t="str">
        <f>VLOOKUP($B336,Codes!$A:$K,11,FALSE)</f>
        <v>Marsu 2014</v>
      </c>
      <c r="N336" s="25" t="str">
        <f>A347</f>
        <v>C2.1.63</v>
      </c>
      <c r="R336" s="287" t="s">
        <v>982</v>
      </c>
    </row>
    <row r="337" spans="1:18" outlineLevel="1" x14ac:dyDescent="0.25">
      <c r="B337" s="6" t="s">
        <v>1130</v>
      </c>
      <c r="C337" s="233" t="str">
        <f>VLOOKUP($B337,Codes!$A:$K,2,FALSE)</f>
        <v>Response</v>
      </c>
      <c r="D337" s="27"/>
      <c r="E337" s="233" t="str">
        <f>VLOOKUP($B337,Codes!$A:$K,4,FALSE)</f>
        <v>Category option</v>
      </c>
      <c r="F337" s="233">
        <f>VLOOKUP($B337,Codes!$A:$K,5,FALSE)</f>
        <v>1404</v>
      </c>
      <c r="G337" s="27"/>
      <c r="H337" s="27"/>
      <c r="I337" s="27"/>
      <c r="J337" s="27"/>
      <c r="K337" s="233" t="str">
        <f>VLOOKUP($B337,Codes!$A:$K,9,FALSE)</f>
        <v>April 2014</v>
      </c>
      <c r="L337" s="27"/>
      <c r="M337" s="233" t="str">
        <f>VLOOKUP($B337,Codes!$A:$K,11,FALSE)</f>
        <v>Abril 2014</v>
      </c>
      <c r="N337" s="25" t="str">
        <f>A347</f>
        <v>C2.1.63</v>
      </c>
      <c r="R337" s="287" t="s">
        <v>982</v>
      </c>
    </row>
    <row r="338" spans="1:18" outlineLevel="1" x14ac:dyDescent="0.25">
      <c r="B338" s="6" t="s">
        <v>1131</v>
      </c>
      <c r="C338" s="233" t="str">
        <f>VLOOKUP($B338,Codes!$A:$K,2,FALSE)</f>
        <v>Response</v>
      </c>
      <c r="D338" s="27"/>
      <c r="E338" s="233" t="str">
        <f>VLOOKUP($B338,Codes!$A:$K,4,FALSE)</f>
        <v>Category option</v>
      </c>
      <c r="F338" s="233">
        <f>VLOOKUP($B338,Codes!$A:$K,5,FALSE)</f>
        <v>1405</v>
      </c>
      <c r="G338" s="27"/>
      <c r="H338" s="27"/>
      <c r="I338" s="27"/>
      <c r="J338" s="27"/>
      <c r="K338" s="233" t="str">
        <f>VLOOKUP($B338,Codes!$A:$K,9,FALSE)</f>
        <v>May 2014</v>
      </c>
      <c r="L338" s="27"/>
      <c r="M338" s="233" t="str">
        <f>VLOOKUP($B338,Codes!$A:$K,11,FALSE)</f>
        <v>Maiu 2014</v>
      </c>
      <c r="N338" s="25" t="str">
        <f>A347</f>
        <v>C2.1.63</v>
      </c>
      <c r="R338" s="287" t="s">
        <v>982</v>
      </c>
    </row>
    <row r="339" spans="1:18" s="43" customFormat="1" outlineLevel="1" x14ac:dyDescent="0.25">
      <c r="A339" s="290"/>
      <c r="B339" s="19" t="s">
        <v>588</v>
      </c>
      <c r="C339" s="233" t="str">
        <f>VLOOKUP($B339,Codes!$A:$K,2,FALSE)</f>
        <v>Response</v>
      </c>
      <c r="D339" s="27"/>
      <c r="E339" s="233" t="str">
        <f>VLOOKUP($B339,Codes!$A:$K,4,FALSE)</f>
        <v>Category option</v>
      </c>
      <c r="F339" s="233">
        <f>VLOOKUP($B339,Codes!$A:$K,5,FALSE)</f>
        <v>999</v>
      </c>
      <c r="G339" s="27"/>
      <c r="H339" s="27"/>
      <c r="I339" s="27"/>
      <c r="J339" s="27"/>
      <c r="K339" s="233" t="str">
        <f>VLOOKUP($B339,Codes!$A:$K,9,FALSE)</f>
        <v>Don't know</v>
      </c>
      <c r="L339" s="27"/>
      <c r="M339" s="233" t="str">
        <f>VLOOKUP($B339,Codes!$A:$K,11,FALSE)</f>
        <v>La hatene</v>
      </c>
      <c r="N339" s="25" t="str">
        <f>A347</f>
        <v>C2.1.63</v>
      </c>
      <c r="Q339" s="290"/>
      <c r="R339" s="345" t="s">
        <v>982</v>
      </c>
    </row>
    <row r="340" spans="1:18" s="226" customFormat="1" x14ac:dyDescent="0.25">
      <c r="A340" s="358" t="s">
        <v>2020</v>
      </c>
      <c r="B340" s="357"/>
      <c r="C340" s="222"/>
      <c r="D340" s="222"/>
      <c r="E340" s="222"/>
      <c r="F340" s="222"/>
      <c r="G340" s="222"/>
      <c r="H340" s="222"/>
      <c r="I340" s="222"/>
      <c r="J340" s="222"/>
      <c r="K340" s="222"/>
      <c r="L340" s="222"/>
      <c r="M340" s="223"/>
      <c r="N340" s="225"/>
      <c r="Q340" s="357"/>
      <c r="R340" s="227"/>
    </row>
    <row r="341" spans="1:18" s="226" customFormat="1" outlineLevel="1" x14ac:dyDescent="0.25">
      <c r="A341" s="361">
        <v>6</v>
      </c>
      <c r="B341" s="224" t="s">
        <v>1494</v>
      </c>
      <c r="C341" s="222"/>
      <c r="D341" s="222"/>
      <c r="E341" s="222"/>
      <c r="F341" s="222"/>
      <c r="G341" s="222"/>
      <c r="H341" s="222"/>
      <c r="I341" s="222" t="s">
        <v>1494</v>
      </c>
      <c r="J341" s="222"/>
      <c r="K341" s="222"/>
      <c r="L341" s="222"/>
      <c r="M341" s="223"/>
      <c r="N341" s="225"/>
      <c r="Q341" s="357"/>
      <c r="R341" s="227"/>
    </row>
    <row r="342" spans="1:18" s="226" customFormat="1" outlineLevel="1" x14ac:dyDescent="0.25">
      <c r="A342" s="361">
        <v>7</v>
      </c>
      <c r="B342" s="224" t="s">
        <v>1495</v>
      </c>
      <c r="C342" s="222"/>
      <c r="D342" s="222"/>
      <c r="E342" s="222"/>
      <c r="F342" s="222"/>
      <c r="G342" s="222"/>
      <c r="H342" s="222"/>
      <c r="I342" s="222" t="s">
        <v>1495</v>
      </c>
      <c r="J342" s="222"/>
      <c r="K342" s="222"/>
      <c r="L342" s="222"/>
      <c r="M342" s="223"/>
      <c r="N342" s="225"/>
      <c r="Q342" s="357"/>
      <c r="R342" s="227"/>
    </row>
    <row r="343" spans="1:18" s="226" customFormat="1" outlineLevel="1" x14ac:dyDescent="0.25">
      <c r="A343" s="361">
        <v>8</v>
      </c>
      <c r="B343" s="223" t="s">
        <v>326</v>
      </c>
      <c r="C343" s="222"/>
      <c r="D343" s="222"/>
      <c r="E343" s="222"/>
      <c r="F343" s="222"/>
      <c r="G343" s="222"/>
      <c r="H343" s="222"/>
      <c r="I343" s="222" t="s">
        <v>326</v>
      </c>
      <c r="J343" s="222"/>
      <c r="K343" s="222"/>
      <c r="L343" s="222"/>
      <c r="M343" s="223"/>
      <c r="N343" s="225"/>
      <c r="Q343" s="357"/>
      <c r="R343" s="227"/>
    </row>
    <row r="344" spans="1:18" s="226" customFormat="1" outlineLevel="1" x14ac:dyDescent="0.25">
      <c r="A344" s="361">
        <v>9</v>
      </c>
      <c r="B344" s="224" t="s">
        <v>1256</v>
      </c>
      <c r="C344" s="222"/>
      <c r="D344" s="222"/>
      <c r="E344" s="222"/>
      <c r="F344" s="222"/>
      <c r="G344" s="222"/>
      <c r="H344" s="222"/>
      <c r="I344" s="222" t="s">
        <v>1256</v>
      </c>
      <c r="J344" s="222"/>
      <c r="K344" s="222"/>
      <c r="L344" s="222"/>
      <c r="M344" s="223"/>
      <c r="N344" s="225"/>
      <c r="Q344" s="357"/>
      <c r="R344" s="227"/>
    </row>
    <row r="345" spans="1:18" s="226" customFormat="1" outlineLevel="1" x14ac:dyDescent="0.25">
      <c r="A345" s="361">
        <v>10</v>
      </c>
      <c r="B345" s="224" t="s">
        <v>1258</v>
      </c>
      <c r="C345" s="222"/>
      <c r="D345" s="222"/>
      <c r="E345" s="222"/>
      <c r="F345" s="222"/>
      <c r="G345" s="222"/>
      <c r="H345" s="222"/>
      <c r="I345" s="222" t="s">
        <v>1258</v>
      </c>
      <c r="J345" s="222"/>
      <c r="K345" s="222"/>
      <c r="L345" s="222"/>
      <c r="M345" s="223"/>
      <c r="N345" s="225"/>
      <c r="Q345" s="357"/>
      <c r="R345" s="227"/>
    </row>
    <row r="346" spans="1:18" s="226" customFormat="1" outlineLevel="1" x14ac:dyDescent="0.25">
      <c r="A346" s="361">
        <v>11</v>
      </c>
      <c r="B346" s="224" t="s">
        <v>1260</v>
      </c>
      <c r="C346" s="222"/>
      <c r="D346" s="222"/>
      <c r="E346" s="222"/>
      <c r="F346" s="222"/>
      <c r="G346" s="222"/>
      <c r="H346" s="222"/>
      <c r="I346" s="222" t="s">
        <v>1260</v>
      </c>
      <c r="J346" s="222"/>
      <c r="K346" s="222"/>
      <c r="L346" s="222"/>
      <c r="M346" s="223"/>
      <c r="N346" s="225"/>
      <c r="Q346" s="357"/>
      <c r="R346" s="227"/>
    </row>
    <row r="347" spans="1:18" s="43" customFormat="1" x14ac:dyDescent="0.25">
      <c r="A347" s="290" t="s">
        <v>2087</v>
      </c>
      <c r="B347" s="290"/>
      <c r="C347" s="346" t="s">
        <v>9</v>
      </c>
      <c r="D347" s="346" t="s">
        <v>8</v>
      </c>
      <c r="E347" s="346" t="s">
        <v>7</v>
      </c>
      <c r="F347" s="346" t="s">
        <v>6</v>
      </c>
      <c r="G347" s="6"/>
      <c r="H347" s="6"/>
      <c r="I347" s="6"/>
      <c r="J347" s="346" t="s">
        <v>1498</v>
      </c>
      <c r="L347" s="214" t="s">
        <v>1925</v>
      </c>
      <c r="N347" s="263"/>
      <c r="O347" s="214" t="s">
        <v>1977</v>
      </c>
      <c r="Q347" s="290"/>
      <c r="R347" s="345"/>
    </row>
    <row r="348" spans="1:18" outlineLevel="1" x14ac:dyDescent="0.25">
      <c r="A348" s="19"/>
      <c r="B348" s="19"/>
      <c r="C348" s="6" t="s">
        <v>2</v>
      </c>
      <c r="E348" s="6" t="s">
        <v>1</v>
      </c>
      <c r="F348" s="6" t="s">
        <v>0</v>
      </c>
      <c r="G348" s="6"/>
      <c r="H348" s="6"/>
      <c r="I348" s="6"/>
      <c r="J348" s="27"/>
      <c r="K348" s="6" t="s">
        <v>1499</v>
      </c>
      <c r="L348" s="27"/>
      <c r="M348" s="6" t="s">
        <v>1926</v>
      </c>
      <c r="N348" s="25" t="str">
        <f>A358</f>
        <v>C2.1.65</v>
      </c>
      <c r="Q348" s="19"/>
      <c r="R348" s="345" t="s">
        <v>982</v>
      </c>
    </row>
    <row r="349" spans="1:18" outlineLevel="1" x14ac:dyDescent="0.25">
      <c r="A349" s="19"/>
      <c r="B349" s="19"/>
      <c r="C349" s="6" t="s">
        <v>2</v>
      </c>
      <c r="E349" s="6" t="s">
        <v>1</v>
      </c>
      <c r="F349" s="6" t="s">
        <v>0</v>
      </c>
      <c r="G349" s="6"/>
      <c r="H349" s="6"/>
      <c r="I349" s="6"/>
      <c r="J349" s="27"/>
      <c r="K349" s="6" t="s">
        <v>1500</v>
      </c>
      <c r="L349" s="27"/>
      <c r="M349" s="6" t="s">
        <v>1927</v>
      </c>
      <c r="N349" s="25" t="str">
        <f>A352</f>
        <v>C2.1.64</v>
      </c>
      <c r="Q349" s="19"/>
      <c r="R349" s="345" t="s">
        <v>982</v>
      </c>
    </row>
    <row r="350" spans="1:18" outlineLevel="1" x14ac:dyDescent="0.25">
      <c r="A350" s="19"/>
      <c r="B350" s="19" t="s">
        <v>577</v>
      </c>
      <c r="C350" s="233" t="str">
        <f>VLOOKUP($B350,Codes!$A:$K,2,FALSE)</f>
        <v>Response</v>
      </c>
      <c r="D350" s="27"/>
      <c r="E350" s="233" t="str">
        <f>VLOOKUP($B350,Codes!$A:$K,4,FALSE)</f>
        <v>Category option</v>
      </c>
      <c r="F350" s="233">
        <f>VLOOKUP($B350,Codes!$A:$K,5,FALSE)</f>
        <v>997</v>
      </c>
      <c r="G350" s="27"/>
      <c r="H350" s="27"/>
      <c r="I350" s="27"/>
      <c r="J350" s="27"/>
      <c r="K350" s="233" t="str">
        <f>VLOOKUP($B350,Codes!$A:$K,9,FALSE)</f>
        <v>Other (specify)</v>
      </c>
      <c r="L350" s="27"/>
      <c r="M350" s="233" t="str">
        <f>VLOOKUP($B350,Codes!$A:$K,11,FALSE)</f>
        <v>Seluk (spesifika)</v>
      </c>
      <c r="N350" s="25" t="str">
        <f>A351</f>
        <v>C2.1.63x</v>
      </c>
      <c r="Q350" s="19"/>
      <c r="R350" s="345" t="s">
        <v>982</v>
      </c>
    </row>
    <row r="351" spans="1:18" s="43" customFormat="1" x14ac:dyDescent="0.25">
      <c r="A351" s="290" t="s">
        <v>2088</v>
      </c>
      <c r="B351" s="290"/>
      <c r="C351" s="346" t="s">
        <v>9</v>
      </c>
      <c r="D351" s="346" t="s">
        <v>453</v>
      </c>
      <c r="E351" s="346" t="s">
        <v>15</v>
      </c>
      <c r="F351" s="346" t="s">
        <v>14</v>
      </c>
      <c r="G351" s="6"/>
      <c r="H351" s="6"/>
      <c r="I351" s="6"/>
      <c r="J351" s="346" t="s">
        <v>2039</v>
      </c>
      <c r="L351" s="30" t="s">
        <v>2040</v>
      </c>
      <c r="N351" s="288" t="str">
        <f>A358</f>
        <v>C2.1.65</v>
      </c>
      <c r="Q351" s="290"/>
      <c r="R351" s="345"/>
    </row>
    <row r="352" spans="1:18" s="43" customFormat="1" x14ac:dyDescent="0.25">
      <c r="A352" s="290" t="s">
        <v>2089</v>
      </c>
      <c r="B352" s="290"/>
      <c r="C352" s="346" t="s">
        <v>9</v>
      </c>
      <c r="D352" s="346" t="s">
        <v>8</v>
      </c>
      <c r="E352" s="346" t="s">
        <v>7</v>
      </c>
      <c r="F352" s="346" t="s">
        <v>6</v>
      </c>
      <c r="G352" s="6"/>
      <c r="H352" s="6"/>
      <c r="I352" s="6"/>
      <c r="J352" s="346" t="s">
        <v>1501</v>
      </c>
      <c r="L352" s="214" t="s">
        <v>1928</v>
      </c>
      <c r="N352" s="263"/>
      <c r="Q352" s="290"/>
      <c r="R352" s="345"/>
    </row>
    <row r="353" spans="1:18" outlineLevel="1" x14ac:dyDescent="0.25">
      <c r="A353" s="19"/>
      <c r="B353" s="19"/>
      <c r="C353" s="6" t="s">
        <v>2</v>
      </c>
      <c r="E353" s="6" t="s">
        <v>1</v>
      </c>
      <c r="F353" s="6" t="s">
        <v>0</v>
      </c>
      <c r="G353" s="6"/>
      <c r="H353" s="6"/>
      <c r="I353" s="6"/>
      <c r="J353" s="27"/>
      <c r="K353" s="6" t="s">
        <v>445</v>
      </c>
      <c r="L353" s="27"/>
      <c r="M353" s="344" t="s">
        <v>1929</v>
      </c>
      <c r="N353" s="25" t="str">
        <f>A371</f>
        <v>C2.1.66</v>
      </c>
      <c r="Q353" s="19"/>
      <c r="R353" s="345" t="s">
        <v>982</v>
      </c>
    </row>
    <row r="354" spans="1:18" outlineLevel="1" x14ac:dyDescent="0.25">
      <c r="A354" s="19"/>
      <c r="B354" s="19"/>
      <c r="C354" s="6" t="s">
        <v>2</v>
      </c>
      <c r="E354" s="6" t="s">
        <v>1</v>
      </c>
      <c r="F354" s="6" t="s">
        <v>0</v>
      </c>
      <c r="G354" s="6"/>
      <c r="H354" s="6"/>
      <c r="I354" s="6"/>
      <c r="J354" s="27"/>
      <c r="K354" s="6" t="s">
        <v>1503</v>
      </c>
      <c r="L354" s="27"/>
      <c r="M354" s="344" t="s">
        <v>1930</v>
      </c>
      <c r="N354" s="25" t="str">
        <f>A371</f>
        <v>C2.1.66</v>
      </c>
      <c r="Q354" s="19"/>
      <c r="R354" s="345" t="s">
        <v>982</v>
      </c>
    </row>
    <row r="355" spans="1:18" outlineLevel="1" x14ac:dyDescent="0.25">
      <c r="A355" s="19"/>
      <c r="B355" s="19"/>
      <c r="C355" s="6" t="s">
        <v>2</v>
      </c>
      <c r="E355" s="6" t="s">
        <v>1</v>
      </c>
      <c r="F355" s="6" t="s">
        <v>0</v>
      </c>
      <c r="G355" s="6"/>
      <c r="H355" s="6"/>
      <c r="I355" s="6"/>
      <c r="J355" s="27"/>
      <c r="K355" s="6" t="s">
        <v>1502</v>
      </c>
      <c r="L355" s="27"/>
      <c r="M355" s="344" t="s">
        <v>1931</v>
      </c>
      <c r="N355" s="25" t="str">
        <f>A371</f>
        <v>C2.1.66</v>
      </c>
      <c r="Q355" s="19"/>
      <c r="R355" s="345" t="s">
        <v>982</v>
      </c>
    </row>
    <row r="356" spans="1:18" outlineLevel="1" x14ac:dyDescent="0.25">
      <c r="A356" s="19"/>
      <c r="B356" s="19" t="s">
        <v>577</v>
      </c>
      <c r="C356" s="233" t="str">
        <f>VLOOKUP($B356,Codes!$A:$K,2,FALSE)</f>
        <v>Response</v>
      </c>
      <c r="D356" s="27"/>
      <c r="E356" s="233" t="str">
        <f>VLOOKUP($B356,Codes!$A:$K,4,FALSE)</f>
        <v>Category option</v>
      </c>
      <c r="F356" s="233">
        <f>VLOOKUP($B356,Codes!$A:$K,5,FALSE)</f>
        <v>997</v>
      </c>
      <c r="G356" s="27"/>
      <c r="H356" s="27"/>
      <c r="I356" s="27"/>
      <c r="J356" s="27"/>
      <c r="K356" s="233" t="str">
        <f>VLOOKUP($B356,Codes!$A:$K,9,FALSE)</f>
        <v>Other (specify)</v>
      </c>
      <c r="L356" s="27"/>
      <c r="M356" s="233" t="str">
        <f>VLOOKUP($B356,Codes!$A:$K,11,FALSE)</f>
        <v>Seluk (spesifika)</v>
      </c>
      <c r="N356" s="25" t="str">
        <f>A357</f>
        <v>C2.1.64x</v>
      </c>
      <c r="Q356" s="19"/>
      <c r="R356" s="345" t="s">
        <v>982</v>
      </c>
    </row>
    <row r="357" spans="1:18" s="43" customFormat="1" x14ac:dyDescent="0.25">
      <c r="A357" s="290" t="s">
        <v>2090</v>
      </c>
      <c r="B357" s="290"/>
      <c r="C357" s="346" t="s">
        <v>9</v>
      </c>
      <c r="D357" s="346" t="s">
        <v>453</v>
      </c>
      <c r="E357" s="346" t="s">
        <v>15</v>
      </c>
      <c r="F357" s="346" t="s">
        <v>14</v>
      </c>
      <c r="G357" s="6"/>
      <c r="H357" s="6"/>
      <c r="I357" s="6"/>
      <c r="J357" s="346" t="s">
        <v>1766</v>
      </c>
      <c r="L357" s="346" t="s">
        <v>1767</v>
      </c>
      <c r="M357" s="189"/>
      <c r="N357" s="288" t="str">
        <f>A371</f>
        <v>C2.1.66</v>
      </c>
      <c r="Q357" s="290"/>
      <c r="R357" s="345"/>
    </row>
    <row r="358" spans="1:18" s="43" customFormat="1" ht="33" customHeight="1" x14ac:dyDescent="0.25">
      <c r="A358" s="290" t="s">
        <v>2091</v>
      </c>
      <c r="B358" s="290"/>
      <c r="C358" s="346" t="s">
        <v>9</v>
      </c>
      <c r="D358" s="346" t="s">
        <v>8</v>
      </c>
      <c r="E358" s="346" t="s">
        <v>7</v>
      </c>
      <c r="F358" s="346" t="s">
        <v>6</v>
      </c>
      <c r="G358" s="6"/>
      <c r="H358" s="6"/>
      <c r="I358" s="6"/>
      <c r="J358" s="517" t="s">
        <v>925</v>
      </c>
      <c r="K358" s="517"/>
      <c r="L358" s="517" t="s">
        <v>2176</v>
      </c>
      <c r="M358" s="517"/>
      <c r="N358" s="263"/>
      <c r="O358" s="214" t="s">
        <v>1504</v>
      </c>
      <c r="Q358" s="290" t="s">
        <v>324</v>
      </c>
      <c r="R358" s="345" t="s">
        <v>924</v>
      </c>
    </row>
    <row r="359" spans="1:18" outlineLevel="1" x14ac:dyDescent="0.25">
      <c r="A359" s="19"/>
      <c r="B359" s="19" t="s">
        <v>575</v>
      </c>
      <c r="C359" s="233" t="str">
        <f>VLOOKUP($B359,Codes!$A:$K,2,FALSE)</f>
        <v>Response</v>
      </c>
      <c r="D359" s="27"/>
      <c r="E359" s="233" t="str">
        <f>VLOOKUP($B359,Codes!$A:$K,4,FALSE)</f>
        <v>Category option</v>
      </c>
      <c r="F359" s="233">
        <f>VLOOKUP($B359,Codes!$A:$K,5,FALSE)</f>
        <v>0</v>
      </c>
      <c r="G359" s="27"/>
      <c r="H359" s="27"/>
      <c r="I359" s="27"/>
      <c r="J359" s="27"/>
      <c r="K359" s="233" t="str">
        <f>VLOOKUP($B359,Codes!$A:$K,9,FALSE)</f>
        <v>No</v>
      </c>
      <c r="L359" s="27"/>
      <c r="M359" s="233" t="str">
        <f>VLOOKUP($B359,Codes!$A:$K,11,FALSE)</f>
        <v>Lae</v>
      </c>
      <c r="N359" s="25" t="str">
        <f>A371</f>
        <v>C2.1.66</v>
      </c>
      <c r="Q359" s="19"/>
      <c r="R359" s="345" t="s">
        <v>982</v>
      </c>
    </row>
    <row r="360" spans="1:18" outlineLevel="1" x14ac:dyDescent="0.25">
      <c r="A360" s="19"/>
      <c r="B360" s="19" t="s">
        <v>576</v>
      </c>
      <c r="C360" s="233" t="str">
        <f>VLOOKUP($B360,Codes!$A:$K,2,FALSE)</f>
        <v>Response</v>
      </c>
      <c r="D360" s="27"/>
      <c r="E360" s="233" t="str">
        <f>VLOOKUP($B360,Codes!$A:$K,4,FALSE)</f>
        <v>Category option</v>
      </c>
      <c r="F360" s="233">
        <f>VLOOKUP($B360,Codes!$A:$K,5,FALSE)</f>
        <v>1</v>
      </c>
      <c r="G360" s="27"/>
      <c r="H360" s="27"/>
      <c r="I360" s="27"/>
      <c r="J360" s="27"/>
      <c r="K360" s="233" t="str">
        <f>VLOOKUP($B360,Codes!$A:$K,9,FALSE)</f>
        <v>Yes</v>
      </c>
      <c r="L360" s="27"/>
      <c r="M360" s="233" t="str">
        <f>VLOOKUP($B360,Codes!$A:$K,11,FALSE)</f>
        <v>Sim</v>
      </c>
      <c r="N360" s="25" t="str">
        <f>A371</f>
        <v>C2.1.66</v>
      </c>
      <c r="Q360" s="19"/>
      <c r="R360" s="345" t="s">
        <v>982</v>
      </c>
    </row>
    <row r="361" spans="1:18" outlineLevel="1" x14ac:dyDescent="0.25">
      <c r="A361" s="19"/>
      <c r="B361" s="19" t="s">
        <v>588</v>
      </c>
      <c r="C361" s="233" t="str">
        <f>VLOOKUP($B361,Codes!$A:$K,2,FALSE)</f>
        <v>Response</v>
      </c>
      <c r="D361" s="27"/>
      <c r="E361" s="233" t="str">
        <f>VLOOKUP($B361,Codes!$A:$K,4,FALSE)</f>
        <v>Category option</v>
      </c>
      <c r="F361" s="233">
        <f>VLOOKUP($B361,Codes!$A:$K,5,FALSE)</f>
        <v>999</v>
      </c>
      <c r="G361" s="27"/>
      <c r="H361" s="27"/>
      <c r="I361" s="27"/>
      <c r="J361" s="27"/>
      <c r="K361" s="233" t="str">
        <f>VLOOKUP($B361,Codes!$A:$K,9,FALSE)</f>
        <v>Don't know</v>
      </c>
      <c r="L361" s="27"/>
      <c r="M361" s="233" t="str">
        <f>VLOOKUP($B361,Codes!$A:$K,11,FALSE)</f>
        <v>La hatene</v>
      </c>
      <c r="N361" s="25" t="str">
        <f>A371</f>
        <v>C2.1.66</v>
      </c>
      <c r="Q361" s="19"/>
      <c r="R361" s="345" t="s">
        <v>982</v>
      </c>
    </row>
    <row r="362" spans="1:18" s="226" customFormat="1" x14ac:dyDescent="0.25">
      <c r="A362" s="358" t="s">
        <v>1040</v>
      </c>
      <c r="B362" s="357"/>
      <c r="C362" s="222"/>
      <c r="D362" s="222"/>
      <c r="E362" s="222"/>
      <c r="F362" s="222"/>
      <c r="G362" s="222"/>
      <c r="H362" s="222"/>
      <c r="I362" s="222"/>
      <c r="J362" s="222"/>
      <c r="K362" s="222"/>
      <c r="L362" s="222"/>
      <c r="M362" s="223"/>
      <c r="N362" s="225"/>
      <c r="Q362" s="357"/>
      <c r="R362" s="227"/>
    </row>
    <row r="363" spans="1:18" s="349" customFormat="1" x14ac:dyDescent="0.25">
      <c r="A363" s="354" t="s">
        <v>2020</v>
      </c>
      <c r="B363" s="254"/>
      <c r="C363" s="348"/>
      <c r="D363" s="348"/>
      <c r="E363" s="348"/>
      <c r="F363" s="348"/>
      <c r="G363" s="348"/>
      <c r="H363" s="348"/>
      <c r="I363" s="348"/>
      <c r="J363" s="348"/>
      <c r="K363" s="348"/>
      <c r="L363" s="348"/>
      <c r="M363" s="255"/>
      <c r="N363" s="256"/>
      <c r="Q363" s="254"/>
      <c r="R363" s="257"/>
    </row>
    <row r="364" spans="1:18" s="349" customFormat="1" outlineLevel="1" x14ac:dyDescent="0.25">
      <c r="A364" s="362">
        <v>5</v>
      </c>
      <c r="B364" s="291" t="s">
        <v>1254</v>
      </c>
      <c r="C364" s="348"/>
      <c r="D364" s="348"/>
      <c r="E364" s="348"/>
      <c r="F364" s="348"/>
      <c r="G364" s="348"/>
      <c r="H364" s="348"/>
      <c r="I364" s="222" t="s">
        <v>1254</v>
      </c>
      <c r="J364" s="348"/>
      <c r="K364" s="348"/>
      <c r="L364" s="348"/>
      <c r="M364" s="255"/>
      <c r="N364" s="256"/>
      <c r="Q364" s="254"/>
      <c r="R364" s="257"/>
    </row>
    <row r="365" spans="1:18" s="349" customFormat="1" outlineLevel="1" x14ac:dyDescent="0.25">
      <c r="A365" s="362">
        <v>6</v>
      </c>
      <c r="B365" s="291" t="s">
        <v>1494</v>
      </c>
      <c r="C365" s="348"/>
      <c r="D365" s="348"/>
      <c r="E365" s="348"/>
      <c r="F365" s="348"/>
      <c r="G365" s="348"/>
      <c r="H365" s="348"/>
      <c r="I365" s="222" t="s">
        <v>1494</v>
      </c>
      <c r="J365" s="348"/>
      <c r="K365" s="348"/>
      <c r="L365" s="348"/>
      <c r="M365" s="255"/>
      <c r="N365" s="256"/>
      <c r="Q365" s="254"/>
      <c r="R365" s="257"/>
    </row>
    <row r="366" spans="1:18" s="349" customFormat="1" outlineLevel="1" x14ac:dyDescent="0.25">
      <c r="A366" s="362">
        <v>7</v>
      </c>
      <c r="B366" s="291" t="s">
        <v>1495</v>
      </c>
      <c r="C366" s="348"/>
      <c r="D366" s="348"/>
      <c r="E366" s="348"/>
      <c r="F366" s="348"/>
      <c r="G366" s="348"/>
      <c r="H366" s="348"/>
      <c r="I366" s="222" t="s">
        <v>1495</v>
      </c>
      <c r="J366" s="348"/>
      <c r="K366" s="348"/>
      <c r="L366" s="348"/>
      <c r="M366" s="255"/>
      <c r="N366" s="256"/>
      <c r="Q366" s="254"/>
      <c r="R366" s="257"/>
    </row>
    <row r="367" spans="1:18" s="349" customFormat="1" outlineLevel="1" x14ac:dyDescent="0.25">
      <c r="A367" s="362">
        <v>8</v>
      </c>
      <c r="B367" s="255" t="s">
        <v>326</v>
      </c>
      <c r="C367" s="348"/>
      <c r="D367" s="348"/>
      <c r="E367" s="348"/>
      <c r="F367" s="348"/>
      <c r="G367" s="348"/>
      <c r="H367" s="348"/>
      <c r="I367" s="222" t="s">
        <v>326</v>
      </c>
      <c r="J367" s="348"/>
      <c r="K367" s="348"/>
      <c r="L367" s="348"/>
      <c r="M367" s="255"/>
      <c r="N367" s="256"/>
      <c r="Q367" s="254"/>
      <c r="R367" s="257"/>
    </row>
    <row r="368" spans="1:18" s="349" customFormat="1" outlineLevel="1" x14ac:dyDescent="0.25">
      <c r="A368" s="362">
        <v>9</v>
      </c>
      <c r="B368" s="291" t="s">
        <v>1256</v>
      </c>
      <c r="C368" s="348"/>
      <c r="D368" s="348"/>
      <c r="E368" s="348"/>
      <c r="F368" s="348"/>
      <c r="G368" s="348"/>
      <c r="H368" s="348"/>
      <c r="I368" s="222" t="s">
        <v>1256</v>
      </c>
      <c r="J368" s="348"/>
      <c r="K368" s="348"/>
      <c r="L368" s="348"/>
      <c r="M368" s="255"/>
      <c r="N368" s="256"/>
      <c r="Q368" s="254"/>
      <c r="R368" s="257"/>
    </row>
    <row r="369" spans="1:18" s="349" customFormat="1" outlineLevel="1" x14ac:dyDescent="0.25">
      <c r="A369" s="362">
        <v>10</v>
      </c>
      <c r="B369" s="291" t="s">
        <v>1258</v>
      </c>
      <c r="C369" s="348"/>
      <c r="D369" s="348"/>
      <c r="E369" s="348"/>
      <c r="F369" s="348"/>
      <c r="G369" s="348"/>
      <c r="H369" s="348"/>
      <c r="I369" s="222" t="s">
        <v>1258</v>
      </c>
      <c r="J369" s="348"/>
      <c r="K369" s="348"/>
      <c r="L369" s="348"/>
      <c r="M369" s="255"/>
      <c r="N369" s="256"/>
      <c r="Q369" s="254"/>
      <c r="R369" s="257"/>
    </row>
    <row r="370" spans="1:18" s="349" customFormat="1" outlineLevel="1" x14ac:dyDescent="0.25">
      <c r="A370" s="362">
        <v>11</v>
      </c>
      <c r="B370" s="291" t="s">
        <v>1260</v>
      </c>
      <c r="C370" s="348"/>
      <c r="D370" s="348"/>
      <c r="E370" s="348"/>
      <c r="F370" s="348"/>
      <c r="G370" s="348"/>
      <c r="H370" s="348"/>
      <c r="I370" s="222" t="s">
        <v>1260</v>
      </c>
      <c r="J370" s="348"/>
      <c r="K370" s="348"/>
      <c r="L370" s="348"/>
      <c r="M370" s="255"/>
      <c r="N370" s="256"/>
      <c r="Q370" s="254"/>
      <c r="R370" s="257"/>
    </row>
    <row r="371" spans="1:18" s="43" customFormat="1" ht="30.75" customHeight="1" x14ac:dyDescent="0.25">
      <c r="A371" s="290" t="s">
        <v>2092</v>
      </c>
      <c r="B371" s="290"/>
      <c r="C371" s="346" t="s">
        <v>9</v>
      </c>
      <c r="D371" s="346" t="s">
        <v>8</v>
      </c>
      <c r="E371" s="346" t="s">
        <v>1505</v>
      </c>
      <c r="F371" s="346" t="s">
        <v>6</v>
      </c>
      <c r="G371" s="52"/>
      <c r="H371" s="52"/>
      <c r="J371" s="517" t="s">
        <v>1979</v>
      </c>
      <c r="K371" s="517"/>
      <c r="L371" s="517" t="s">
        <v>2186</v>
      </c>
      <c r="M371" s="517"/>
      <c r="N371" s="288" t="str">
        <f>A372</f>
        <v>C2.1.67</v>
      </c>
      <c r="Q371" s="290"/>
      <c r="R371" s="345"/>
    </row>
    <row r="372" spans="1:18" s="43" customFormat="1" x14ac:dyDescent="0.25">
      <c r="A372" s="290" t="s">
        <v>2093</v>
      </c>
      <c r="B372" s="290"/>
      <c r="C372" s="346" t="s">
        <v>9</v>
      </c>
      <c r="D372" s="346" t="s">
        <v>8</v>
      </c>
      <c r="E372" s="346" t="s">
        <v>46</v>
      </c>
      <c r="F372" s="346" t="s">
        <v>167</v>
      </c>
      <c r="G372" s="52"/>
      <c r="H372" s="52"/>
      <c r="I372" s="52"/>
      <c r="J372" s="346" t="s">
        <v>1759</v>
      </c>
      <c r="L372" s="346" t="s">
        <v>2187</v>
      </c>
      <c r="M372" s="189"/>
      <c r="N372" s="288"/>
      <c r="O372" s="214" t="s">
        <v>1506</v>
      </c>
      <c r="Q372" s="290" t="s">
        <v>322</v>
      </c>
      <c r="R372" s="345" t="s">
        <v>927</v>
      </c>
    </row>
    <row r="373" spans="1:18" outlineLevel="1" x14ac:dyDescent="0.25">
      <c r="A373" s="19"/>
      <c r="B373" s="19"/>
      <c r="C373" s="6" t="s">
        <v>2</v>
      </c>
      <c r="E373" s="6" t="s">
        <v>1</v>
      </c>
      <c r="F373" s="6" t="s">
        <v>0</v>
      </c>
      <c r="G373" s="6"/>
      <c r="H373" s="6"/>
      <c r="I373" s="6"/>
      <c r="J373" s="27"/>
      <c r="K373" s="27" t="s">
        <v>1980</v>
      </c>
      <c r="L373" s="27"/>
      <c r="M373" s="6" t="s">
        <v>1985</v>
      </c>
      <c r="N373" s="25" t="str">
        <f>A377</f>
        <v>C2.1.68</v>
      </c>
      <c r="Q373" s="19"/>
      <c r="R373" s="345" t="s">
        <v>982</v>
      </c>
    </row>
    <row r="374" spans="1:18" outlineLevel="1" x14ac:dyDescent="0.25">
      <c r="A374" s="19"/>
      <c r="B374" s="19"/>
      <c r="C374" s="6" t="s">
        <v>2</v>
      </c>
      <c r="E374" s="6" t="s">
        <v>1</v>
      </c>
      <c r="F374" s="6" t="s">
        <v>0</v>
      </c>
      <c r="G374" s="6"/>
      <c r="H374" s="6"/>
      <c r="I374" s="6"/>
      <c r="J374" s="27"/>
      <c r="K374" s="27" t="s">
        <v>1981</v>
      </c>
      <c r="L374" s="27"/>
      <c r="M374" s="6" t="s">
        <v>1983</v>
      </c>
      <c r="N374" s="25" t="str">
        <f>A377</f>
        <v>C2.1.68</v>
      </c>
      <c r="Q374" s="19"/>
      <c r="R374" s="345" t="s">
        <v>982</v>
      </c>
    </row>
    <row r="375" spans="1:18" outlineLevel="1" x14ac:dyDescent="0.25">
      <c r="A375" s="19"/>
      <c r="B375" s="19"/>
      <c r="C375" s="6" t="s">
        <v>2</v>
      </c>
      <c r="E375" s="6" t="s">
        <v>1</v>
      </c>
      <c r="F375" s="6" t="s">
        <v>0</v>
      </c>
      <c r="G375" s="6"/>
      <c r="H375" s="6"/>
      <c r="I375" s="6"/>
      <c r="J375" s="27"/>
      <c r="K375" s="27" t="s">
        <v>1982</v>
      </c>
      <c r="L375" s="27"/>
      <c r="M375" s="6" t="s">
        <v>1984</v>
      </c>
      <c r="N375" s="25" t="str">
        <f>A377</f>
        <v>C2.1.68</v>
      </c>
      <c r="Q375" s="19"/>
      <c r="R375" s="345" t="s">
        <v>982</v>
      </c>
    </row>
    <row r="376" spans="1:18" outlineLevel="1" x14ac:dyDescent="0.25">
      <c r="A376" s="19"/>
      <c r="B376" s="19" t="s">
        <v>588</v>
      </c>
      <c r="C376" s="233" t="str">
        <f>VLOOKUP($B376,Codes!$A:$K,2,FALSE)</f>
        <v>Response</v>
      </c>
      <c r="D376" s="27"/>
      <c r="E376" s="233" t="str">
        <f>VLOOKUP($B376,Codes!$A:$K,4,FALSE)</f>
        <v>Category option</v>
      </c>
      <c r="F376" s="233">
        <f>VLOOKUP($B376,Codes!$A:$K,5,FALSE)</f>
        <v>999</v>
      </c>
      <c r="G376" s="27"/>
      <c r="H376" s="27"/>
      <c r="I376" s="27"/>
      <c r="J376" s="27"/>
      <c r="K376" s="233" t="str">
        <f>VLOOKUP($B376,Codes!$A:$K,9,FALSE)</f>
        <v>Don't know</v>
      </c>
      <c r="L376" s="27"/>
      <c r="M376" s="233" t="str">
        <f>VLOOKUP($B376,Codes!$A:$K,11,FALSE)</f>
        <v>La hatene</v>
      </c>
      <c r="N376" s="25" t="str">
        <f>A377</f>
        <v>C2.1.68</v>
      </c>
      <c r="Q376" s="19"/>
      <c r="R376" s="345" t="s">
        <v>982</v>
      </c>
    </row>
    <row r="377" spans="1:18" s="43" customFormat="1" ht="29.25" customHeight="1" x14ac:dyDescent="0.25">
      <c r="A377" s="290" t="s">
        <v>2094</v>
      </c>
      <c r="B377" s="290"/>
      <c r="C377" s="346" t="s">
        <v>9</v>
      </c>
      <c r="D377" s="346" t="s">
        <v>8</v>
      </c>
      <c r="E377" s="346" t="s">
        <v>10</v>
      </c>
      <c r="F377" s="346" t="s">
        <v>179</v>
      </c>
      <c r="G377" s="6"/>
      <c r="H377" s="6"/>
      <c r="I377" s="6"/>
      <c r="J377" s="517" t="s">
        <v>1987</v>
      </c>
      <c r="K377" s="517"/>
      <c r="L377" s="517" t="s">
        <v>2153</v>
      </c>
      <c r="M377" s="517"/>
      <c r="N377" s="288" t="str">
        <f>A378</f>
        <v>C2.1.69</v>
      </c>
      <c r="O377" s="214" t="s">
        <v>1988</v>
      </c>
      <c r="Q377" s="290" t="s">
        <v>323</v>
      </c>
      <c r="R377" s="345" t="s">
        <v>926</v>
      </c>
    </row>
    <row r="378" spans="1:18" s="43" customFormat="1" ht="33" customHeight="1" x14ac:dyDescent="0.25">
      <c r="A378" s="290" t="s">
        <v>2095</v>
      </c>
      <c r="B378" s="290"/>
      <c r="C378" s="346" t="s">
        <v>9</v>
      </c>
      <c r="D378" s="346" t="s">
        <v>8</v>
      </c>
      <c r="E378" s="346" t="s">
        <v>10</v>
      </c>
      <c r="F378" s="346" t="s">
        <v>179</v>
      </c>
      <c r="G378" s="6"/>
      <c r="H378" s="6"/>
      <c r="I378" s="6"/>
      <c r="J378" s="517" t="s">
        <v>1989</v>
      </c>
      <c r="K378" s="517"/>
      <c r="L378" s="517" t="s">
        <v>2154</v>
      </c>
      <c r="M378" s="517"/>
      <c r="N378" s="288" t="str">
        <f>A392</f>
        <v>C2.1.70</v>
      </c>
      <c r="O378" s="214"/>
      <c r="Q378" s="290"/>
      <c r="R378" s="345"/>
    </row>
    <row r="379" spans="1:18" s="349" customFormat="1" x14ac:dyDescent="0.25">
      <c r="A379" s="354" t="s">
        <v>1040</v>
      </c>
      <c r="B379" s="254"/>
      <c r="C379" s="348"/>
      <c r="D379" s="348"/>
      <c r="E379" s="348"/>
      <c r="F379" s="348"/>
      <c r="G379" s="348"/>
      <c r="H379" s="348"/>
      <c r="I379" s="348"/>
      <c r="J379" s="348"/>
      <c r="K379" s="348"/>
      <c r="L379" s="348"/>
      <c r="M379" s="255"/>
      <c r="N379" s="256"/>
      <c r="Q379" s="254"/>
      <c r="R379" s="257"/>
    </row>
    <row r="380" spans="1:18" s="226" customFormat="1" x14ac:dyDescent="0.25">
      <c r="A380" s="358" t="s">
        <v>2020</v>
      </c>
      <c r="B380" s="357"/>
      <c r="C380" s="222"/>
      <c r="D380" s="222"/>
      <c r="E380" s="222"/>
      <c r="F380" s="222"/>
      <c r="G380" s="222"/>
      <c r="H380" s="222"/>
      <c r="I380" s="222"/>
      <c r="J380" s="222"/>
      <c r="K380" s="222"/>
      <c r="L380" s="222"/>
      <c r="M380" s="223"/>
      <c r="N380" s="225"/>
      <c r="Q380" s="357"/>
      <c r="R380" s="227"/>
    </row>
    <row r="381" spans="1:18" s="349" customFormat="1" outlineLevel="1" x14ac:dyDescent="0.25">
      <c r="A381" s="291" t="s">
        <v>332</v>
      </c>
      <c r="B381" s="254"/>
      <c r="C381" s="348"/>
      <c r="D381" s="348"/>
      <c r="E381" s="348"/>
      <c r="F381" s="348"/>
      <c r="G381" s="348"/>
      <c r="H381" s="348"/>
      <c r="I381" s="348"/>
      <c r="J381" s="348"/>
      <c r="K381" s="348"/>
      <c r="L381" s="348"/>
      <c r="M381" s="255"/>
      <c r="N381" s="256"/>
      <c r="Q381" s="254"/>
      <c r="R381" s="257"/>
    </row>
    <row r="382" spans="1:18" s="349" customFormat="1" outlineLevel="1" x14ac:dyDescent="0.25">
      <c r="A382" s="291" t="s">
        <v>1255</v>
      </c>
      <c r="B382" s="254"/>
      <c r="C382" s="348"/>
      <c r="D382" s="348"/>
      <c r="E382" s="348"/>
      <c r="F382" s="348"/>
      <c r="G382" s="348"/>
      <c r="H382" s="348"/>
      <c r="I382" s="348"/>
      <c r="J382" s="348"/>
      <c r="K382" s="348"/>
      <c r="L382" s="348"/>
      <c r="M382" s="255"/>
      <c r="N382" s="256"/>
      <c r="Q382" s="254"/>
      <c r="R382" s="257"/>
    </row>
    <row r="383" spans="1:18" s="349" customFormat="1" outlineLevel="1" x14ac:dyDescent="0.25">
      <c r="A383" s="291" t="s">
        <v>1493</v>
      </c>
      <c r="B383" s="254"/>
      <c r="C383" s="348"/>
      <c r="D383" s="348"/>
      <c r="E383" s="348"/>
      <c r="F383" s="348"/>
      <c r="G383" s="348"/>
      <c r="H383" s="348"/>
      <c r="I383" s="348"/>
      <c r="J383" s="348"/>
      <c r="K383" s="348"/>
      <c r="L383" s="348"/>
      <c r="M383" s="255"/>
      <c r="N383" s="256"/>
      <c r="Q383" s="254"/>
      <c r="R383" s="257"/>
    </row>
    <row r="384" spans="1:18" s="349" customFormat="1" outlineLevel="1" x14ac:dyDescent="0.25">
      <c r="A384" s="291" t="s">
        <v>1254</v>
      </c>
      <c r="B384" s="254"/>
      <c r="C384" s="348"/>
      <c r="D384" s="348"/>
      <c r="E384" s="348"/>
      <c r="F384" s="348"/>
      <c r="G384" s="348"/>
      <c r="H384" s="348"/>
      <c r="I384" s="348"/>
      <c r="J384" s="348"/>
      <c r="K384" s="348"/>
      <c r="L384" s="348"/>
      <c r="M384" s="255"/>
      <c r="N384" s="256"/>
      <c r="Q384" s="254"/>
      <c r="R384" s="257"/>
    </row>
    <row r="385" spans="1:18" s="349" customFormat="1" outlineLevel="1" x14ac:dyDescent="0.25">
      <c r="A385" s="291" t="s">
        <v>1494</v>
      </c>
      <c r="B385" s="254"/>
      <c r="C385" s="348"/>
      <c r="D385" s="348"/>
      <c r="E385" s="348"/>
      <c r="F385" s="348"/>
      <c r="G385" s="348"/>
      <c r="H385" s="348"/>
      <c r="I385" s="348"/>
      <c r="J385" s="348"/>
      <c r="K385" s="348"/>
      <c r="L385" s="348"/>
      <c r="M385" s="255"/>
      <c r="N385" s="256"/>
      <c r="Q385" s="254"/>
      <c r="R385" s="257"/>
    </row>
    <row r="386" spans="1:18" s="349" customFormat="1" outlineLevel="1" x14ac:dyDescent="0.25">
      <c r="A386" s="291" t="s">
        <v>1495</v>
      </c>
      <c r="B386" s="254"/>
      <c r="C386" s="348"/>
      <c r="D386" s="348"/>
      <c r="E386" s="348"/>
      <c r="F386" s="348"/>
      <c r="G386" s="348"/>
      <c r="H386" s="348"/>
      <c r="I386" s="348"/>
      <c r="J386" s="348"/>
      <c r="K386" s="348"/>
      <c r="L386" s="348"/>
      <c r="M386" s="255"/>
      <c r="N386" s="256"/>
      <c r="Q386" s="254"/>
      <c r="R386" s="257"/>
    </row>
    <row r="387" spans="1:18" s="349" customFormat="1" outlineLevel="1" x14ac:dyDescent="0.25">
      <c r="A387" s="255" t="s">
        <v>326</v>
      </c>
      <c r="B387" s="254"/>
      <c r="C387" s="348"/>
      <c r="D387" s="348"/>
      <c r="E387" s="348"/>
      <c r="F387" s="348"/>
      <c r="G387" s="348"/>
      <c r="H387" s="348"/>
      <c r="I387" s="348"/>
      <c r="J387" s="348"/>
      <c r="K387" s="348"/>
      <c r="L387" s="348"/>
      <c r="M387" s="255"/>
      <c r="N387" s="256"/>
      <c r="Q387" s="254"/>
      <c r="R387" s="257"/>
    </row>
    <row r="388" spans="1:18" s="349" customFormat="1" outlineLevel="1" x14ac:dyDescent="0.25">
      <c r="A388" s="291" t="s">
        <v>1256</v>
      </c>
      <c r="B388" s="254"/>
      <c r="C388" s="348"/>
      <c r="D388" s="348"/>
      <c r="E388" s="348"/>
      <c r="F388" s="348"/>
      <c r="G388" s="348"/>
      <c r="H388" s="348"/>
      <c r="I388" s="348"/>
      <c r="J388" s="348"/>
      <c r="K388" s="348"/>
      <c r="L388" s="348"/>
      <c r="M388" s="255"/>
      <c r="N388" s="256"/>
      <c r="Q388" s="254"/>
      <c r="R388" s="257"/>
    </row>
    <row r="389" spans="1:18" s="349" customFormat="1" outlineLevel="1" x14ac:dyDescent="0.25">
      <c r="A389" s="291" t="s">
        <v>1258</v>
      </c>
      <c r="B389" s="254"/>
      <c r="C389" s="348"/>
      <c r="D389" s="348"/>
      <c r="E389" s="348"/>
      <c r="F389" s="348"/>
      <c r="G389" s="348"/>
      <c r="H389" s="348"/>
      <c r="I389" s="348"/>
      <c r="J389" s="348"/>
      <c r="K389" s="348"/>
      <c r="L389" s="348"/>
      <c r="M389" s="255"/>
      <c r="N389" s="256"/>
      <c r="Q389" s="254"/>
      <c r="R389" s="257"/>
    </row>
    <row r="390" spans="1:18" s="349" customFormat="1" outlineLevel="1" x14ac:dyDescent="0.25">
      <c r="A390" s="291" t="s">
        <v>1260</v>
      </c>
      <c r="B390" s="254"/>
      <c r="C390" s="348"/>
      <c r="D390" s="348"/>
      <c r="E390" s="348"/>
      <c r="F390" s="348"/>
      <c r="G390" s="348"/>
      <c r="H390" s="348"/>
      <c r="I390" s="348"/>
      <c r="J390" s="348"/>
      <c r="K390" s="348"/>
      <c r="L390" s="348"/>
      <c r="M390" s="255"/>
      <c r="N390" s="256"/>
      <c r="Q390" s="254"/>
      <c r="R390" s="257"/>
    </row>
    <row r="391" spans="1:18" s="349" customFormat="1" outlineLevel="1" x14ac:dyDescent="0.25">
      <c r="A391" s="291" t="s">
        <v>525</v>
      </c>
      <c r="B391" s="254"/>
      <c r="C391" s="348"/>
      <c r="D391" s="348"/>
      <c r="E391" s="348"/>
      <c r="F391" s="348"/>
      <c r="G391" s="348"/>
      <c r="H391" s="348"/>
      <c r="I391" s="348"/>
      <c r="J391" s="348"/>
      <c r="K391" s="348"/>
      <c r="L391" s="348"/>
      <c r="M391" s="255"/>
      <c r="N391" s="256"/>
      <c r="Q391" s="254"/>
      <c r="R391" s="257"/>
    </row>
    <row r="392" spans="1:18" s="43" customFormat="1" x14ac:dyDescent="0.25">
      <c r="A392" s="290" t="s">
        <v>2096</v>
      </c>
      <c r="B392" s="290"/>
      <c r="C392" s="346" t="s">
        <v>9</v>
      </c>
      <c r="D392" s="346" t="s">
        <v>8</v>
      </c>
      <c r="E392" s="346" t="s">
        <v>7</v>
      </c>
      <c r="F392" s="346" t="s">
        <v>6</v>
      </c>
      <c r="G392" s="6"/>
      <c r="H392" s="6"/>
      <c r="I392" s="6"/>
      <c r="J392" s="346" t="s">
        <v>1519</v>
      </c>
      <c r="L392" s="30" t="s">
        <v>2155</v>
      </c>
      <c r="N392" s="263"/>
      <c r="Q392" s="290"/>
      <c r="R392" s="345"/>
    </row>
    <row r="393" spans="1:18" outlineLevel="1" x14ac:dyDescent="0.25">
      <c r="A393" s="19"/>
      <c r="B393" s="19"/>
      <c r="C393" s="6" t="s">
        <v>2</v>
      </c>
      <c r="E393" s="6" t="s">
        <v>1</v>
      </c>
      <c r="F393" s="6" t="s">
        <v>0</v>
      </c>
      <c r="G393" s="6"/>
      <c r="H393" s="6"/>
      <c r="I393" s="6"/>
      <c r="J393" s="27"/>
      <c r="K393" s="6" t="s">
        <v>3</v>
      </c>
      <c r="M393" s="27" t="s">
        <v>1932</v>
      </c>
      <c r="N393" s="25" t="str">
        <f>A411</f>
        <v>C2.1.71</v>
      </c>
      <c r="Q393" s="19"/>
      <c r="R393" s="345" t="s">
        <v>982</v>
      </c>
    </row>
    <row r="394" spans="1:18" outlineLevel="1" x14ac:dyDescent="0.25">
      <c r="A394" s="19"/>
      <c r="B394" s="19"/>
      <c r="C394" s="6" t="s">
        <v>2</v>
      </c>
      <c r="E394" s="6" t="s">
        <v>1</v>
      </c>
      <c r="F394" s="6" t="s">
        <v>0</v>
      </c>
      <c r="G394" s="6"/>
      <c r="H394" s="6"/>
      <c r="I394" s="6"/>
      <c r="J394" s="27"/>
      <c r="K394" s="6" t="s">
        <v>1520</v>
      </c>
      <c r="M394" s="27" t="s">
        <v>1933</v>
      </c>
      <c r="N394" s="25" t="str">
        <f>A411</f>
        <v>C2.1.71</v>
      </c>
      <c r="Q394" s="19"/>
      <c r="R394" s="345" t="s">
        <v>982</v>
      </c>
    </row>
    <row r="395" spans="1:18" outlineLevel="1" x14ac:dyDescent="0.25">
      <c r="A395" s="19"/>
      <c r="B395" s="19"/>
      <c r="C395" s="6" t="s">
        <v>2</v>
      </c>
      <c r="E395" s="6" t="s">
        <v>1</v>
      </c>
      <c r="F395" s="6" t="s">
        <v>0</v>
      </c>
      <c r="G395" s="6"/>
      <c r="H395" s="6"/>
      <c r="I395" s="6"/>
      <c r="J395" s="27"/>
      <c r="K395" s="6" t="s">
        <v>1521</v>
      </c>
      <c r="M395" s="27" t="s">
        <v>1934</v>
      </c>
      <c r="N395" s="25" t="str">
        <f>A411</f>
        <v>C2.1.71</v>
      </c>
      <c r="Q395" s="19"/>
      <c r="R395" s="345" t="s">
        <v>982</v>
      </c>
    </row>
    <row r="396" spans="1:18" outlineLevel="1" x14ac:dyDescent="0.25">
      <c r="A396" s="19"/>
      <c r="B396" s="19"/>
      <c r="C396" s="6" t="s">
        <v>2</v>
      </c>
      <c r="E396" s="6" t="s">
        <v>1</v>
      </c>
      <c r="F396" s="6" t="s">
        <v>0</v>
      </c>
      <c r="G396" s="6"/>
      <c r="H396" s="6"/>
      <c r="I396" s="6"/>
      <c r="J396" s="27"/>
      <c r="K396" s="6" t="s">
        <v>1522</v>
      </c>
      <c r="M396" s="27" t="s">
        <v>1935</v>
      </c>
      <c r="N396" s="25" t="str">
        <f>A411</f>
        <v>C2.1.71</v>
      </c>
      <c r="Q396" s="19"/>
      <c r="R396" s="345" t="s">
        <v>982</v>
      </c>
    </row>
    <row r="397" spans="1:18" outlineLevel="1" x14ac:dyDescent="0.25">
      <c r="A397" s="19"/>
      <c r="B397" s="19"/>
      <c r="C397" s="6" t="s">
        <v>2</v>
      </c>
      <c r="E397" s="6" t="s">
        <v>1</v>
      </c>
      <c r="F397" s="6" t="s">
        <v>0</v>
      </c>
      <c r="G397" s="6"/>
      <c r="H397" s="6"/>
      <c r="I397" s="6"/>
      <c r="J397" s="27"/>
      <c r="K397" s="6" t="s">
        <v>1523</v>
      </c>
      <c r="M397" s="27" t="s">
        <v>2021</v>
      </c>
      <c r="N397" s="25" t="str">
        <f>A411</f>
        <v>C2.1.71</v>
      </c>
      <c r="Q397" s="19"/>
      <c r="R397" s="345" t="s">
        <v>982</v>
      </c>
    </row>
    <row r="398" spans="1:18" outlineLevel="1" x14ac:dyDescent="0.25">
      <c r="A398" s="19"/>
      <c r="B398" s="19"/>
      <c r="C398" s="6" t="s">
        <v>2</v>
      </c>
      <c r="E398" s="6" t="s">
        <v>1</v>
      </c>
      <c r="F398" s="6" t="s">
        <v>0</v>
      </c>
      <c r="G398" s="6"/>
      <c r="H398" s="6"/>
      <c r="I398" s="6"/>
      <c r="J398" s="27"/>
      <c r="K398" s="6" t="s">
        <v>1524</v>
      </c>
      <c r="M398" s="27" t="s">
        <v>1936</v>
      </c>
      <c r="N398" s="25" t="str">
        <f>A411</f>
        <v>C2.1.71</v>
      </c>
      <c r="Q398" s="19"/>
      <c r="R398" s="345" t="s">
        <v>982</v>
      </c>
    </row>
    <row r="399" spans="1:18" outlineLevel="1" x14ac:dyDescent="0.25">
      <c r="A399" s="19"/>
      <c r="B399" s="19"/>
      <c r="C399" s="6" t="s">
        <v>2</v>
      </c>
      <c r="E399" s="6" t="s">
        <v>1</v>
      </c>
      <c r="F399" s="6" t="s">
        <v>0</v>
      </c>
      <c r="G399" s="6"/>
      <c r="H399" s="6"/>
      <c r="I399" s="6"/>
      <c r="J399" s="27"/>
      <c r="K399" s="6" t="s">
        <v>1525</v>
      </c>
      <c r="M399" s="27" t="s">
        <v>1937</v>
      </c>
      <c r="N399" s="25" t="str">
        <f>A411</f>
        <v>C2.1.71</v>
      </c>
      <c r="Q399" s="19"/>
      <c r="R399" s="345" t="s">
        <v>982</v>
      </c>
    </row>
    <row r="400" spans="1:18" outlineLevel="1" x14ac:dyDescent="0.25">
      <c r="A400" s="19"/>
      <c r="B400" s="19" t="s">
        <v>577</v>
      </c>
      <c r="C400" s="233" t="str">
        <f>VLOOKUP($B400,Codes!$A:$K,2,FALSE)</f>
        <v>Response</v>
      </c>
      <c r="D400" s="27"/>
      <c r="E400" s="233" t="str">
        <f>VLOOKUP($B400,Codes!$A:$K,4,FALSE)</f>
        <v>Category option</v>
      </c>
      <c r="F400" s="233">
        <f>VLOOKUP($B400,Codes!$A:$K,5,FALSE)</f>
        <v>997</v>
      </c>
      <c r="G400" s="27"/>
      <c r="H400" s="27"/>
      <c r="I400" s="27"/>
      <c r="J400" s="27"/>
      <c r="K400" s="233" t="str">
        <f>VLOOKUP($B400,Codes!$A:$K,9,FALSE)</f>
        <v>Other (specify)</v>
      </c>
      <c r="L400" s="27"/>
      <c r="M400" s="233" t="str">
        <f>VLOOKUP($B400,Codes!$A:$K,11,FALSE)</f>
        <v>Seluk (spesifika)</v>
      </c>
      <c r="N400" s="25" t="str">
        <f>A402</f>
        <v>C2.1.70x</v>
      </c>
      <c r="Q400" s="19"/>
      <c r="R400" s="345" t="s">
        <v>982</v>
      </c>
    </row>
    <row r="401" spans="1:18" outlineLevel="1" x14ac:dyDescent="0.25">
      <c r="A401" s="19"/>
      <c r="B401" s="19" t="s">
        <v>588</v>
      </c>
      <c r="C401" s="233" t="str">
        <f>VLOOKUP($B401,Codes!$A:$K,2,FALSE)</f>
        <v>Response</v>
      </c>
      <c r="D401" s="27"/>
      <c r="E401" s="233" t="str">
        <f>VLOOKUP($B401,Codes!$A:$K,4,FALSE)</f>
        <v>Category option</v>
      </c>
      <c r="F401" s="233">
        <f>VLOOKUP($B401,Codes!$A:$K,5,FALSE)</f>
        <v>999</v>
      </c>
      <c r="G401" s="27"/>
      <c r="H401" s="27"/>
      <c r="I401" s="27"/>
      <c r="J401" s="27"/>
      <c r="K401" s="233" t="str">
        <f>VLOOKUP($B401,Codes!$A:$K,9,FALSE)</f>
        <v>Don't know</v>
      </c>
      <c r="L401" s="27"/>
      <c r="M401" s="233" t="str">
        <f>VLOOKUP($B401,Codes!$A:$K,11,FALSE)</f>
        <v>La hatene</v>
      </c>
      <c r="N401" s="25" t="str">
        <f>A411</f>
        <v>C2.1.71</v>
      </c>
      <c r="Q401" s="19"/>
      <c r="R401" s="345" t="s">
        <v>982</v>
      </c>
    </row>
    <row r="402" spans="1:18" s="43" customFormat="1" x14ac:dyDescent="0.25">
      <c r="A402" s="290" t="s">
        <v>2097</v>
      </c>
      <c r="B402" s="290"/>
      <c r="C402" s="346" t="s">
        <v>9</v>
      </c>
      <c r="D402" s="346" t="s">
        <v>453</v>
      </c>
      <c r="E402" s="346" t="s">
        <v>15</v>
      </c>
      <c r="F402" s="346" t="s">
        <v>14</v>
      </c>
      <c r="G402" s="6"/>
      <c r="H402" s="6"/>
      <c r="I402" s="6"/>
      <c r="J402" s="346" t="s">
        <v>2039</v>
      </c>
      <c r="L402" s="30" t="s">
        <v>2040</v>
      </c>
      <c r="N402" s="288" t="str">
        <f>A411</f>
        <v>C2.1.71</v>
      </c>
      <c r="Q402" s="290"/>
      <c r="R402" s="345"/>
    </row>
    <row r="403" spans="1:18" s="226" customFormat="1" x14ac:dyDescent="0.25">
      <c r="A403" s="358" t="s">
        <v>1040</v>
      </c>
      <c r="B403" s="357"/>
      <c r="C403" s="222"/>
      <c r="D403" s="222"/>
      <c r="E403" s="222"/>
      <c r="F403" s="222"/>
      <c r="G403" s="222"/>
      <c r="H403" s="222"/>
      <c r="I403" s="222"/>
      <c r="J403" s="222"/>
      <c r="K403" s="222"/>
      <c r="L403" s="222"/>
      <c r="M403" s="223"/>
      <c r="N403" s="225"/>
      <c r="Q403" s="357"/>
      <c r="R403" s="227"/>
    </row>
    <row r="404" spans="1:18" s="349" customFormat="1" x14ac:dyDescent="0.25">
      <c r="A404" s="354" t="s">
        <v>2020</v>
      </c>
      <c r="B404" s="254"/>
      <c r="C404" s="348"/>
      <c r="D404" s="348"/>
      <c r="E404" s="348"/>
      <c r="F404" s="348"/>
      <c r="G404" s="348"/>
      <c r="H404" s="348"/>
      <c r="I404" s="348"/>
      <c r="J404" s="348"/>
      <c r="K404" s="348"/>
      <c r="L404" s="348"/>
      <c r="M404" s="255"/>
      <c r="N404" s="256"/>
      <c r="Q404" s="254"/>
      <c r="R404" s="257"/>
    </row>
    <row r="405" spans="1:18" s="349" customFormat="1" outlineLevel="1" x14ac:dyDescent="0.25">
      <c r="A405" s="255">
        <v>3</v>
      </c>
      <c r="B405" s="291" t="s">
        <v>1255</v>
      </c>
      <c r="C405" s="348"/>
      <c r="D405" s="348"/>
      <c r="E405" s="348"/>
      <c r="F405" s="348"/>
      <c r="G405" s="348"/>
      <c r="H405" s="348"/>
      <c r="I405" s="222" t="s">
        <v>1255</v>
      </c>
      <c r="J405" s="348"/>
      <c r="K405" s="348"/>
      <c r="L405" s="348"/>
      <c r="M405" s="255"/>
      <c r="N405" s="256"/>
      <c r="Q405" s="254"/>
      <c r="R405" s="257"/>
    </row>
    <row r="406" spans="1:18" s="349" customFormat="1" outlineLevel="1" x14ac:dyDescent="0.25">
      <c r="A406" s="255">
        <v>4</v>
      </c>
      <c r="B406" s="291" t="s">
        <v>1493</v>
      </c>
      <c r="C406" s="348"/>
      <c r="D406" s="348"/>
      <c r="E406" s="348"/>
      <c r="F406" s="348"/>
      <c r="G406" s="348"/>
      <c r="H406" s="348"/>
      <c r="I406" s="222" t="s">
        <v>1493</v>
      </c>
      <c r="J406" s="348"/>
      <c r="K406" s="348"/>
      <c r="L406" s="348"/>
      <c r="M406" s="255"/>
      <c r="N406" s="256"/>
      <c r="Q406" s="254"/>
      <c r="R406" s="257"/>
    </row>
    <row r="407" spans="1:18" s="349" customFormat="1" outlineLevel="1" x14ac:dyDescent="0.25">
      <c r="A407" s="362">
        <v>5</v>
      </c>
      <c r="B407" s="291" t="s">
        <v>1254</v>
      </c>
      <c r="C407" s="348"/>
      <c r="D407" s="348"/>
      <c r="E407" s="348"/>
      <c r="F407" s="348"/>
      <c r="G407" s="348"/>
      <c r="H407" s="348"/>
      <c r="I407" s="222" t="s">
        <v>1254</v>
      </c>
      <c r="J407" s="348"/>
      <c r="K407" s="348"/>
      <c r="L407" s="348"/>
      <c r="M407" s="255"/>
      <c r="N407" s="256"/>
      <c r="Q407" s="254"/>
      <c r="R407" s="257"/>
    </row>
    <row r="408" spans="1:18" s="349" customFormat="1" outlineLevel="1" x14ac:dyDescent="0.25">
      <c r="A408" s="362">
        <v>6</v>
      </c>
      <c r="B408" s="291" t="s">
        <v>1494</v>
      </c>
      <c r="C408" s="348"/>
      <c r="D408" s="348"/>
      <c r="E408" s="348"/>
      <c r="F408" s="348"/>
      <c r="G408" s="348"/>
      <c r="H408" s="348"/>
      <c r="I408" s="222" t="s">
        <v>1494</v>
      </c>
      <c r="J408" s="348"/>
      <c r="K408" s="348"/>
      <c r="L408" s="348"/>
      <c r="M408" s="255"/>
      <c r="N408" s="256"/>
      <c r="Q408" s="254"/>
      <c r="R408" s="257"/>
    </row>
    <row r="409" spans="1:18" s="349" customFormat="1" outlineLevel="1" x14ac:dyDescent="0.25">
      <c r="A409" s="362">
        <v>7</v>
      </c>
      <c r="B409" s="291" t="s">
        <v>1495</v>
      </c>
      <c r="C409" s="348"/>
      <c r="D409" s="348"/>
      <c r="E409" s="348"/>
      <c r="F409" s="348"/>
      <c r="G409" s="348"/>
      <c r="H409" s="348"/>
      <c r="I409" s="222" t="s">
        <v>1495</v>
      </c>
      <c r="J409" s="348"/>
      <c r="K409" s="348"/>
      <c r="L409" s="348"/>
      <c r="M409" s="255"/>
      <c r="N409" s="256"/>
      <c r="Q409" s="254"/>
      <c r="R409" s="257"/>
    </row>
    <row r="410" spans="1:18" s="349" customFormat="1" outlineLevel="1" x14ac:dyDescent="0.25">
      <c r="A410" s="362">
        <v>8</v>
      </c>
      <c r="B410" s="255" t="s">
        <v>326</v>
      </c>
      <c r="C410" s="348"/>
      <c r="D410" s="348"/>
      <c r="E410" s="348"/>
      <c r="F410" s="348"/>
      <c r="G410" s="348"/>
      <c r="H410" s="348"/>
      <c r="I410" s="222" t="s">
        <v>326</v>
      </c>
      <c r="J410" s="348"/>
      <c r="K410" s="348"/>
      <c r="L410" s="348"/>
      <c r="M410" s="255"/>
      <c r="N410" s="256"/>
      <c r="Q410" s="254"/>
      <c r="R410" s="257"/>
    </row>
    <row r="411" spans="1:18" s="43" customFormat="1" x14ac:dyDescent="0.25">
      <c r="A411" s="290" t="s">
        <v>2098</v>
      </c>
      <c r="B411" s="346"/>
      <c r="C411" s="346" t="s">
        <v>9</v>
      </c>
      <c r="D411" s="346" t="s">
        <v>8</v>
      </c>
      <c r="E411" s="346" t="s">
        <v>7</v>
      </c>
      <c r="F411" s="346" t="s">
        <v>6</v>
      </c>
      <c r="G411" s="30"/>
      <c r="H411" s="30"/>
      <c r="I411" s="30"/>
      <c r="J411" s="30" t="s">
        <v>1509</v>
      </c>
      <c r="L411" s="10" t="s">
        <v>2156</v>
      </c>
      <c r="M411" s="6"/>
      <c r="N411" s="263"/>
      <c r="O411" s="345"/>
      <c r="P411" s="345"/>
      <c r="Q411" s="290" t="s">
        <v>151</v>
      </c>
      <c r="R411" s="345">
        <v>0</v>
      </c>
    </row>
    <row r="412" spans="1:18" outlineLevel="1" x14ac:dyDescent="0.25">
      <c r="A412" s="19"/>
      <c r="B412" s="6" t="s">
        <v>1148</v>
      </c>
      <c r="C412" s="233" t="str">
        <f>VLOOKUP($B412,Codes!$A:$K,2,FALSE)</f>
        <v>Response</v>
      </c>
      <c r="D412" s="27"/>
      <c r="E412" s="233" t="str">
        <f>VLOOKUP($B412,Codes!$A:$K,4,FALSE)</f>
        <v>Category option</v>
      </c>
      <c r="F412" s="233">
        <f>VLOOKUP($B412,Codes!$A:$K,5,FALSE)</f>
        <v>1</v>
      </c>
      <c r="G412" s="27"/>
      <c r="H412" s="27"/>
      <c r="I412" s="27"/>
      <c r="J412" s="27"/>
      <c r="K412" s="233" t="str">
        <f>VLOOKUP($B412,Codes!$A:$K,9,FALSE)</f>
        <v>Private - 1 household</v>
      </c>
      <c r="L412" s="27"/>
      <c r="M412" s="233" t="str">
        <f>VLOOKUP($B412,Codes!$A:$K,11,FALSE)</f>
        <v>Privadu - uma kain 1 deit</v>
      </c>
      <c r="N412" s="25" t="str">
        <f>A428</f>
        <v>C2.1.72</v>
      </c>
      <c r="O412" s="6"/>
      <c r="P412" s="6"/>
      <c r="Q412" s="19"/>
      <c r="R412" s="345" t="s">
        <v>982</v>
      </c>
    </row>
    <row r="413" spans="1:18" outlineLevel="1" x14ac:dyDescent="0.25">
      <c r="A413" s="19"/>
      <c r="B413" s="6" t="s">
        <v>1149</v>
      </c>
      <c r="C413" s="233" t="str">
        <f>VLOOKUP($B413,Codes!$A:$K,2,FALSE)</f>
        <v>Response</v>
      </c>
      <c r="D413" s="27"/>
      <c r="E413" s="233" t="str">
        <f>VLOOKUP($B413,Codes!$A:$K,4,FALSE)</f>
        <v>Category option</v>
      </c>
      <c r="F413" s="233">
        <f>VLOOKUP($B413,Codes!$A:$K,5,FALSE)</f>
        <v>2</v>
      </c>
      <c r="G413" s="27"/>
      <c r="H413" s="27"/>
      <c r="I413" s="27"/>
      <c r="J413" s="27"/>
      <c r="K413" s="233" t="str">
        <f>VLOOKUP($B413,Codes!$A:$K,9,FALSE)</f>
        <v>Private - shared between a few households</v>
      </c>
      <c r="L413" s="27"/>
      <c r="M413" s="233" t="str">
        <f>VLOOKUP($B413,Codes!$A:$K,11,FALSE)</f>
        <v>Privadu - uma kain balun sosi</v>
      </c>
      <c r="N413" s="25" t="str">
        <f>A428</f>
        <v>C2.1.72</v>
      </c>
      <c r="O413" s="6"/>
      <c r="P413" s="6"/>
      <c r="Q413" s="19"/>
      <c r="R413" s="345" t="s">
        <v>982</v>
      </c>
    </row>
    <row r="414" spans="1:18" outlineLevel="1" x14ac:dyDescent="0.25">
      <c r="A414" s="19"/>
      <c r="B414" s="6" t="s">
        <v>1150</v>
      </c>
      <c r="C414" s="233" t="str">
        <f>VLOOKUP($B414,Codes!$A:$K,2,FALSE)</f>
        <v>Response</v>
      </c>
      <c r="D414" s="27"/>
      <c r="E414" s="233" t="str">
        <f>VLOOKUP($B414,Codes!$A:$K,4,FALSE)</f>
        <v>Category option</v>
      </c>
      <c r="F414" s="233">
        <f>VLOOKUP($B414,Codes!$A:$K,5,FALSE)</f>
        <v>3</v>
      </c>
      <c r="G414" s="27"/>
      <c r="H414" s="27"/>
      <c r="I414" s="27"/>
      <c r="J414" s="27"/>
      <c r="K414" s="233" t="str">
        <f>VLOOKUP($B414,Codes!$A:$K,9,FALSE)</f>
        <v>Community / public</v>
      </c>
      <c r="L414" s="27"/>
      <c r="M414" s="233" t="str">
        <f>VLOOKUP($B414,Codes!$A:$K,11,FALSE)</f>
        <v>Komunidade / públiku</v>
      </c>
      <c r="N414" s="25" t="str">
        <f>A428</f>
        <v>C2.1.72</v>
      </c>
      <c r="O414" s="6"/>
      <c r="P414" s="6"/>
      <c r="Q414" s="19"/>
      <c r="R414" s="345" t="s">
        <v>982</v>
      </c>
    </row>
    <row r="415" spans="1:18" outlineLevel="1" x14ac:dyDescent="0.25">
      <c r="B415" s="19" t="s">
        <v>588</v>
      </c>
      <c r="C415" s="233" t="str">
        <f>VLOOKUP($B415,Codes!$A:$K,2,FALSE)</f>
        <v>Response</v>
      </c>
      <c r="D415" s="27"/>
      <c r="E415" s="233" t="str">
        <f>VLOOKUP($B415,Codes!$A:$K,4,FALSE)</f>
        <v>Category option</v>
      </c>
      <c r="F415" s="233">
        <f>VLOOKUP($B415,Codes!$A:$K,5,FALSE)</f>
        <v>999</v>
      </c>
      <c r="G415" s="27"/>
      <c r="H415" s="27"/>
      <c r="I415" s="27"/>
      <c r="J415" s="27"/>
      <c r="K415" s="233" t="str">
        <f>VLOOKUP($B415,Codes!$A:$K,9,FALSE)</f>
        <v>Don't know</v>
      </c>
      <c r="L415" s="27"/>
      <c r="M415" s="233" t="str">
        <f>VLOOKUP($B415,Codes!$A:$K,11,FALSE)</f>
        <v>La hatene</v>
      </c>
      <c r="N415" s="25" t="str">
        <f>A428</f>
        <v>C2.1.72</v>
      </c>
      <c r="O415" s="6"/>
      <c r="P415" s="6"/>
      <c r="Q415" s="6"/>
      <c r="R415" s="345" t="s">
        <v>982</v>
      </c>
    </row>
    <row r="416" spans="1:18" s="349" customFormat="1" x14ac:dyDescent="0.25">
      <c r="A416" s="354" t="s">
        <v>1040</v>
      </c>
      <c r="B416" s="254"/>
      <c r="C416" s="348"/>
      <c r="D416" s="348"/>
      <c r="E416" s="348"/>
      <c r="F416" s="348"/>
      <c r="G416" s="348"/>
      <c r="H416" s="348"/>
      <c r="I416" s="348"/>
      <c r="J416" s="348"/>
      <c r="K416" s="348"/>
      <c r="L416" s="348"/>
      <c r="M416" s="255"/>
      <c r="N416" s="256"/>
      <c r="Q416" s="254"/>
      <c r="R416" s="257"/>
    </row>
    <row r="417" spans="1:18" s="226" customFormat="1" x14ac:dyDescent="0.25">
      <c r="A417" s="358" t="s">
        <v>2020</v>
      </c>
      <c r="B417" s="357"/>
      <c r="C417" s="222"/>
      <c r="D417" s="222"/>
      <c r="E417" s="222"/>
      <c r="F417" s="222"/>
      <c r="G417" s="222"/>
      <c r="H417" s="222"/>
      <c r="I417" s="222"/>
      <c r="J417" s="222"/>
      <c r="K417" s="222"/>
      <c r="L417" s="222"/>
      <c r="M417" s="223"/>
      <c r="N417" s="225"/>
      <c r="Q417" s="357"/>
      <c r="R417" s="227"/>
    </row>
    <row r="418" spans="1:18" s="226" customFormat="1" outlineLevel="1" x14ac:dyDescent="0.25">
      <c r="A418" s="223">
        <v>2</v>
      </c>
      <c r="B418" s="224" t="s">
        <v>332</v>
      </c>
      <c r="C418" s="222"/>
      <c r="D418" s="222"/>
      <c r="E418" s="222"/>
      <c r="F418" s="222"/>
      <c r="G418" s="222"/>
      <c r="H418" s="222"/>
      <c r="I418" s="222" t="s">
        <v>332</v>
      </c>
      <c r="J418" s="222"/>
      <c r="K418" s="222"/>
      <c r="L418" s="222"/>
      <c r="M418" s="223"/>
      <c r="N418" s="225"/>
      <c r="Q418" s="357"/>
      <c r="R418" s="227"/>
    </row>
    <row r="419" spans="1:18" s="226" customFormat="1" outlineLevel="1" x14ac:dyDescent="0.25">
      <c r="A419" s="223">
        <v>3</v>
      </c>
      <c r="B419" s="224" t="s">
        <v>1255</v>
      </c>
      <c r="C419" s="222"/>
      <c r="D419" s="222"/>
      <c r="E419" s="222"/>
      <c r="F419" s="222"/>
      <c r="G419" s="222"/>
      <c r="H419" s="222"/>
      <c r="I419" s="222" t="s">
        <v>1255</v>
      </c>
      <c r="J419" s="222"/>
      <c r="K419" s="222"/>
      <c r="L419" s="222"/>
      <c r="M419" s="223"/>
      <c r="N419" s="225"/>
      <c r="Q419" s="357"/>
      <c r="R419" s="227"/>
    </row>
    <row r="420" spans="1:18" s="226" customFormat="1" outlineLevel="1" x14ac:dyDescent="0.25">
      <c r="A420" s="223">
        <v>4</v>
      </c>
      <c r="B420" s="224" t="s">
        <v>1493</v>
      </c>
      <c r="C420" s="222"/>
      <c r="D420" s="222"/>
      <c r="E420" s="222"/>
      <c r="F420" s="222"/>
      <c r="G420" s="222"/>
      <c r="H420" s="222"/>
      <c r="I420" s="222" t="s">
        <v>1493</v>
      </c>
      <c r="J420" s="222"/>
      <c r="K420" s="222"/>
      <c r="L420" s="222"/>
      <c r="M420" s="223"/>
      <c r="N420" s="225"/>
      <c r="Q420" s="357"/>
      <c r="R420" s="227"/>
    </row>
    <row r="421" spans="1:18" s="226" customFormat="1" outlineLevel="1" x14ac:dyDescent="0.25">
      <c r="A421" s="223">
        <v>5</v>
      </c>
      <c r="B421" s="224" t="s">
        <v>1254</v>
      </c>
      <c r="C421" s="222"/>
      <c r="D421" s="222"/>
      <c r="E421" s="222"/>
      <c r="F421" s="222"/>
      <c r="G421" s="222"/>
      <c r="H421" s="222"/>
      <c r="I421" s="222" t="s">
        <v>1254</v>
      </c>
      <c r="J421" s="222"/>
      <c r="K421" s="222"/>
      <c r="L421" s="222"/>
      <c r="M421" s="223"/>
      <c r="N421" s="225"/>
      <c r="Q421" s="357"/>
      <c r="R421" s="227"/>
    </row>
    <row r="422" spans="1:18" s="226" customFormat="1" outlineLevel="1" x14ac:dyDescent="0.25">
      <c r="A422" s="223">
        <v>6</v>
      </c>
      <c r="B422" s="224" t="s">
        <v>1494</v>
      </c>
      <c r="C422" s="222"/>
      <c r="D422" s="222"/>
      <c r="E422" s="222"/>
      <c r="F422" s="222"/>
      <c r="G422" s="222"/>
      <c r="H422" s="222"/>
      <c r="I422" s="222" t="s">
        <v>1494</v>
      </c>
      <c r="J422" s="222"/>
      <c r="K422" s="222"/>
      <c r="L422" s="222"/>
      <c r="M422" s="223"/>
      <c r="N422" s="225"/>
      <c r="Q422" s="357"/>
      <c r="R422" s="227"/>
    </row>
    <row r="423" spans="1:18" s="226" customFormat="1" outlineLevel="1" x14ac:dyDescent="0.25">
      <c r="A423" s="223">
        <v>7</v>
      </c>
      <c r="B423" s="224" t="s">
        <v>1495</v>
      </c>
      <c r="C423" s="222"/>
      <c r="D423" s="222"/>
      <c r="E423" s="222"/>
      <c r="F423" s="222"/>
      <c r="G423" s="222"/>
      <c r="H423" s="222"/>
      <c r="I423" s="222" t="s">
        <v>1495</v>
      </c>
      <c r="J423" s="222"/>
      <c r="K423" s="222"/>
      <c r="L423" s="222"/>
      <c r="M423" s="223"/>
      <c r="N423" s="225"/>
      <c r="Q423" s="357"/>
      <c r="R423" s="227"/>
    </row>
    <row r="424" spans="1:18" s="226" customFormat="1" outlineLevel="1" x14ac:dyDescent="0.25">
      <c r="A424" s="223">
        <v>8</v>
      </c>
      <c r="B424" s="223" t="s">
        <v>326</v>
      </c>
      <c r="C424" s="222"/>
      <c r="D424" s="222"/>
      <c r="E424" s="222"/>
      <c r="F424" s="222"/>
      <c r="G424" s="222"/>
      <c r="H424" s="222"/>
      <c r="I424" s="222" t="s">
        <v>326</v>
      </c>
      <c r="J424" s="222"/>
      <c r="K424" s="222"/>
      <c r="L424" s="222"/>
      <c r="M424" s="223"/>
      <c r="N424" s="225"/>
      <c r="Q424" s="357"/>
      <c r="R424" s="227"/>
    </row>
    <row r="425" spans="1:18" s="226" customFormat="1" outlineLevel="1" x14ac:dyDescent="0.25">
      <c r="A425" s="223">
        <v>9</v>
      </c>
      <c r="B425" s="224" t="s">
        <v>1256</v>
      </c>
      <c r="C425" s="222"/>
      <c r="D425" s="222"/>
      <c r="E425" s="222"/>
      <c r="F425" s="222"/>
      <c r="G425" s="222"/>
      <c r="H425" s="222"/>
      <c r="I425" s="222" t="s">
        <v>1256</v>
      </c>
      <c r="J425" s="222"/>
      <c r="K425" s="222"/>
      <c r="L425" s="222"/>
      <c r="M425" s="223"/>
      <c r="N425" s="225"/>
      <c r="Q425" s="357"/>
      <c r="R425" s="227"/>
    </row>
    <row r="426" spans="1:18" s="226" customFormat="1" outlineLevel="1" x14ac:dyDescent="0.25">
      <c r="A426" s="223">
        <v>10</v>
      </c>
      <c r="B426" s="224" t="s">
        <v>1258</v>
      </c>
      <c r="C426" s="222"/>
      <c r="D426" s="222"/>
      <c r="E426" s="222"/>
      <c r="F426" s="222"/>
      <c r="G426" s="222"/>
      <c r="H426" s="222"/>
      <c r="I426" s="222" t="s">
        <v>1258</v>
      </c>
      <c r="J426" s="222"/>
      <c r="K426" s="222"/>
      <c r="L426" s="222"/>
      <c r="M426" s="223"/>
      <c r="N426" s="225"/>
      <c r="Q426" s="357"/>
      <c r="R426" s="227"/>
    </row>
    <row r="427" spans="1:18" s="226" customFormat="1" outlineLevel="1" x14ac:dyDescent="0.25">
      <c r="A427" s="223">
        <v>11</v>
      </c>
      <c r="B427" s="224" t="s">
        <v>1260</v>
      </c>
      <c r="C427" s="222"/>
      <c r="D427" s="222"/>
      <c r="E427" s="222"/>
      <c r="F427" s="222"/>
      <c r="G427" s="222"/>
      <c r="H427" s="222"/>
      <c r="I427" s="222" t="s">
        <v>1260</v>
      </c>
      <c r="J427" s="222"/>
      <c r="K427" s="222"/>
      <c r="L427" s="222"/>
      <c r="M427" s="223"/>
      <c r="N427" s="225"/>
      <c r="Q427" s="357"/>
      <c r="R427" s="227"/>
    </row>
    <row r="428" spans="1:18" s="43" customFormat="1" x14ac:dyDescent="0.25">
      <c r="A428" s="290" t="s">
        <v>2099</v>
      </c>
      <c r="B428" s="290"/>
      <c r="C428" s="346" t="s">
        <v>9</v>
      </c>
      <c r="D428" s="346" t="s">
        <v>8</v>
      </c>
      <c r="E428" s="346" t="s">
        <v>7</v>
      </c>
      <c r="F428" s="346" t="s">
        <v>6</v>
      </c>
      <c r="G428" s="6"/>
      <c r="H428" s="6"/>
      <c r="I428" s="6"/>
      <c r="J428" s="30" t="s">
        <v>929</v>
      </c>
      <c r="K428" s="176"/>
      <c r="L428" s="30" t="s">
        <v>2157</v>
      </c>
      <c r="M428" s="176"/>
      <c r="N428" s="263"/>
      <c r="Q428" s="290" t="s">
        <v>318</v>
      </c>
      <c r="R428" s="345">
        <v>0</v>
      </c>
    </row>
    <row r="429" spans="1:18" outlineLevel="1" x14ac:dyDescent="0.25">
      <c r="A429" s="19"/>
      <c r="B429" s="19" t="s">
        <v>575</v>
      </c>
      <c r="C429" s="233" t="str">
        <f>VLOOKUP($B429,Codes!$A:$K,2,FALSE)</f>
        <v>Response</v>
      </c>
      <c r="D429" s="27"/>
      <c r="E429" s="233" t="str">
        <f>VLOOKUP($B429,Codes!$A:$K,4,FALSE)</f>
        <v>Category option</v>
      </c>
      <c r="F429" s="233">
        <f>VLOOKUP($B429,Codes!$A:$K,5,FALSE)</f>
        <v>0</v>
      </c>
      <c r="G429" s="27"/>
      <c r="H429" s="27"/>
      <c r="I429" s="27"/>
      <c r="J429" s="27"/>
      <c r="K429" s="233" t="str">
        <f>VLOOKUP($B429,Codes!$A:$K,9,FALSE)</f>
        <v>No</v>
      </c>
      <c r="L429" s="27"/>
      <c r="M429" s="233" t="str">
        <f>VLOOKUP($B429,Codes!$A:$K,11,FALSE)</f>
        <v>Lae</v>
      </c>
      <c r="N429" s="25" t="str">
        <f>A447</f>
        <v>C2.1.76</v>
      </c>
      <c r="O429" s="6" t="s">
        <v>1513</v>
      </c>
      <c r="Q429" s="19"/>
      <c r="R429" s="345" t="s">
        <v>982</v>
      </c>
    </row>
    <row r="430" spans="1:18" outlineLevel="1" x14ac:dyDescent="0.25">
      <c r="A430" s="19"/>
      <c r="B430" s="19" t="s">
        <v>576</v>
      </c>
      <c r="C430" s="233" t="str">
        <f>VLOOKUP($B430,Codes!$A:$K,2,FALSE)</f>
        <v>Response</v>
      </c>
      <c r="D430" s="27"/>
      <c r="E430" s="233" t="str">
        <f>VLOOKUP($B430,Codes!$A:$K,4,FALSE)</f>
        <v>Category option</v>
      </c>
      <c r="F430" s="233">
        <f>VLOOKUP($B430,Codes!$A:$K,5,FALSE)</f>
        <v>1</v>
      </c>
      <c r="G430" s="27"/>
      <c r="H430" s="27"/>
      <c r="I430" s="27"/>
      <c r="J430" s="27"/>
      <c r="K430" s="233" t="str">
        <f>VLOOKUP($B430,Codes!$A:$K,9,FALSE)</f>
        <v>Yes</v>
      </c>
      <c r="L430" s="27"/>
      <c r="M430" s="233" t="str">
        <f>VLOOKUP($B430,Codes!$A:$K,11,FALSE)</f>
        <v>Sim</v>
      </c>
      <c r="N430" s="25" t="str">
        <f>A432</f>
        <v>C2.1.73</v>
      </c>
      <c r="Q430" s="19"/>
      <c r="R430" s="345" t="s">
        <v>982</v>
      </c>
    </row>
    <row r="431" spans="1:18" outlineLevel="1" x14ac:dyDescent="0.25">
      <c r="B431" s="19" t="s">
        <v>588</v>
      </c>
      <c r="C431" s="233" t="str">
        <f>VLOOKUP($B431,Codes!$A:$K,2,FALSE)</f>
        <v>Response</v>
      </c>
      <c r="D431" s="27"/>
      <c r="E431" s="233" t="str">
        <f>VLOOKUP($B431,Codes!$A:$K,4,FALSE)</f>
        <v>Category option</v>
      </c>
      <c r="F431" s="233">
        <f>VLOOKUP($B431,Codes!$A:$K,5,FALSE)</f>
        <v>999</v>
      </c>
      <c r="G431" s="27"/>
      <c r="H431" s="27"/>
      <c r="I431" s="27"/>
      <c r="J431" s="27"/>
      <c r="K431" s="233" t="str">
        <f>VLOOKUP($B431,Codes!$A:$K,9,FALSE)</f>
        <v>Don't know</v>
      </c>
      <c r="L431" s="27"/>
      <c r="M431" s="233" t="str">
        <f>VLOOKUP($B431,Codes!$A:$K,11,FALSE)</f>
        <v>La hatene</v>
      </c>
      <c r="N431" s="25" t="str">
        <f>A447</f>
        <v>C2.1.76</v>
      </c>
      <c r="O431" s="6"/>
      <c r="P431" s="6"/>
      <c r="Q431" s="6"/>
      <c r="R431" s="345" t="s">
        <v>982</v>
      </c>
    </row>
    <row r="432" spans="1:18" s="43" customFormat="1" ht="31.5" customHeight="1" x14ac:dyDescent="0.25">
      <c r="A432" s="290" t="s">
        <v>2100</v>
      </c>
      <c r="B432" s="290"/>
      <c r="C432" s="346" t="s">
        <v>9</v>
      </c>
      <c r="D432" s="346" t="s">
        <v>8</v>
      </c>
      <c r="E432" s="346" t="s">
        <v>10</v>
      </c>
      <c r="F432" s="346" t="s">
        <v>110</v>
      </c>
      <c r="G432" s="10"/>
      <c r="H432" s="10"/>
      <c r="I432" s="10"/>
      <c r="J432" s="30" t="s">
        <v>1507</v>
      </c>
      <c r="K432" s="176"/>
      <c r="L432" s="511" t="s">
        <v>2160</v>
      </c>
      <c r="M432" s="511"/>
      <c r="N432" s="288" t="str">
        <f>A433</f>
        <v>C2.1.74</v>
      </c>
      <c r="Q432" s="290"/>
      <c r="R432" s="345"/>
    </row>
    <row r="433" spans="1:18" s="43" customFormat="1" x14ac:dyDescent="0.25">
      <c r="A433" s="290" t="s">
        <v>2101</v>
      </c>
      <c r="B433" s="290"/>
      <c r="C433" s="346" t="s">
        <v>9</v>
      </c>
      <c r="D433" s="346" t="s">
        <v>8</v>
      </c>
      <c r="E433" s="346" t="s">
        <v>7</v>
      </c>
      <c r="F433" s="346" t="s">
        <v>167</v>
      </c>
      <c r="G433" s="10"/>
      <c r="H433" s="10"/>
      <c r="I433" s="10"/>
      <c r="J433" s="30" t="s">
        <v>1990</v>
      </c>
      <c r="K433" s="176"/>
      <c r="L433" s="373" t="s">
        <v>2177</v>
      </c>
      <c r="M433" s="176"/>
      <c r="N433" s="288" t="str">
        <f>A434</f>
        <v>C2.1.75</v>
      </c>
      <c r="Q433" s="290" t="s">
        <v>317</v>
      </c>
      <c r="R433" s="345" t="s">
        <v>930</v>
      </c>
    </row>
    <row r="434" spans="1:18" s="43" customFormat="1" x14ac:dyDescent="0.25">
      <c r="A434" s="290" t="s">
        <v>2102</v>
      </c>
      <c r="B434" s="290"/>
      <c r="C434" s="346" t="s">
        <v>9</v>
      </c>
      <c r="D434" s="346" t="s">
        <v>453</v>
      </c>
      <c r="E434" s="346" t="s">
        <v>7</v>
      </c>
      <c r="F434" s="346" t="s">
        <v>6</v>
      </c>
      <c r="G434" s="10"/>
      <c r="H434" s="10"/>
      <c r="I434" s="10"/>
      <c r="J434" s="30" t="s">
        <v>1991</v>
      </c>
      <c r="K434" s="176"/>
      <c r="L434" s="30" t="s">
        <v>2158</v>
      </c>
      <c r="M434" s="176"/>
      <c r="N434" s="288"/>
      <c r="O434" s="214" t="s">
        <v>1517</v>
      </c>
      <c r="Q434" s="290"/>
      <c r="R434" s="345"/>
    </row>
    <row r="435" spans="1:18" outlineLevel="1" x14ac:dyDescent="0.25">
      <c r="A435" s="19"/>
      <c r="B435" s="19"/>
      <c r="C435" s="6" t="s">
        <v>2</v>
      </c>
      <c r="E435" s="6" t="s">
        <v>1</v>
      </c>
      <c r="F435" s="6" t="s">
        <v>0</v>
      </c>
      <c r="G435" s="10"/>
      <c r="H435" s="10"/>
      <c r="I435" s="10"/>
      <c r="J435" s="157"/>
      <c r="K435" s="27" t="s">
        <v>198</v>
      </c>
      <c r="L435" s="347"/>
      <c r="M435" s="124" t="s">
        <v>197</v>
      </c>
      <c r="N435" s="25" t="str">
        <f>A447</f>
        <v>C2.1.76</v>
      </c>
      <c r="Q435" s="19"/>
      <c r="R435" s="345" t="s">
        <v>982</v>
      </c>
    </row>
    <row r="436" spans="1:18" outlineLevel="1" x14ac:dyDescent="0.25">
      <c r="A436" s="19"/>
      <c r="B436" s="19"/>
      <c r="C436" s="6" t="s">
        <v>2</v>
      </c>
      <c r="E436" s="6" t="s">
        <v>1</v>
      </c>
      <c r="F436" s="6" t="s">
        <v>0</v>
      </c>
      <c r="G436" s="10"/>
      <c r="H436" s="10"/>
      <c r="I436" s="10"/>
      <c r="J436" s="157"/>
      <c r="K436" s="27" t="s">
        <v>196</v>
      </c>
      <c r="L436" s="323"/>
      <c r="M436" s="124" t="s">
        <v>133</v>
      </c>
      <c r="N436" s="25" t="str">
        <f>A447</f>
        <v>C2.1.76</v>
      </c>
      <c r="Q436" s="19"/>
      <c r="R436" s="345" t="s">
        <v>982</v>
      </c>
    </row>
    <row r="437" spans="1:18" outlineLevel="1" x14ac:dyDescent="0.25">
      <c r="A437" s="19"/>
      <c r="B437" s="19"/>
      <c r="C437" s="6" t="s">
        <v>2</v>
      </c>
      <c r="E437" s="6" t="s">
        <v>1</v>
      </c>
      <c r="F437" s="6" t="s">
        <v>0</v>
      </c>
      <c r="G437" s="10"/>
      <c r="H437" s="10"/>
      <c r="I437" s="10"/>
      <c r="J437" s="157"/>
      <c r="K437" s="27" t="s">
        <v>195</v>
      </c>
      <c r="L437" s="323"/>
      <c r="M437" s="124" t="s">
        <v>132</v>
      </c>
      <c r="N437" s="25" t="str">
        <f>A447</f>
        <v>C2.1.76</v>
      </c>
      <c r="Q437" s="19"/>
      <c r="R437" s="345" t="s">
        <v>982</v>
      </c>
    </row>
    <row r="438" spans="1:18" outlineLevel="1" x14ac:dyDescent="0.25">
      <c r="A438" s="19"/>
      <c r="B438" s="19"/>
      <c r="C438" s="6" t="s">
        <v>2</v>
      </c>
      <c r="E438" s="6" t="s">
        <v>1</v>
      </c>
      <c r="F438" s="6" t="s">
        <v>0</v>
      </c>
      <c r="G438" s="10"/>
      <c r="H438" s="10"/>
      <c r="I438" s="10"/>
      <c r="J438" s="157"/>
      <c r="K438" s="27" t="s">
        <v>194</v>
      </c>
      <c r="L438" s="323"/>
      <c r="M438" s="124" t="s">
        <v>131</v>
      </c>
      <c r="N438" s="25" t="str">
        <f>A447</f>
        <v>C2.1.76</v>
      </c>
      <c r="Q438" s="19"/>
      <c r="R438" s="345" t="s">
        <v>982</v>
      </c>
    </row>
    <row r="439" spans="1:18" outlineLevel="1" x14ac:dyDescent="0.25">
      <c r="A439" s="19"/>
      <c r="B439" s="19"/>
      <c r="C439" s="6" t="s">
        <v>2</v>
      </c>
      <c r="E439" s="6" t="s">
        <v>1</v>
      </c>
      <c r="F439" s="6" t="s">
        <v>0</v>
      </c>
      <c r="G439" s="10"/>
      <c r="H439" s="10"/>
      <c r="I439" s="10"/>
      <c r="J439" s="157"/>
      <c r="K439" s="27" t="s">
        <v>554</v>
      </c>
      <c r="L439" s="323"/>
      <c r="M439" s="124" t="s">
        <v>112</v>
      </c>
      <c r="N439" s="25" t="str">
        <f>A447</f>
        <v>C2.1.76</v>
      </c>
      <c r="Q439" s="19"/>
      <c r="R439" s="345" t="s">
        <v>982</v>
      </c>
    </row>
    <row r="440" spans="1:18" outlineLevel="1" x14ac:dyDescent="0.25">
      <c r="A440" s="19"/>
      <c r="B440" s="19"/>
      <c r="C440" s="6" t="s">
        <v>2</v>
      </c>
      <c r="E440" s="6" t="s">
        <v>1</v>
      </c>
      <c r="F440" s="6" t="s">
        <v>0</v>
      </c>
      <c r="G440" s="10"/>
      <c r="H440" s="10"/>
      <c r="I440" s="10"/>
      <c r="J440" s="157"/>
      <c r="K440" s="27" t="s">
        <v>1077</v>
      </c>
      <c r="L440" s="30"/>
      <c r="M440" s="27" t="s">
        <v>1078</v>
      </c>
      <c r="N440" s="25" t="str">
        <f>A447</f>
        <v>C2.1.76</v>
      </c>
      <c r="Q440" s="19"/>
      <c r="R440" s="345" t="s">
        <v>982</v>
      </c>
    </row>
    <row r="441" spans="1:18" outlineLevel="1" x14ac:dyDescent="0.25">
      <c r="A441" s="19"/>
      <c r="B441" s="19"/>
      <c r="C441" s="6" t="s">
        <v>2</v>
      </c>
      <c r="E441" s="6" t="s">
        <v>1</v>
      </c>
      <c r="F441" s="6" t="s">
        <v>0</v>
      </c>
      <c r="G441" s="6"/>
      <c r="H441" s="6"/>
      <c r="I441" s="6"/>
      <c r="J441" s="157"/>
      <c r="K441" s="27" t="s">
        <v>1079</v>
      </c>
      <c r="L441" s="30"/>
      <c r="M441" s="27" t="s">
        <v>1080</v>
      </c>
      <c r="N441" s="25" t="str">
        <f>A447</f>
        <v>C2.1.76</v>
      </c>
      <c r="Q441" s="19"/>
      <c r="R441" s="345" t="s">
        <v>982</v>
      </c>
    </row>
    <row r="442" spans="1:18" outlineLevel="1" x14ac:dyDescent="0.25">
      <c r="A442" s="19"/>
      <c r="B442" s="19"/>
      <c r="C442" s="6" t="s">
        <v>2</v>
      </c>
      <c r="E442" s="6" t="s">
        <v>1</v>
      </c>
      <c r="F442" s="6" t="s">
        <v>0</v>
      </c>
      <c r="G442" s="6"/>
      <c r="H442" s="6"/>
      <c r="I442" s="6"/>
      <c r="J442" s="157"/>
      <c r="K442" s="187" t="s">
        <v>1303</v>
      </c>
      <c r="L442" s="188"/>
      <c r="M442" s="6" t="s">
        <v>1304</v>
      </c>
      <c r="N442" s="25" t="str">
        <f>A447</f>
        <v>C2.1.76</v>
      </c>
      <c r="Q442" s="19"/>
      <c r="R442" s="345" t="s">
        <v>982</v>
      </c>
    </row>
    <row r="443" spans="1:18" outlineLevel="1" x14ac:dyDescent="0.25">
      <c r="A443" s="19"/>
      <c r="B443" s="19"/>
      <c r="C443" s="6" t="s">
        <v>2</v>
      </c>
      <c r="E443" s="6" t="s">
        <v>1</v>
      </c>
      <c r="F443" s="6" t="s">
        <v>0</v>
      </c>
      <c r="G443" s="10"/>
      <c r="H443" s="10"/>
      <c r="I443" s="10"/>
      <c r="J443" s="157"/>
      <c r="K443" s="6" t="s">
        <v>606</v>
      </c>
      <c r="L443" s="157"/>
      <c r="M443" s="124" t="s">
        <v>12</v>
      </c>
      <c r="N443" s="25" t="str">
        <f>A444</f>
        <v>C2.1.75x</v>
      </c>
      <c r="Q443" s="19"/>
      <c r="R443" s="345" t="s">
        <v>982</v>
      </c>
    </row>
    <row r="444" spans="1:18" s="43" customFormat="1" x14ac:dyDescent="0.25">
      <c r="A444" s="290" t="s">
        <v>2103</v>
      </c>
      <c r="B444" s="290"/>
      <c r="C444" s="346" t="s">
        <v>9</v>
      </c>
      <c r="D444" s="346" t="s">
        <v>453</v>
      </c>
      <c r="E444" s="346" t="s">
        <v>15</v>
      </c>
      <c r="F444" s="346" t="s">
        <v>14</v>
      </c>
      <c r="G444" s="6"/>
      <c r="H444" s="6"/>
      <c r="I444" s="6"/>
      <c r="J444" s="346" t="s">
        <v>1992</v>
      </c>
      <c r="L444" s="214" t="s">
        <v>2159</v>
      </c>
      <c r="N444" s="288" t="str">
        <f>A447</f>
        <v>C2.1.76</v>
      </c>
      <c r="Q444" s="290"/>
      <c r="R444" s="345"/>
    </row>
    <row r="445" spans="1:18" s="226" customFormat="1" x14ac:dyDescent="0.25">
      <c r="A445" s="356" t="s">
        <v>1040</v>
      </c>
      <c r="B445" s="357"/>
      <c r="C445" s="222"/>
      <c r="D445" s="222"/>
      <c r="E445" s="222"/>
      <c r="F445" s="222"/>
      <c r="G445" s="222"/>
      <c r="H445" s="222"/>
      <c r="I445" s="222"/>
      <c r="J445" s="222"/>
      <c r="K445" s="222"/>
      <c r="L445" s="222"/>
      <c r="M445" s="223"/>
      <c r="N445" s="225"/>
      <c r="Q445" s="357"/>
      <c r="R445" s="227"/>
    </row>
    <row r="446" spans="1:18" s="349" customFormat="1" x14ac:dyDescent="0.25">
      <c r="A446" s="355" t="s">
        <v>2107</v>
      </c>
      <c r="B446" s="254"/>
      <c r="C446" s="348"/>
      <c r="D446" s="348"/>
      <c r="E446" s="348"/>
      <c r="F446" s="348"/>
      <c r="G446" s="348"/>
      <c r="H446" s="348"/>
      <c r="I446" s="348"/>
      <c r="J446" s="348"/>
      <c r="K446" s="348"/>
      <c r="L446" s="348"/>
      <c r="M446" s="255"/>
      <c r="N446" s="256"/>
      <c r="Q446" s="254"/>
      <c r="R446" s="257"/>
    </row>
    <row r="447" spans="1:18" s="43" customFormat="1" ht="34.5" customHeight="1" x14ac:dyDescent="0.25">
      <c r="A447" s="290" t="s">
        <v>2104</v>
      </c>
      <c r="B447" s="290"/>
      <c r="C447" s="346" t="s">
        <v>9</v>
      </c>
      <c r="D447" s="346" t="s">
        <v>8</v>
      </c>
      <c r="E447" s="346" t="s">
        <v>7</v>
      </c>
      <c r="F447" s="346" t="s">
        <v>6</v>
      </c>
      <c r="G447" s="10"/>
      <c r="H447" s="10"/>
      <c r="I447" s="10"/>
      <c r="J447" s="511" t="s">
        <v>1510</v>
      </c>
      <c r="K447" s="511"/>
      <c r="L447" s="515" t="s">
        <v>2188</v>
      </c>
      <c r="M447" s="515"/>
      <c r="N447" s="263"/>
      <c r="Q447" s="290" t="s">
        <v>316</v>
      </c>
      <c r="R447" s="345" t="s">
        <v>931</v>
      </c>
    </row>
    <row r="448" spans="1:18" outlineLevel="1" x14ac:dyDescent="0.25">
      <c r="A448" s="19"/>
      <c r="B448" s="19"/>
      <c r="C448" s="6" t="s">
        <v>2</v>
      </c>
      <c r="E448" s="6" t="s">
        <v>1</v>
      </c>
      <c r="F448" s="6" t="s">
        <v>0</v>
      </c>
      <c r="G448" s="10"/>
      <c r="H448" s="10"/>
      <c r="I448" s="10"/>
      <c r="J448" s="157"/>
      <c r="K448" s="6" t="s">
        <v>3</v>
      </c>
      <c r="L448" s="157"/>
      <c r="M448" s="6" t="s">
        <v>21</v>
      </c>
      <c r="N448" s="25" t="s">
        <v>555</v>
      </c>
      <c r="Q448" s="19"/>
      <c r="R448" s="345" t="s">
        <v>982</v>
      </c>
    </row>
    <row r="449" spans="1:18" outlineLevel="1" x14ac:dyDescent="0.25">
      <c r="A449" s="19"/>
      <c r="B449" s="19"/>
      <c r="C449" s="6" t="s">
        <v>2</v>
      </c>
      <c r="E449" s="6" t="s">
        <v>1</v>
      </c>
      <c r="F449" s="6" t="s">
        <v>0</v>
      </c>
      <c r="G449" s="6"/>
      <c r="H449" s="6"/>
      <c r="I449" s="6"/>
      <c r="J449" s="157"/>
      <c r="K449" s="6" t="s">
        <v>4</v>
      </c>
      <c r="L449" s="157"/>
      <c r="M449" s="6" t="s">
        <v>20</v>
      </c>
      <c r="N449" s="25" t="str">
        <f>A451</f>
        <v>C2.1.77</v>
      </c>
      <c r="Q449" s="19"/>
      <c r="R449" s="345" t="s">
        <v>982</v>
      </c>
    </row>
    <row r="450" spans="1:18" outlineLevel="1" x14ac:dyDescent="0.25">
      <c r="A450" s="19"/>
      <c r="B450" s="19"/>
      <c r="C450" s="6" t="s">
        <v>2</v>
      </c>
      <c r="E450" s="6" t="s">
        <v>1</v>
      </c>
      <c r="F450" s="6" t="s">
        <v>0</v>
      </c>
      <c r="G450" s="6"/>
      <c r="H450" s="6"/>
      <c r="I450" s="6"/>
      <c r="J450" s="157"/>
      <c r="K450" s="6" t="s">
        <v>45</v>
      </c>
      <c r="L450" s="157"/>
      <c r="M450" s="6" t="s">
        <v>23</v>
      </c>
      <c r="N450" s="25" t="s">
        <v>555</v>
      </c>
      <c r="Q450" s="19"/>
      <c r="R450" s="345" t="s">
        <v>982</v>
      </c>
    </row>
    <row r="451" spans="1:18" s="43" customFormat="1" x14ac:dyDescent="0.25">
      <c r="A451" s="290" t="s">
        <v>2105</v>
      </c>
      <c r="B451" s="290"/>
      <c r="C451" s="346" t="s">
        <v>9</v>
      </c>
      <c r="D451" s="346" t="s">
        <v>8</v>
      </c>
      <c r="E451" s="346" t="s">
        <v>7</v>
      </c>
      <c r="F451" s="346" t="s">
        <v>6</v>
      </c>
      <c r="G451" s="10"/>
      <c r="H451" s="10"/>
      <c r="I451" s="10"/>
      <c r="J451" s="30" t="s">
        <v>1511</v>
      </c>
      <c r="K451" s="176"/>
      <c r="L451" s="178" t="s">
        <v>2178</v>
      </c>
      <c r="N451" s="263"/>
      <c r="O451" s="214" t="s">
        <v>1508</v>
      </c>
      <c r="Q451" s="290" t="s">
        <v>316</v>
      </c>
      <c r="R451" s="345" t="s">
        <v>931</v>
      </c>
    </row>
    <row r="452" spans="1:18" outlineLevel="1" x14ac:dyDescent="0.25">
      <c r="A452" s="19"/>
      <c r="B452" s="19"/>
      <c r="C452" s="6" t="s">
        <v>2</v>
      </c>
      <c r="E452" s="6" t="s">
        <v>1</v>
      </c>
      <c r="F452" s="6" t="s">
        <v>0</v>
      </c>
      <c r="G452" s="10"/>
      <c r="H452" s="10"/>
      <c r="I452" s="10"/>
      <c r="J452" s="157"/>
      <c r="K452" s="6" t="s">
        <v>3</v>
      </c>
      <c r="L452" s="157"/>
      <c r="M452" s="6" t="s">
        <v>21</v>
      </c>
      <c r="N452" s="25" t="str">
        <f>A455</f>
        <v>C2.1.78</v>
      </c>
      <c r="Q452" s="19"/>
      <c r="R452" s="345" t="s">
        <v>982</v>
      </c>
    </row>
    <row r="453" spans="1:18" outlineLevel="1" x14ac:dyDescent="0.25">
      <c r="A453" s="19"/>
      <c r="B453" s="19"/>
      <c r="C453" s="6" t="s">
        <v>2</v>
      </c>
      <c r="E453" s="6" t="s">
        <v>1</v>
      </c>
      <c r="F453" s="6" t="s">
        <v>0</v>
      </c>
      <c r="G453" s="6"/>
      <c r="H453" s="6"/>
      <c r="I453" s="6"/>
      <c r="J453" s="157"/>
      <c r="K453" s="6" t="s">
        <v>4</v>
      </c>
      <c r="L453" s="157"/>
      <c r="M453" s="6" t="s">
        <v>20</v>
      </c>
      <c r="N453" s="25" t="str">
        <f>A455</f>
        <v>C2.1.78</v>
      </c>
      <c r="Q453" s="19"/>
      <c r="R453" s="345" t="s">
        <v>982</v>
      </c>
    </row>
    <row r="454" spans="1:18" outlineLevel="1" x14ac:dyDescent="0.25">
      <c r="A454" s="19"/>
      <c r="B454" s="19"/>
      <c r="C454" s="6" t="s">
        <v>2</v>
      </c>
      <c r="E454" s="6" t="s">
        <v>1</v>
      </c>
      <c r="F454" s="6" t="s">
        <v>0</v>
      </c>
      <c r="G454" s="6"/>
      <c r="H454" s="6"/>
      <c r="I454" s="6"/>
      <c r="J454" s="157"/>
      <c r="K454" s="6" t="s">
        <v>45</v>
      </c>
      <c r="L454" s="157"/>
      <c r="M454" s="6" t="s">
        <v>23</v>
      </c>
      <c r="N454" s="25" t="str">
        <f>A455</f>
        <v>C2.1.78</v>
      </c>
      <c r="Q454" s="19"/>
      <c r="R454" s="345" t="s">
        <v>982</v>
      </c>
    </row>
    <row r="455" spans="1:18" s="43" customFormat="1" ht="29.25" customHeight="1" x14ac:dyDescent="0.25">
      <c r="A455" s="290" t="s">
        <v>2106</v>
      </c>
      <c r="B455" s="290"/>
      <c r="C455" s="346" t="s">
        <v>9</v>
      </c>
      <c r="D455" s="346" t="s">
        <v>8</v>
      </c>
      <c r="E455" s="346" t="s">
        <v>7</v>
      </c>
      <c r="F455" s="346" t="s">
        <v>6</v>
      </c>
      <c r="G455" s="10"/>
      <c r="H455" s="10"/>
      <c r="I455" s="10"/>
      <c r="J455" s="511" t="s">
        <v>1512</v>
      </c>
      <c r="K455" s="511"/>
      <c r="L455" s="178" t="s">
        <v>2179</v>
      </c>
      <c r="N455" s="263"/>
      <c r="O455" s="214" t="s">
        <v>1514</v>
      </c>
      <c r="Q455" s="290" t="s">
        <v>316</v>
      </c>
      <c r="R455" s="345" t="s">
        <v>931</v>
      </c>
    </row>
    <row r="456" spans="1:18" outlineLevel="1" x14ac:dyDescent="0.25">
      <c r="A456" s="19"/>
      <c r="B456" s="19"/>
      <c r="C456" s="6" t="s">
        <v>2</v>
      </c>
      <c r="E456" s="6" t="s">
        <v>1</v>
      </c>
      <c r="F456" s="6" t="s">
        <v>0</v>
      </c>
      <c r="G456" s="10"/>
      <c r="H456" s="10"/>
      <c r="I456" s="10"/>
      <c r="J456" s="157"/>
      <c r="K456" s="6" t="s">
        <v>3</v>
      </c>
      <c r="L456" s="157"/>
      <c r="M456" s="6" t="s">
        <v>21</v>
      </c>
      <c r="N456" s="25" t="s">
        <v>555</v>
      </c>
      <c r="Q456" s="19"/>
      <c r="R456" s="345" t="s">
        <v>982</v>
      </c>
    </row>
    <row r="457" spans="1:18" outlineLevel="1" x14ac:dyDescent="0.25">
      <c r="A457" s="19"/>
      <c r="B457" s="19"/>
      <c r="C457" s="6" t="s">
        <v>2</v>
      </c>
      <c r="E457" s="6" t="s">
        <v>1</v>
      </c>
      <c r="F457" s="6" t="s">
        <v>0</v>
      </c>
      <c r="G457" s="6"/>
      <c r="H457" s="6"/>
      <c r="I457" s="6"/>
      <c r="J457" s="157"/>
      <c r="K457" s="6" t="s">
        <v>4</v>
      </c>
      <c r="L457" s="157"/>
      <c r="M457" s="6" t="s">
        <v>20</v>
      </c>
      <c r="N457" s="25" t="s">
        <v>555</v>
      </c>
      <c r="Q457" s="19"/>
      <c r="R457" s="345" t="s">
        <v>982</v>
      </c>
    </row>
    <row r="458" spans="1:18" outlineLevel="1" x14ac:dyDescent="0.25">
      <c r="A458" s="19"/>
      <c r="B458" s="19"/>
      <c r="C458" s="6" t="s">
        <v>2</v>
      </c>
      <c r="E458" s="6" t="s">
        <v>1</v>
      </c>
      <c r="F458" s="6" t="s">
        <v>0</v>
      </c>
      <c r="G458" s="6"/>
      <c r="H458" s="6"/>
      <c r="I458" s="6"/>
      <c r="J458" s="157"/>
      <c r="K458" s="6" t="s">
        <v>45</v>
      </c>
      <c r="L458" s="157"/>
      <c r="M458" s="6" t="s">
        <v>23</v>
      </c>
      <c r="N458" s="25" t="s">
        <v>555</v>
      </c>
      <c r="Q458" s="19"/>
      <c r="R458" s="345" t="s">
        <v>982</v>
      </c>
    </row>
    <row r="459" spans="1:18" s="349" customFormat="1" x14ac:dyDescent="0.25">
      <c r="A459" s="355" t="s">
        <v>1040</v>
      </c>
      <c r="B459" s="254"/>
      <c r="C459" s="348"/>
      <c r="D459" s="348"/>
      <c r="E459" s="348"/>
      <c r="F459" s="348"/>
      <c r="G459" s="348"/>
      <c r="H459" s="348"/>
      <c r="I459" s="348"/>
      <c r="J459" s="348"/>
      <c r="K459" s="348"/>
      <c r="L459" s="348"/>
      <c r="M459" s="255"/>
      <c r="N459" s="256"/>
      <c r="Q459" s="254"/>
      <c r="R459" s="257"/>
    </row>
    <row r="460" spans="1:18" s="13" customFormat="1" x14ac:dyDescent="0.25">
      <c r="A460" s="16" t="s">
        <v>2112</v>
      </c>
      <c r="B460" s="16"/>
      <c r="C460" s="14"/>
      <c r="D460" s="14"/>
      <c r="E460" s="14"/>
      <c r="F460" s="14"/>
      <c r="G460" s="15"/>
      <c r="H460" s="15"/>
      <c r="I460" s="15"/>
      <c r="J460" s="14"/>
      <c r="K460" s="53"/>
      <c r="L460" s="341" t="s">
        <v>311</v>
      </c>
      <c r="M460" s="374" t="s">
        <v>2180</v>
      </c>
      <c r="N460" s="57"/>
      <c r="Q460" s="16"/>
      <c r="R460" s="287"/>
    </row>
    <row r="461" spans="1:18" s="43" customFormat="1" ht="51" customHeight="1" x14ac:dyDescent="0.25">
      <c r="A461" s="290" t="s">
        <v>2113</v>
      </c>
      <c r="B461" s="290"/>
      <c r="C461" s="289" t="s">
        <v>9</v>
      </c>
      <c r="D461" s="289" t="s">
        <v>8</v>
      </c>
      <c r="E461" s="289" t="s">
        <v>7</v>
      </c>
      <c r="F461" s="289" t="s">
        <v>6</v>
      </c>
      <c r="G461" s="10"/>
      <c r="H461" s="10"/>
      <c r="I461" s="10"/>
      <c r="J461" s="513" t="s">
        <v>1535</v>
      </c>
      <c r="K461" s="513"/>
      <c r="L461" s="516" t="s">
        <v>2183</v>
      </c>
      <c r="M461" s="516"/>
      <c r="N461" s="263"/>
      <c r="Q461" s="290"/>
      <c r="R461" s="287"/>
    </row>
    <row r="462" spans="1:18" outlineLevel="1" x14ac:dyDescent="0.25">
      <c r="A462" s="19"/>
      <c r="B462" s="19"/>
      <c r="C462" s="6" t="s">
        <v>2</v>
      </c>
      <c r="E462" s="6" t="s">
        <v>1</v>
      </c>
      <c r="F462" s="6" t="s">
        <v>0</v>
      </c>
      <c r="G462" s="6"/>
      <c r="H462" s="6"/>
      <c r="I462" s="6"/>
      <c r="K462" s="27" t="s">
        <v>1526</v>
      </c>
      <c r="L462" s="323"/>
      <c r="M462" s="27" t="s">
        <v>1938</v>
      </c>
      <c r="N462" s="25" t="str">
        <f>A467</f>
        <v>C2.2.2</v>
      </c>
      <c r="Q462" s="19"/>
      <c r="R462" s="287"/>
    </row>
    <row r="463" spans="1:18" outlineLevel="1" x14ac:dyDescent="0.25">
      <c r="C463" s="6" t="s">
        <v>2</v>
      </c>
      <c r="E463" s="6" t="s">
        <v>1</v>
      </c>
      <c r="F463" s="6" t="s">
        <v>0</v>
      </c>
      <c r="G463" s="6"/>
      <c r="H463" s="6"/>
      <c r="I463" s="6"/>
      <c r="K463" s="27" t="s">
        <v>1527</v>
      </c>
      <c r="L463" s="323"/>
      <c r="M463" s="27" t="s">
        <v>1939</v>
      </c>
      <c r="N463" s="25" t="s">
        <v>555</v>
      </c>
      <c r="R463" s="287"/>
    </row>
    <row r="464" spans="1:18" outlineLevel="1" x14ac:dyDescent="0.25">
      <c r="C464" s="6" t="s">
        <v>2</v>
      </c>
      <c r="E464" s="6" t="s">
        <v>1</v>
      </c>
      <c r="F464" s="6" t="s">
        <v>0</v>
      </c>
      <c r="G464" s="52"/>
      <c r="H464" s="52"/>
      <c r="I464" s="52"/>
      <c r="K464" s="27" t="s">
        <v>1528</v>
      </c>
      <c r="L464" s="323"/>
      <c r="M464" s="27" t="s">
        <v>1940</v>
      </c>
      <c r="N464" s="25" t="s">
        <v>555</v>
      </c>
      <c r="R464" s="287"/>
    </row>
    <row r="465" spans="1:18" outlineLevel="1" x14ac:dyDescent="0.25">
      <c r="C465" s="6" t="s">
        <v>2</v>
      </c>
      <c r="E465" s="6" t="s">
        <v>1</v>
      </c>
      <c r="F465" s="6" t="s">
        <v>0</v>
      </c>
      <c r="G465" s="10"/>
      <c r="H465" s="10"/>
      <c r="I465" s="10"/>
      <c r="K465" s="27" t="s">
        <v>1529</v>
      </c>
      <c r="L465" s="323"/>
      <c r="M465" s="27" t="s">
        <v>1941</v>
      </c>
      <c r="N465" s="25" t="str">
        <f>A466</f>
        <v>C2.2.1x</v>
      </c>
      <c r="R465" s="287"/>
    </row>
    <row r="466" spans="1:18" s="43" customFormat="1" x14ac:dyDescent="0.25">
      <c r="A466" s="290" t="s">
        <v>2114</v>
      </c>
      <c r="B466" s="290"/>
      <c r="C466" s="289" t="s">
        <v>9</v>
      </c>
      <c r="D466" s="289" t="s">
        <v>453</v>
      </c>
      <c r="E466" s="289" t="s">
        <v>15</v>
      </c>
      <c r="F466" s="289" t="s">
        <v>14</v>
      </c>
      <c r="G466" s="6"/>
      <c r="H466" s="6"/>
      <c r="I466" s="6"/>
      <c r="J466" s="289" t="s">
        <v>1764</v>
      </c>
      <c r="L466" s="214" t="s">
        <v>2181</v>
      </c>
      <c r="N466" s="263" t="s">
        <v>555</v>
      </c>
      <c r="Q466" s="290"/>
      <c r="R466" s="287"/>
    </row>
    <row r="467" spans="1:18" s="43" customFormat="1" x14ac:dyDescent="0.25">
      <c r="A467" s="290" t="s">
        <v>2115</v>
      </c>
      <c r="B467" s="290"/>
      <c r="C467" s="289" t="s">
        <v>9</v>
      </c>
      <c r="D467" s="289" t="s">
        <v>453</v>
      </c>
      <c r="E467" s="289" t="s">
        <v>7</v>
      </c>
      <c r="F467" s="289" t="s">
        <v>6</v>
      </c>
      <c r="G467" s="10"/>
      <c r="H467" s="10"/>
      <c r="I467" s="10"/>
      <c r="J467" s="155" t="s">
        <v>2110</v>
      </c>
      <c r="L467" s="375" t="s">
        <v>2182</v>
      </c>
      <c r="N467" s="263"/>
      <c r="Q467" s="290"/>
      <c r="R467" s="287"/>
    </row>
    <row r="468" spans="1:18" outlineLevel="1" x14ac:dyDescent="0.25">
      <c r="A468" s="19"/>
      <c r="B468" s="19" t="s">
        <v>575</v>
      </c>
      <c r="C468" s="233" t="str">
        <f>VLOOKUP($B468,Codes!$A:$K,2,FALSE)</f>
        <v>Response</v>
      </c>
      <c r="D468" s="27"/>
      <c r="E468" s="233" t="str">
        <f>VLOOKUP($B468,Codes!$A:$K,4,FALSE)</f>
        <v>Category option</v>
      </c>
      <c r="F468" s="233">
        <f>VLOOKUP($B468,Codes!$A:$K,5,FALSE)</f>
        <v>0</v>
      </c>
      <c r="G468" s="27"/>
      <c r="H468" s="27"/>
      <c r="I468" s="27"/>
      <c r="J468" s="27"/>
      <c r="K468" s="233" t="str">
        <f>VLOOKUP($B468,Codes!$A:$K,9,FALSE)</f>
        <v>No</v>
      </c>
      <c r="L468" s="27"/>
      <c r="M468" s="233" t="str">
        <f>VLOOKUP($B468,Codes!$A:$K,11,FALSE)</f>
        <v>Lae</v>
      </c>
      <c r="N468" s="25" t="str">
        <f>A471</f>
        <v>C2.2.3</v>
      </c>
      <c r="Q468" s="19"/>
      <c r="R468" s="287"/>
    </row>
    <row r="469" spans="1:18" outlineLevel="1" x14ac:dyDescent="0.25">
      <c r="B469" s="19" t="s">
        <v>576</v>
      </c>
      <c r="C469" s="233" t="str">
        <f>VLOOKUP($B469,Codes!$A:$K,2,FALSE)</f>
        <v>Response</v>
      </c>
      <c r="D469" s="27"/>
      <c r="E469" s="233" t="str">
        <f>VLOOKUP($B469,Codes!$A:$K,4,FALSE)</f>
        <v>Category option</v>
      </c>
      <c r="F469" s="233">
        <f>VLOOKUP($B469,Codes!$A:$K,5,FALSE)</f>
        <v>1</v>
      </c>
      <c r="G469" s="27"/>
      <c r="H469" s="27"/>
      <c r="I469" s="27"/>
      <c r="J469" s="27"/>
      <c r="K469" s="233" t="str">
        <f>VLOOKUP($B469,Codes!$A:$K,9,FALSE)</f>
        <v>Yes</v>
      </c>
      <c r="L469" s="27"/>
      <c r="M469" s="233" t="str">
        <f>VLOOKUP($B469,Codes!$A:$K,11,FALSE)</f>
        <v>Sim</v>
      </c>
      <c r="N469" s="25" t="str">
        <f>A471</f>
        <v>C2.2.3</v>
      </c>
      <c r="R469" s="287"/>
    </row>
    <row r="470" spans="1:18" outlineLevel="1" x14ac:dyDescent="0.25">
      <c r="C470" s="6" t="s">
        <v>2</v>
      </c>
      <c r="E470" s="6" t="s">
        <v>1</v>
      </c>
      <c r="F470" s="6">
        <v>2</v>
      </c>
      <c r="G470" s="52"/>
      <c r="H470" s="52"/>
      <c r="I470" s="52"/>
      <c r="K470" s="27" t="s">
        <v>452</v>
      </c>
      <c r="L470" s="323"/>
      <c r="M470" s="27" t="s">
        <v>1942</v>
      </c>
      <c r="N470" s="25" t="str">
        <f>A471</f>
        <v>C2.2.3</v>
      </c>
      <c r="R470" s="287"/>
    </row>
    <row r="471" spans="1:18" s="43" customFormat="1" ht="38.25" customHeight="1" x14ac:dyDescent="0.25">
      <c r="A471" s="290" t="s">
        <v>2116</v>
      </c>
      <c r="B471" s="290"/>
      <c r="C471" s="289" t="s">
        <v>9</v>
      </c>
      <c r="D471" s="289" t="s">
        <v>8</v>
      </c>
      <c r="E471" s="289" t="s">
        <v>7</v>
      </c>
      <c r="F471" s="289" t="s">
        <v>6</v>
      </c>
      <c r="G471" s="10"/>
      <c r="H471" s="10"/>
      <c r="I471" s="10"/>
      <c r="J471" s="513" t="s">
        <v>2111</v>
      </c>
      <c r="K471" s="513"/>
      <c r="L471" s="512" t="s">
        <v>2189</v>
      </c>
      <c r="M471" s="512"/>
      <c r="N471" s="263"/>
      <c r="O471" s="214" t="s">
        <v>1531</v>
      </c>
      <c r="Q471" s="290"/>
      <c r="R471" s="287"/>
    </row>
    <row r="472" spans="1:18" outlineLevel="1" x14ac:dyDescent="0.25">
      <c r="A472" s="19"/>
      <c r="B472" s="19" t="s">
        <v>575</v>
      </c>
      <c r="C472" s="233" t="str">
        <f>VLOOKUP($B472,Codes!$A:$K,2,FALSE)</f>
        <v>Response</v>
      </c>
      <c r="D472" s="27"/>
      <c r="E472" s="233" t="str">
        <f>VLOOKUP($B472,Codes!$A:$K,4,FALSE)</f>
        <v>Category option</v>
      </c>
      <c r="F472" s="233">
        <f>VLOOKUP($B472,Codes!$A:$K,5,FALSE)</f>
        <v>0</v>
      </c>
      <c r="G472" s="27"/>
      <c r="H472" s="27"/>
      <c r="I472" s="27"/>
      <c r="J472" s="27"/>
      <c r="K472" s="233" t="str">
        <f>VLOOKUP($B472,Codes!$A:$K,9,FALSE)</f>
        <v>No</v>
      </c>
      <c r="L472" s="27"/>
      <c r="M472" s="233" t="str">
        <f>VLOOKUP($B472,Codes!$A:$K,11,FALSE)</f>
        <v>Lae</v>
      </c>
      <c r="N472" s="25" t="s">
        <v>555</v>
      </c>
      <c r="Q472" s="19"/>
      <c r="R472" s="287"/>
    </row>
    <row r="473" spans="1:18" outlineLevel="1" x14ac:dyDescent="0.25">
      <c r="C473" s="6" t="s">
        <v>2</v>
      </c>
      <c r="E473" s="6" t="s">
        <v>1</v>
      </c>
      <c r="F473" s="6">
        <v>1</v>
      </c>
      <c r="G473" s="6"/>
      <c r="H473" s="6"/>
      <c r="I473" s="6"/>
      <c r="K473" s="27" t="s">
        <v>1532</v>
      </c>
      <c r="L473" s="122"/>
      <c r="M473" s="27" t="s">
        <v>1943</v>
      </c>
      <c r="N473" s="25" t="s">
        <v>555</v>
      </c>
      <c r="R473" s="287"/>
    </row>
    <row r="474" spans="1:18" outlineLevel="1" x14ac:dyDescent="0.25">
      <c r="C474" s="6" t="s">
        <v>2</v>
      </c>
      <c r="E474" s="6" t="s">
        <v>1</v>
      </c>
      <c r="F474" s="6">
        <v>2</v>
      </c>
      <c r="G474" s="6"/>
      <c r="H474" s="6"/>
      <c r="I474" s="6"/>
      <c r="K474" s="27" t="s">
        <v>1533</v>
      </c>
      <c r="L474" s="122"/>
      <c r="M474" s="27" t="s">
        <v>1944</v>
      </c>
      <c r="N474" s="25" t="s">
        <v>555</v>
      </c>
      <c r="R474" s="287" t="s">
        <v>982</v>
      </c>
    </row>
    <row r="475" spans="1:18" outlineLevel="1" x14ac:dyDescent="0.25">
      <c r="C475" s="6" t="s">
        <v>2</v>
      </c>
      <c r="E475" s="6" t="s">
        <v>1</v>
      </c>
      <c r="F475" s="6">
        <v>3</v>
      </c>
      <c r="G475" s="6"/>
      <c r="H475" s="6"/>
      <c r="I475" s="6"/>
      <c r="K475" s="27" t="s">
        <v>1534</v>
      </c>
      <c r="L475" s="122"/>
      <c r="M475" s="27" t="s">
        <v>1945</v>
      </c>
      <c r="N475" s="25" t="s">
        <v>555</v>
      </c>
      <c r="R475" s="287" t="s">
        <v>982</v>
      </c>
    </row>
    <row r="476" spans="1:18" outlineLevel="1" x14ac:dyDescent="0.25">
      <c r="C476" s="6" t="s">
        <v>2</v>
      </c>
      <c r="E476" s="6" t="s">
        <v>1</v>
      </c>
      <c r="F476" s="6">
        <v>4</v>
      </c>
      <c r="G476" s="52"/>
      <c r="H476" s="52"/>
      <c r="I476" s="52"/>
      <c r="K476" s="27" t="s">
        <v>1530</v>
      </c>
      <c r="L476" s="122"/>
      <c r="M476" s="27" t="s">
        <v>1946</v>
      </c>
      <c r="N476" s="25" t="s">
        <v>555</v>
      </c>
      <c r="R476" s="287" t="s">
        <v>982</v>
      </c>
    </row>
    <row r="477" spans="1:18" outlineLevel="1" x14ac:dyDescent="0.25">
      <c r="C477" s="6" t="s">
        <v>2</v>
      </c>
      <c r="E477" s="6" t="s">
        <v>1</v>
      </c>
      <c r="F477" s="6">
        <v>5</v>
      </c>
      <c r="G477" s="10"/>
      <c r="H477" s="10"/>
      <c r="I477" s="10"/>
      <c r="K477" s="27" t="s">
        <v>452</v>
      </c>
      <c r="L477" s="122"/>
      <c r="M477" s="27" t="s">
        <v>1947</v>
      </c>
      <c r="N477" s="25" t="s">
        <v>555</v>
      </c>
      <c r="R477" s="287" t="s">
        <v>982</v>
      </c>
    </row>
    <row r="478" spans="1:18" s="13" customFormat="1" x14ac:dyDescent="0.25">
      <c r="A478" s="16" t="s">
        <v>2117</v>
      </c>
      <c r="B478" s="16"/>
      <c r="C478" s="14"/>
      <c r="D478" s="14"/>
      <c r="E478" s="14"/>
      <c r="F478" s="14"/>
      <c r="G478" s="15"/>
      <c r="H478" s="15"/>
      <c r="I478" s="15"/>
      <c r="J478" s="14"/>
      <c r="K478" s="53"/>
      <c r="L478" s="16" t="s">
        <v>311</v>
      </c>
      <c r="M478" s="53"/>
      <c r="N478" s="57"/>
      <c r="Q478" s="16" t="s">
        <v>312</v>
      </c>
      <c r="R478" s="287" t="s">
        <v>933</v>
      </c>
    </row>
    <row r="479" spans="1:18" s="43" customFormat="1" ht="34.5" customHeight="1" x14ac:dyDescent="0.25">
      <c r="A479" s="290" t="s">
        <v>2119</v>
      </c>
      <c r="B479" s="290"/>
      <c r="C479" s="289" t="s">
        <v>9</v>
      </c>
      <c r="D479" s="289" t="s">
        <v>8</v>
      </c>
      <c r="E479" s="289" t="s">
        <v>7</v>
      </c>
      <c r="F479" s="289" t="s">
        <v>6</v>
      </c>
      <c r="G479" s="10"/>
      <c r="H479" s="10"/>
      <c r="I479" s="10"/>
      <c r="J479" s="155" t="s">
        <v>309</v>
      </c>
      <c r="L479" s="512" t="s">
        <v>2190</v>
      </c>
      <c r="M479" s="512"/>
      <c r="N479" s="263"/>
      <c r="Q479" s="290" t="s">
        <v>310</v>
      </c>
      <c r="R479" s="287" t="s">
        <v>934</v>
      </c>
    </row>
    <row r="480" spans="1:18" outlineLevel="1" x14ac:dyDescent="0.25">
      <c r="A480" s="19"/>
      <c r="B480" s="19"/>
      <c r="C480" s="6" t="s">
        <v>2</v>
      </c>
      <c r="E480" s="6" t="s">
        <v>1</v>
      </c>
      <c r="F480" s="6" t="s">
        <v>0</v>
      </c>
      <c r="G480" s="6"/>
      <c r="H480" s="6"/>
      <c r="I480" s="6"/>
      <c r="K480" s="27" t="s">
        <v>1264</v>
      </c>
      <c r="L480" s="122"/>
      <c r="M480" s="124" t="s">
        <v>515</v>
      </c>
      <c r="N480" s="25" t="str">
        <f>A491</f>
        <v>C2.3.2</v>
      </c>
      <c r="Q480" s="19"/>
      <c r="R480" s="287" t="s">
        <v>982</v>
      </c>
    </row>
    <row r="481" spans="1:18" outlineLevel="1" x14ac:dyDescent="0.25">
      <c r="C481" s="6" t="s">
        <v>2</v>
      </c>
      <c r="E481" s="6" t="s">
        <v>1</v>
      </c>
      <c r="F481" s="6" t="s">
        <v>0</v>
      </c>
      <c r="G481" s="6"/>
      <c r="H481" s="6"/>
      <c r="I481" s="6"/>
      <c r="K481" s="27" t="s">
        <v>308</v>
      </c>
      <c r="L481" s="122"/>
      <c r="M481" s="124" t="s">
        <v>307</v>
      </c>
      <c r="N481" s="25" t="str">
        <f>A500</f>
        <v>C2.3.3</v>
      </c>
      <c r="R481" s="287" t="s">
        <v>982</v>
      </c>
    </row>
    <row r="482" spans="1:18" outlineLevel="1" x14ac:dyDescent="0.25">
      <c r="C482" s="6" t="s">
        <v>2</v>
      </c>
      <c r="E482" s="6" t="s">
        <v>1</v>
      </c>
      <c r="F482" s="6" t="s">
        <v>0</v>
      </c>
      <c r="G482" s="52"/>
      <c r="H482" s="52"/>
      <c r="I482" s="52"/>
      <c r="K482" s="27" t="s">
        <v>306</v>
      </c>
      <c r="L482" s="122"/>
      <c r="M482" s="124" t="s">
        <v>530</v>
      </c>
      <c r="N482" s="25" t="str">
        <f>A511</f>
        <v>C2.3.6</v>
      </c>
      <c r="R482" s="287" t="s">
        <v>982</v>
      </c>
    </row>
    <row r="483" spans="1:18" outlineLevel="1" x14ac:dyDescent="0.25">
      <c r="C483" s="6" t="s">
        <v>2</v>
      </c>
      <c r="E483" s="6" t="s">
        <v>1</v>
      </c>
      <c r="F483" s="6" t="s">
        <v>0</v>
      </c>
      <c r="G483" s="10"/>
      <c r="H483" s="10"/>
      <c r="I483" s="10"/>
      <c r="K483" s="27" t="s">
        <v>305</v>
      </c>
      <c r="L483" s="122"/>
      <c r="M483" s="124" t="s">
        <v>531</v>
      </c>
      <c r="N483" s="25" t="str">
        <f>A511</f>
        <v>C2.3.6</v>
      </c>
      <c r="R483" s="287" t="s">
        <v>982</v>
      </c>
    </row>
    <row r="484" spans="1:18" outlineLevel="1" x14ac:dyDescent="0.25">
      <c r="C484" s="6" t="s">
        <v>2</v>
      </c>
      <c r="E484" s="6" t="s">
        <v>1</v>
      </c>
      <c r="F484" s="6" t="s">
        <v>0</v>
      </c>
      <c r="G484" s="10"/>
      <c r="H484" s="10"/>
      <c r="I484" s="10"/>
      <c r="K484" s="27" t="s">
        <v>1265</v>
      </c>
      <c r="L484" s="122"/>
      <c r="M484" s="27" t="s">
        <v>304</v>
      </c>
      <c r="N484" s="25" t="s">
        <v>555</v>
      </c>
      <c r="R484" s="287" t="s">
        <v>982</v>
      </c>
    </row>
    <row r="485" spans="1:18" outlineLevel="1" x14ac:dyDescent="0.25">
      <c r="C485" s="6" t="s">
        <v>2</v>
      </c>
      <c r="E485" s="6" t="s">
        <v>1</v>
      </c>
      <c r="F485" s="6" t="s">
        <v>0</v>
      </c>
      <c r="G485" s="10"/>
      <c r="H485" s="10"/>
      <c r="I485" s="10"/>
      <c r="K485" s="27" t="s">
        <v>1266</v>
      </c>
      <c r="L485" s="122"/>
      <c r="M485" s="27" t="s">
        <v>1267</v>
      </c>
      <c r="N485" s="25" t="s">
        <v>555</v>
      </c>
      <c r="R485" s="287" t="s">
        <v>982</v>
      </c>
    </row>
    <row r="486" spans="1:18" outlineLevel="1" x14ac:dyDescent="0.25">
      <c r="C486" s="6" t="s">
        <v>2</v>
      </c>
      <c r="E486" s="6" t="s">
        <v>1</v>
      </c>
      <c r="F486" s="6" t="s">
        <v>0</v>
      </c>
      <c r="G486" s="6"/>
      <c r="H486" s="6"/>
      <c r="I486" s="6"/>
      <c r="K486" s="27" t="s">
        <v>303</v>
      </c>
      <c r="L486" s="122"/>
      <c r="M486" s="124" t="s">
        <v>302</v>
      </c>
      <c r="N486" s="25" t="s">
        <v>555</v>
      </c>
      <c r="R486" s="287" t="s">
        <v>982</v>
      </c>
    </row>
    <row r="487" spans="1:18" outlineLevel="1" x14ac:dyDescent="0.25">
      <c r="C487" s="6" t="s">
        <v>2</v>
      </c>
      <c r="E487" s="6" t="s">
        <v>1</v>
      </c>
      <c r="F487" s="6" t="s">
        <v>0</v>
      </c>
      <c r="G487" s="6"/>
      <c r="H487" s="6"/>
      <c r="I487" s="6"/>
      <c r="K487" s="27" t="s">
        <v>301</v>
      </c>
      <c r="L487" s="122"/>
      <c r="M487" s="124" t="s">
        <v>300</v>
      </c>
      <c r="N487" s="25" t="s">
        <v>555</v>
      </c>
      <c r="R487" s="287" t="s">
        <v>982</v>
      </c>
    </row>
    <row r="488" spans="1:18" outlineLevel="1" x14ac:dyDescent="0.25">
      <c r="C488" s="6" t="s">
        <v>2</v>
      </c>
      <c r="E488" s="6" t="s">
        <v>1</v>
      </c>
      <c r="F488" s="6" t="s">
        <v>0</v>
      </c>
      <c r="G488" s="6"/>
      <c r="H488" s="6"/>
      <c r="I488" s="6"/>
      <c r="K488" s="27" t="s">
        <v>1268</v>
      </c>
      <c r="L488" s="122"/>
      <c r="M488" s="27" t="s">
        <v>2118</v>
      </c>
      <c r="N488" s="25" t="s">
        <v>555</v>
      </c>
      <c r="O488" s="6" t="s">
        <v>1536</v>
      </c>
      <c r="R488" s="287" t="s">
        <v>982</v>
      </c>
    </row>
    <row r="489" spans="1:18" outlineLevel="1" x14ac:dyDescent="0.25">
      <c r="B489" s="19" t="s">
        <v>577</v>
      </c>
      <c r="C489" s="233" t="str">
        <f>VLOOKUP($B489,Codes!$A:$K,2,FALSE)</f>
        <v>Response</v>
      </c>
      <c r="D489" s="27"/>
      <c r="E489" s="233" t="str">
        <f>VLOOKUP($B489,Codes!$A:$K,4,FALSE)</f>
        <v>Category option</v>
      </c>
      <c r="F489" s="233">
        <f>VLOOKUP($B489,Codes!$A:$K,5,FALSE)</f>
        <v>997</v>
      </c>
      <c r="G489" s="27"/>
      <c r="H489" s="27"/>
      <c r="I489" s="27"/>
      <c r="J489" s="27"/>
      <c r="K489" s="233" t="str">
        <f>VLOOKUP($B489,Codes!$A:$K,9,FALSE)</f>
        <v>Other (specify)</v>
      </c>
      <c r="L489" s="27"/>
      <c r="M489" s="233" t="str">
        <f>VLOOKUP($B489,Codes!$A:$K,11,FALSE)</f>
        <v>Seluk (spesifika)</v>
      </c>
      <c r="N489" s="25" t="str">
        <f>A490</f>
        <v>C2.3.1x</v>
      </c>
      <c r="R489" s="287" t="s">
        <v>982</v>
      </c>
    </row>
    <row r="490" spans="1:18" s="43" customFormat="1" x14ac:dyDescent="0.25">
      <c r="A490" s="290" t="s">
        <v>2126</v>
      </c>
      <c r="B490" s="290"/>
      <c r="C490" s="346" t="s">
        <v>9</v>
      </c>
      <c r="D490" s="346" t="s">
        <v>453</v>
      </c>
      <c r="E490" s="346" t="s">
        <v>15</v>
      </c>
      <c r="F490" s="346" t="s">
        <v>14</v>
      </c>
      <c r="G490" s="6"/>
      <c r="H490" s="6"/>
      <c r="I490" s="6"/>
      <c r="J490" s="346" t="s">
        <v>2127</v>
      </c>
      <c r="L490" s="214" t="s">
        <v>2128</v>
      </c>
      <c r="N490" s="263" t="s">
        <v>555</v>
      </c>
      <c r="Q490" s="290"/>
      <c r="R490" s="345"/>
    </row>
    <row r="491" spans="1:18" s="43" customFormat="1" ht="30" customHeight="1" x14ac:dyDescent="0.25">
      <c r="A491" s="290" t="s">
        <v>2120</v>
      </c>
      <c r="B491" s="290"/>
      <c r="C491" s="289" t="s">
        <v>9</v>
      </c>
      <c r="D491" s="289" t="s">
        <v>8</v>
      </c>
      <c r="E491" s="289" t="s">
        <v>7</v>
      </c>
      <c r="F491" s="289" t="s">
        <v>6</v>
      </c>
      <c r="G491" s="10"/>
      <c r="H491" s="10"/>
      <c r="I491" s="10"/>
      <c r="J491" s="123" t="s">
        <v>298</v>
      </c>
      <c r="L491" s="512" t="s">
        <v>2191</v>
      </c>
      <c r="M491" s="512"/>
      <c r="N491" s="288"/>
      <c r="Q491" s="290" t="s">
        <v>299</v>
      </c>
      <c r="R491" s="287" t="s">
        <v>935</v>
      </c>
    </row>
    <row r="492" spans="1:18" outlineLevel="1" x14ac:dyDescent="0.25">
      <c r="C492" s="6" t="s">
        <v>2</v>
      </c>
      <c r="E492" s="6" t="s">
        <v>1</v>
      </c>
      <c r="F492" s="6" t="s">
        <v>0</v>
      </c>
      <c r="G492" s="6"/>
      <c r="H492" s="6"/>
      <c r="I492" s="6"/>
      <c r="K492" s="27" t="s">
        <v>297</v>
      </c>
      <c r="L492" s="122"/>
      <c r="M492" s="124" t="s">
        <v>523</v>
      </c>
      <c r="N492" s="25" t="str">
        <f>A511</f>
        <v>C2.3.6</v>
      </c>
      <c r="R492" s="287" t="s">
        <v>982</v>
      </c>
    </row>
    <row r="493" spans="1:18" outlineLevel="1" x14ac:dyDescent="0.25">
      <c r="A493" s="19"/>
      <c r="B493" s="19"/>
      <c r="C493" s="6" t="s">
        <v>2</v>
      </c>
      <c r="E493" s="6" t="s">
        <v>1</v>
      </c>
      <c r="F493" s="6" t="s">
        <v>0</v>
      </c>
      <c r="G493" s="6"/>
      <c r="H493" s="6"/>
      <c r="I493" s="6"/>
      <c r="K493" s="27" t="s">
        <v>296</v>
      </c>
      <c r="L493" s="122"/>
      <c r="M493" s="124" t="s">
        <v>517</v>
      </c>
      <c r="N493" s="25" t="str">
        <f>A511</f>
        <v>C2.3.6</v>
      </c>
      <c r="Q493" s="19"/>
      <c r="R493" s="287" t="s">
        <v>982</v>
      </c>
    </row>
    <row r="494" spans="1:18" outlineLevel="1" x14ac:dyDescent="0.25">
      <c r="C494" s="6" t="s">
        <v>2</v>
      </c>
      <c r="E494" s="6" t="s">
        <v>1</v>
      </c>
      <c r="F494" s="6" t="s">
        <v>0</v>
      </c>
      <c r="G494" s="6"/>
      <c r="H494" s="6"/>
      <c r="I494" s="6"/>
      <c r="K494" s="27" t="s">
        <v>295</v>
      </c>
      <c r="L494" s="122"/>
      <c r="M494" s="27" t="s">
        <v>516</v>
      </c>
      <c r="N494" s="25" t="str">
        <f>A511</f>
        <v>C2.3.6</v>
      </c>
      <c r="R494" s="287" t="s">
        <v>982</v>
      </c>
    </row>
    <row r="495" spans="1:18" outlineLevel="1" x14ac:dyDescent="0.25">
      <c r="C495" s="6" t="s">
        <v>2</v>
      </c>
      <c r="E495" s="6" t="s">
        <v>1</v>
      </c>
      <c r="F495" s="6" t="s">
        <v>0</v>
      </c>
      <c r="G495" s="6"/>
      <c r="H495" s="6"/>
      <c r="I495" s="6"/>
      <c r="K495" s="27" t="s">
        <v>294</v>
      </c>
      <c r="L495" s="122"/>
      <c r="M495" s="124" t="s">
        <v>41</v>
      </c>
      <c r="N495" s="25" t="str">
        <f>A511</f>
        <v>C2.3.6</v>
      </c>
      <c r="R495" s="287" t="s">
        <v>982</v>
      </c>
    </row>
    <row r="496" spans="1:18" outlineLevel="1" x14ac:dyDescent="0.25">
      <c r="C496" s="6" t="s">
        <v>2</v>
      </c>
      <c r="E496" s="6" t="s">
        <v>1</v>
      </c>
      <c r="F496" s="6" t="s">
        <v>0</v>
      </c>
      <c r="G496" s="6"/>
      <c r="H496" s="6"/>
      <c r="I496" s="6"/>
      <c r="K496" s="27" t="s">
        <v>293</v>
      </c>
      <c r="L496" s="122"/>
      <c r="M496" s="124" t="s">
        <v>292</v>
      </c>
      <c r="N496" s="25" t="str">
        <f>A511</f>
        <v>C2.3.6</v>
      </c>
      <c r="R496" s="287" t="s">
        <v>982</v>
      </c>
    </row>
    <row r="497" spans="1:18" outlineLevel="1" x14ac:dyDescent="0.25">
      <c r="C497" s="6" t="s">
        <v>2</v>
      </c>
      <c r="E497" s="6" t="s">
        <v>1</v>
      </c>
      <c r="F497" s="6" t="s">
        <v>0</v>
      </c>
      <c r="G497" s="6"/>
      <c r="H497" s="6"/>
      <c r="I497" s="6"/>
      <c r="K497" s="27" t="s">
        <v>1266</v>
      </c>
      <c r="L497" s="122"/>
      <c r="M497" s="27" t="s">
        <v>1267</v>
      </c>
      <c r="N497" s="25" t="str">
        <f>A511</f>
        <v>C2.3.6</v>
      </c>
      <c r="R497" s="287" t="s">
        <v>982</v>
      </c>
    </row>
    <row r="498" spans="1:18" outlineLevel="1" x14ac:dyDescent="0.25">
      <c r="C498" s="6" t="s">
        <v>2</v>
      </c>
      <c r="E498" s="6" t="s">
        <v>1</v>
      </c>
      <c r="F498" s="6" t="s">
        <v>0</v>
      </c>
      <c r="G498" s="6"/>
      <c r="H498" s="6"/>
      <c r="I498" s="6"/>
      <c r="K498" s="27" t="s">
        <v>1269</v>
      </c>
      <c r="L498" s="122"/>
      <c r="M498" s="27" t="s">
        <v>1270</v>
      </c>
      <c r="N498" s="25" t="str">
        <f>A511</f>
        <v>C2.3.6</v>
      </c>
      <c r="R498" s="287" t="s">
        <v>982</v>
      </c>
    </row>
    <row r="499" spans="1:18" outlineLevel="1" x14ac:dyDescent="0.25">
      <c r="B499" s="19" t="s">
        <v>588</v>
      </c>
      <c r="C499" s="233" t="str">
        <f>VLOOKUP($B499,Codes!$A:$K,2,FALSE)</f>
        <v>Response</v>
      </c>
      <c r="D499" s="27"/>
      <c r="E499" s="233" t="str">
        <f>VLOOKUP($B499,Codes!$A:$K,4,FALSE)</f>
        <v>Category option</v>
      </c>
      <c r="F499" s="233">
        <f>VLOOKUP($B499,Codes!$A:$K,5,FALSE)</f>
        <v>999</v>
      </c>
      <c r="G499" s="27"/>
      <c r="H499" s="27"/>
      <c r="I499" s="27"/>
      <c r="J499" s="27"/>
      <c r="K499" s="233" t="str">
        <f>VLOOKUP($B499,Codes!$A:$K,9,FALSE)</f>
        <v>Don't know</v>
      </c>
      <c r="L499" s="27"/>
      <c r="M499" s="233" t="str">
        <f>VLOOKUP($B499,Codes!$A:$K,11,FALSE)</f>
        <v>La hatene</v>
      </c>
      <c r="N499" s="25" t="str">
        <f>A511</f>
        <v>C2.3.6</v>
      </c>
      <c r="R499" s="287" t="s">
        <v>982</v>
      </c>
    </row>
    <row r="500" spans="1:18" s="43" customFormat="1" x14ac:dyDescent="0.25">
      <c r="A500" s="290" t="s">
        <v>2121</v>
      </c>
      <c r="B500" s="290"/>
      <c r="C500" s="289" t="s">
        <v>9</v>
      </c>
      <c r="D500" s="289" t="s">
        <v>8</v>
      </c>
      <c r="E500" s="289" t="s">
        <v>7</v>
      </c>
      <c r="F500" s="289" t="s">
        <v>6</v>
      </c>
      <c r="G500" s="68"/>
      <c r="H500" s="68"/>
      <c r="I500" s="68"/>
      <c r="J500" s="212" t="s">
        <v>1572</v>
      </c>
      <c r="L500" s="372" t="s">
        <v>2199</v>
      </c>
      <c r="M500" s="325"/>
      <c r="N500" s="263"/>
      <c r="Q500" s="290" t="s">
        <v>291</v>
      </c>
      <c r="R500" s="287" t="e">
        <v>#N/A</v>
      </c>
    </row>
    <row r="501" spans="1:18" outlineLevel="1" x14ac:dyDescent="0.25">
      <c r="B501" s="19" t="s">
        <v>575</v>
      </c>
      <c r="C501" s="233" t="str">
        <f>VLOOKUP($B501,Codes!$A:$K,2,FALSE)</f>
        <v>Response</v>
      </c>
      <c r="D501" s="27"/>
      <c r="E501" s="233" t="str">
        <f>VLOOKUP($B501,Codes!$A:$K,4,FALSE)</f>
        <v>Category option</v>
      </c>
      <c r="F501" s="233">
        <f>VLOOKUP($B501,Codes!$A:$K,5,FALSE)</f>
        <v>0</v>
      </c>
      <c r="G501" s="27"/>
      <c r="H501" s="27"/>
      <c r="I501" s="27"/>
      <c r="J501" s="27"/>
      <c r="K501" s="233" t="str">
        <f>VLOOKUP($B501,Codes!$A:$K,9,FALSE)</f>
        <v>No</v>
      </c>
      <c r="L501" s="27"/>
      <c r="M501" s="233" t="str">
        <f>VLOOKUP($B501,Codes!$A:$K,11,FALSE)</f>
        <v>Lae</v>
      </c>
      <c r="N501" s="25" t="str">
        <f>A503</f>
        <v>C2.3.4</v>
      </c>
      <c r="R501" s="287" t="s">
        <v>982</v>
      </c>
    </row>
    <row r="502" spans="1:18" outlineLevel="1" x14ac:dyDescent="0.25">
      <c r="A502" s="19"/>
      <c r="B502" s="19" t="s">
        <v>576</v>
      </c>
      <c r="C502" s="233" t="str">
        <f>VLOOKUP($B502,Codes!$A:$K,2,FALSE)</f>
        <v>Response</v>
      </c>
      <c r="D502" s="27"/>
      <c r="E502" s="233" t="str">
        <f>VLOOKUP($B502,Codes!$A:$K,4,FALSE)</f>
        <v>Category option</v>
      </c>
      <c r="F502" s="233">
        <f>VLOOKUP($B502,Codes!$A:$K,5,FALSE)</f>
        <v>1</v>
      </c>
      <c r="G502" s="27"/>
      <c r="H502" s="27"/>
      <c r="I502" s="27"/>
      <c r="J502" s="27"/>
      <c r="K502" s="233" t="str">
        <f>VLOOKUP($B502,Codes!$A:$K,9,FALSE)</f>
        <v>Yes</v>
      </c>
      <c r="L502" s="27"/>
      <c r="M502" s="233" t="str">
        <f>VLOOKUP($B502,Codes!$A:$K,11,FALSE)</f>
        <v>Sim</v>
      </c>
      <c r="N502" s="25" t="str">
        <f>A503</f>
        <v>C2.3.4</v>
      </c>
      <c r="Q502" s="19"/>
      <c r="R502" s="287" t="s">
        <v>982</v>
      </c>
    </row>
    <row r="503" spans="1:18" s="43" customFormat="1" x14ac:dyDescent="0.25">
      <c r="A503" s="290" t="s">
        <v>2122</v>
      </c>
      <c r="B503" s="290"/>
      <c r="C503" s="289" t="s">
        <v>9</v>
      </c>
      <c r="D503" s="289" t="s">
        <v>8</v>
      </c>
      <c r="E503" s="289" t="s">
        <v>7</v>
      </c>
      <c r="F503" s="289" t="s">
        <v>6</v>
      </c>
      <c r="G503" s="68"/>
      <c r="H503" s="68"/>
      <c r="I503" s="68"/>
      <c r="J503" s="212" t="s">
        <v>1570</v>
      </c>
      <c r="L503" s="372" t="s">
        <v>2193</v>
      </c>
      <c r="M503" s="325"/>
      <c r="N503" s="263"/>
      <c r="Q503" s="290" t="s">
        <v>291</v>
      </c>
      <c r="R503" s="287" t="e">
        <v>#N/A</v>
      </c>
    </row>
    <row r="504" spans="1:18" outlineLevel="1" x14ac:dyDescent="0.25">
      <c r="B504" s="19" t="s">
        <v>575</v>
      </c>
      <c r="C504" s="233" t="str">
        <f>VLOOKUP($B504,Codes!$A:$K,2,FALSE)</f>
        <v>Response</v>
      </c>
      <c r="D504" s="27"/>
      <c r="E504" s="233" t="str">
        <f>VLOOKUP($B504,Codes!$A:$K,4,FALSE)</f>
        <v>Category option</v>
      </c>
      <c r="F504" s="233">
        <f>VLOOKUP($B504,Codes!$A:$K,5,FALSE)</f>
        <v>0</v>
      </c>
      <c r="G504" s="27"/>
      <c r="H504" s="27"/>
      <c r="I504" s="27"/>
      <c r="J504" s="27"/>
      <c r="K504" s="233" t="str">
        <f>VLOOKUP($B504,Codes!$A:$K,9,FALSE)</f>
        <v>No</v>
      </c>
      <c r="L504" s="27"/>
      <c r="M504" s="233" t="str">
        <f>VLOOKUP($B504,Codes!$A:$K,11,FALSE)</f>
        <v>Lae</v>
      </c>
      <c r="N504" s="25" t="str">
        <f>A507</f>
        <v>C2.3.5</v>
      </c>
      <c r="R504" s="287" t="s">
        <v>982</v>
      </c>
    </row>
    <row r="505" spans="1:18" outlineLevel="1" x14ac:dyDescent="0.25">
      <c r="A505" s="19"/>
      <c r="B505" s="19" t="s">
        <v>576</v>
      </c>
      <c r="C505" s="233" t="str">
        <f>VLOOKUP($B505,Codes!$A:$K,2,FALSE)</f>
        <v>Response</v>
      </c>
      <c r="D505" s="27"/>
      <c r="E505" s="233" t="str">
        <f>VLOOKUP($B505,Codes!$A:$K,4,FALSE)</f>
        <v>Category option</v>
      </c>
      <c r="F505" s="233">
        <f>VLOOKUP($B505,Codes!$A:$K,5,FALSE)</f>
        <v>1</v>
      </c>
      <c r="G505" s="27"/>
      <c r="H505" s="27"/>
      <c r="I505" s="27"/>
      <c r="J505" s="27"/>
      <c r="K505" s="233" t="str">
        <f>VLOOKUP($B505,Codes!$A:$K,9,FALSE)</f>
        <v>Yes</v>
      </c>
      <c r="L505" s="27"/>
      <c r="M505" s="233" t="str">
        <f>VLOOKUP($B505,Codes!$A:$K,11,FALSE)</f>
        <v>Sim</v>
      </c>
      <c r="N505" s="25" t="str">
        <f>A507</f>
        <v>C2.3.5</v>
      </c>
      <c r="Q505" s="19"/>
      <c r="R505" s="287" t="s">
        <v>982</v>
      </c>
    </row>
    <row r="506" spans="1:18" outlineLevel="1" x14ac:dyDescent="0.25">
      <c r="B506" s="19" t="s">
        <v>588</v>
      </c>
      <c r="C506" s="233" t="str">
        <f>VLOOKUP($B506,Codes!$A:$K,2,FALSE)</f>
        <v>Response</v>
      </c>
      <c r="D506" s="27"/>
      <c r="E506" s="233" t="str">
        <f>VLOOKUP($B506,Codes!$A:$K,4,FALSE)</f>
        <v>Category option</v>
      </c>
      <c r="F506" s="233">
        <f>VLOOKUP($B506,Codes!$A:$K,5,FALSE)</f>
        <v>999</v>
      </c>
      <c r="G506" s="27"/>
      <c r="H506" s="27"/>
      <c r="I506" s="27"/>
      <c r="J506" s="27"/>
      <c r="K506" s="233" t="str">
        <f>VLOOKUP($B506,Codes!$A:$K,9,FALSE)</f>
        <v>Don't know</v>
      </c>
      <c r="L506" s="27"/>
      <c r="M506" s="233" t="str">
        <f>VLOOKUP($B506,Codes!$A:$K,11,FALSE)</f>
        <v>La hatene</v>
      </c>
      <c r="N506" s="25" t="str">
        <f>A507</f>
        <v>C2.3.5</v>
      </c>
      <c r="R506" s="345" t="s">
        <v>982</v>
      </c>
    </row>
    <row r="507" spans="1:18" s="43" customFormat="1" x14ac:dyDescent="0.25">
      <c r="A507" s="290" t="s">
        <v>2123</v>
      </c>
      <c r="B507" s="290"/>
      <c r="C507" s="289" t="s">
        <v>9</v>
      </c>
      <c r="D507" s="289" t="s">
        <v>8</v>
      </c>
      <c r="E507" s="289" t="s">
        <v>7</v>
      </c>
      <c r="F507" s="289" t="s">
        <v>6</v>
      </c>
      <c r="G507" s="68"/>
      <c r="H507" s="68"/>
      <c r="I507" s="68"/>
      <c r="J507" s="212" t="s">
        <v>1571</v>
      </c>
      <c r="L507" s="212" t="s">
        <v>2194</v>
      </c>
      <c r="N507" s="263"/>
      <c r="Q507" s="290" t="s">
        <v>291</v>
      </c>
      <c r="R507" s="287" t="e">
        <v>#N/A</v>
      </c>
    </row>
    <row r="508" spans="1:18" outlineLevel="1" x14ac:dyDescent="0.25">
      <c r="B508" s="19" t="s">
        <v>575</v>
      </c>
      <c r="C508" s="233" t="str">
        <f>VLOOKUP($B508,Codes!$A:$K,2,FALSE)</f>
        <v>Response</v>
      </c>
      <c r="D508" s="27"/>
      <c r="E508" s="233" t="str">
        <f>VLOOKUP($B508,Codes!$A:$K,4,FALSE)</f>
        <v>Category option</v>
      </c>
      <c r="F508" s="233">
        <f>VLOOKUP($B508,Codes!$A:$K,5,FALSE)</f>
        <v>0</v>
      </c>
      <c r="G508" s="27"/>
      <c r="H508" s="27"/>
      <c r="I508" s="27"/>
      <c r="J508" s="27"/>
      <c r="K508" s="233" t="str">
        <f>VLOOKUP($B508,Codes!$A:$K,9,FALSE)</f>
        <v>No</v>
      </c>
      <c r="L508" s="27"/>
      <c r="M508" s="233" t="str">
        <f>VLOOKUP($B508,Codes!$A:$K,11,FALSE)</f>
        <v>Lae</v>
      </c>
      <c r="N508" s="25" t="str">
        <f>A511</f>
        <v>C2.3.6</v>
      </c>
      <c r="R508" s="287" t="s">
        <v>982</v>
      </c>
    </row>
    <row r="509" spans="1:18" outlineLevel="1" x14ac:dyDescent="0.25">
      <c r="A509" s="19"/>
      <c r="B509" s="19" t="s">
        <v>576</v>
      </c>
      <c r="C509" s="233" t="str">
        <f>VLOOKUP($B509,Codes!$A:$K,2,FALSE)</f>
        <v>Response</v>
      </c>
      <c r="D509" s="27"/>
      <c r="E509" s="233" t="str">
        <f>VLOOKUP($B509,Codes!$A:$K,4,FALSE)</f>
        <v>Category option</v>
      </c>
      <c r="F509" s="233">
        <f>VLOOKUP($B509,Codes!$A:$K,5,FALSE)</f>
        <v>1</v>
      </c>
      <c r="G509" s="27"/>
      <c r="H509" s="27"/>
      <c r="I509" s="27"/>
      <c r="J509" s="27"/>
      <c r="K509" s="233" t="str">
        <f>VLOOKUP($B509,Codes!$A:$K,9,FALSE)</f>
        <v>Yes</v>
      </c>
      <c r="L509" s="27"/>
      <c r="M509" s="233" t="str">
        <f>VLOOKUP($B509,Codes!$A:$K,11,FALSE)</f>
        <v>Sim</v>
      </c>
      <c r="N509" s="25" t="str">
        <f>A511</f>
        <v>C2.3.6</v>
      </c>
      <c r="Q509" s="19"/>
      <c r="R509" s="287" t="s">
        <v>982</v>
      </c>
    </row>
    <row r="510" spans="1:18" outlineLevel="1" x14ac:dyDescent="0.25">
      <c r="B510" s="19" t="s">
        <v>588</v>
      </c>
      <c r="C510" s="233" t="str">
        <f>VLOOKUP($B510,Codes!$A:$K,2,FALSE)</f>
        <v>Response</v>
      </c>
      <c r="D510" s="27"/>
      <c r="E510" s="233" t="str">
        <f>VLOOKUP($B510,Codes!$A:$K,4,FALSE)</f>
        <v>Category option</v>
      </c>
      <c r="F510" s="233">
        <f>VLOOKUP($B510,Codes!$A:$K,5,FALSE)</f>
        <v>999</v>
      </c>
      <c r="G510" s="27"/>
      <c r="H510" s="27"/>
      <c r="I510" s="27"/>
      <c r="J510" s="27"/>
      <c r="K510" s="233" t="str">
        <f>VLOOKUP($B510,Codes!$A:$K,9,FALSE)</f>
        <v>Don't know</v>
      </c>
      <c r="L510" s="27"/>
      <c r="M510" s="233" t="str">
        <f>VLOOKUP($B510,Codes!$A:$K,11,FALSE)</f>
        <v>La hatene</v>
      </c>
      <c r="N510" s="25" t="str">
        <f>A511</f>
        <v>C2.3.6</v>
      </c>
      <c r="R510" s="345" t="s">
        <v>982</v>
      </c>
    </row>
    <row r="511" spans="1:18" s="43" customFormat="1" ht="32.25" customHeight="1" x14ac:dyDescent="0.25">
      <c r="A511" s="290" t="s">
        <v>2124</v>
      </c>
      <c r="B511" s="290"/>
      <c r="C511" s="289" t="s">
        <v>9</v>
      </c>
      <c r="D511" s="289" t="s">
        <v>8</v>
      </c>
      <c r="E511" s="289" t="s">
        <v>10</v>
      </c>
      <c r="F511" s="289" t="s">
        <v>2130</v>
      </c>
      <c r="G511" s="27"/>
      <c r="H511" s="27"/>
      <c r="I511" s="447"/>
      <c r="J511" s="514" t="s">
        <v>2129</v>
      </c>
      <c r="K511" s="514"/>
      <c r="L511" s="514" t="s">
        <v>3011</v>
      </c>
      <c r="M511" s="514"/>
      <c r="N511" s="23" t="str">
        <f>A512</f>
        <v>C2.3.7</v>
      </c>
      <c r="Q511" s="290" t="s">
        <v>290</v>
      </c>
      <c r="R511" s="287">
        <v>0</v>
      </c>
    </row>
    <row r="512" spans="1:18" s="43" customFormat="1" x14ac:dyDescent="0.25">
      <c r="A512" s="290" t="s">
        <v>2125</v>
      </c>
      <c r="B512" s="290"/>
      <c r="C512" s="289" t="s">
        <v>9</v>
      </c>
      <c r="D512" s="289" t="s">
        <v>8</v>
      </c>
      <c r="E512" s="289" t="s">
        <v>10</v>
      </c>
      <c r="F512" s="289" t="s">
        <v>111</v>
      </c>
      <c r="G512" s="27"/>
      <c r="H512" s="27"/>
      <c r="I512" s="27"/>
      <c r="J512" s="123" t="s">
        <v>288</v>
      </c>
      <c r="L512" s="212" t="s">
        <v>2192</v>
      </c>
      <c r="N512" s="23" t="s">
        <v>555</v>
      </c>
      <c r="Q512" s="290" t="s">
        <v>289</v>
      </c>
      <c r="R512" s="287">
        <v>0</v>
      </c>
    </row>
  </sheetData>
  <autoFilter ref="A2:N512"/>
  <customSheetViews>
    <customSheetView guid="{76C0996E-7634-4D84-AC5B-0CA1A4399A17}" fitToPage="1" showAutoFilter="1">
      <pane xSplit="1" ySplit="2" topLeftCell="B3" activePane="bottomRight" state="frozenSplit"/>
      <selection pane="bottomRight"/>
      <pageMargins left="0.7" right="0.7" top="0.75" bottom="0.75" header="0.3" footer="0.3"/>
      <printOptions gridLines="1"/>
      <pageSetup paperSize="9" scale="72" fitToHeight="0" orientation="landscape" verticalDpi="300"/>
      <autoFilter ref="B1:O1"/>
    </customSheetView>
    <customSheetView guid="{B36FC692-2F6E-4237-BCE6-2461DCB70D69}" scale="90" fitToPage="1" showAutoFilter="1" hiddenRows="1">
      <pane xSplit="1" ySplit="2" topLeftCell="E20" activePane="bottomRight" state="frozenSplit"/>
      <selection pane="bottomRight" activeCell="L78" sqref="L78"/>
      <pageMargins left="0.7" right="0.7" top="0.75" bottom="0.75" header="0.3" footer="0.3"/>
      <printOptions gridLines="1"/>
      <pageSetup paperSize="9" scale="95" fitToHeight="0" orientation="landscape" verticalDpi="300"/>
      <autoFilter ref="B1:O1"/>
    </customSheetView>
    <customSheetView guid="{8F326820-A2F4-4B57-8385-3E3CF4F3B319}" scale="115" showPageBreaks="1" fitToPage="1" printArea="1" showAutoFilter="1" hiddenRows="1">
      <pane xSplit="1" ySplit="2" topLeftCell="J392" activePane="bottomRight" state="frozenSplit"/>
      <selection pane="bottomRight" activeCell="L507" sqref="L507"/>
      <pageMargins left="0.7" right="0.7" top="0.75" bottom="0.75" header="0.3" footer="0.3"/>
      <printOptions gridLines="1"/>
      <pageSetup paperSize="9" scale="72" fitToHeight="0" orientation="landscape" verticalDpi="300"/>
      <autoFilter ref="B1:O1"/>
    </customSheetView>
    <customSheetView guid="{9615763B-08BA-4DB8-B511-5DC1F30FCB6F}" showPageBreaks="1" fitToPage="1" printArea="1" showAutoFilter="1">
      <pane xSplit="1" ySplit="2" topLeftCell="F488" activePane="bottomRight" state="frozenSplit"/>
      <selection pane="bottomRight" activeCell="L500" sqref="L500"/>
      <pageMargins left="0.7" right="0.7" top="0.75" bottom="0.75" header="0.3" footer="0.3"/>
      <printOptions gridLines="1"/>
      <pageSetup paperSize="9" scale="72" fitToHeight="0" orientation="landscape" verticalDpi="300"/>
      <autoFilter ref="B1:O1"/>
    </customSheetView>
    <customSheetView guid="{9DAFA5EE-CACD-4775-87EE-70A38BAA7EDD}" showPageBreaks="1" fitToPage="1" printArea="1" showAutoFilter="1">
      <pane xSplit="1" ySplit="2" topLeftCell="F488" activePane="bottomRight" state="frozenSplit"/>
      <selection pane="bottomRight" activeCell="L500" sqref="L500"/>
      <pageMargins left="0.7" right="0.7" top="0.75" bottom="0.75" header="0.3" footer="0.3"/>
      <printOptions gridLines="1"/>
      <pageSetup paperSize="9" scale="72" fitToHeight="0" orientation="landscape" verticalDpi="300"/>
      <autoFilter ref="B1:O1"/>
    </customSheetView>
  </customSheetViews>
  <mergeCells count="56">
    <mergeCell ref="J2:K2"/>
    <mergeCell ref="L5:M5"/>
    <mergeCell ref="J21:K21"/>
    <mergeCell ref="L21:M21"/>
    <mergeCell ref="J44:K44"/>
    <mergeCell ref="L44:M44"/>
    <mergeCell ref="L57:M57"/>
    <mergeCell ref="J57:K57"/>
    <mergeCell ref="J63:K63"/>
    <mergeCell ref="L63:M63"/>
    <mergeCell ref="J64:K64"/>
    <mergeCell ref="L64:M64"/>
    <mergeCell ref="L224:M224"/>
    <mergeCell ref="J224:K224"/>
    <mergeCell ref="L133:M133"/>
    <mergeCell ref="J133:K133"/>
    <mergeCell ref="L137:M137"/>
    <mergeCell ref="L141:M141"/>
    <mergeCell ref="J141:K141"/>
    <mergeCell ref="L147:M147"/>
    <mergeCell ref="J147:K147"/>
    <mergeCell ref="L163:M163"/>
    <mergeCell ref="L167:M167"/>
    <mergeCell ref="J167:K167"/>
    <mergeCell ref="L211:M211"/>
    <mergeCell ref="J211:K211"/>
    <mergeCell ref="L230:M230"/>
    <mergeCell ref="J230:K230"/>
    <mergeCell ref="J231:K231"/>
    <mergeCell ref="L231:M231"/>
    <mergeCell ref="L300:M300"/>
    <mergeCell ref="J300:K300"/>
    <mergeCell ref="L308:M308"/>
    <mergeCell ref="J308:K308"/>
    <mergeCell ref="L314:M314"/>
    <mergeCell ref="J314:K314"/>
    <mergeCell ref="L358:M358"/>
    <mergeCell ref="J358:K358"/>
    <mergeCell ref="J371:K371"/>
    <mergeCell ref="L371:M371"/>
    <mergeCell ref="J377:K377"/>
    <mergeCell ref="L377:M377"/>
    <mergeCell ref="J378:K378"/>
    <mergeCell ref="L378:M378"/>
    <mergeCell ref="L432:M432"/>
    <mergeCell ref="L447:M447"/>
    <mergeCell ref="J447:K447"/>
    <mergeCell ref="J455:K455"/>
    <mergeCell ref="L461:M461"/>
    <mergeCell ref="J461:K461"/>
    <mergeCell ref="L471:M471"/>
    <mergeCell ref="J471:K471"/>
    <mergeCell ref="L479:M479"/>
    <mergeCell ref="L491:M491"/>
    <mergeCell ref="L511:M511"/>
    <mergeCell ref="J511:K511"/>
  </mergeCells>
  <conditionalFormatting sqref="D488 D2:D5 D511:D65536 D63 D78:D85 D118:D130 D313:D314 D316 D326 D49:D58 D66:D76 D90:D101 D133:D144 D103:D114 D21 D88 D43:D44 D37:D41 D147 D460:D467 D25:D35 D163:D167 D470:D471 D473:D484 D491:D495">
    <cfRule type="cellIs" dxfId="758" priority="277" operator="equal">
      <formula>"Observation"</formula>
    </cfRule>
  </conditionalFormatting>
  <conditionalFormatting sqref="D486">
    <cfRule type="cellIs" dxfId="757" priority="269" operator="equal">
      <formula>"Observation"</formula>
    </cfRule>
  </conditionalFormatting>
  <conditionalFormatting sqref="D485">
    <cfRule type="cellIs" dxfId="756" priority="268" operator="equal">
      <formula>"Observation"</formula>
    </cfRule>
  </conditionalFormatting>
  <conditionalFormatting sqref="D487">
    <cfRule type="cellIs" dxfId="755" priority="267" operator="equal">
      <formula>"Observation"</formula>
    </cfRule>
  </conditionalFormatting>
  <conditionalFormatting sqref="D497">
    <cfRule type="cellIs" dxfId="754" priority="266" operator="equal">
      <formula>"Observation"</formula>
    </cfRule>
  </conditionalFormatting>
  <conditionalFormatting sqref="D496">
    <cfRule type="cellIs" dxfId="753" priority="265" operator="equal">
      <formula>"Observation"</formula>
    </cfRule>
  </conditionalFormatting>
  <conditionalFormatting sqref="D498">
    <cfRule type="cellIs" dxfId="752" priority="264" operator="equal">
      <formula>"Observation"</formula>
    </cfRule>
  </conditionalFormatting>
  <conditionalFormatting sqref="D507">
    <cfRule type="cellIs" dxfId="751" priority="140" operator="equal">
      <formula>"Observation"</formula>
    </cfRule>
  </conditionalFormatting>
  <conditionalFormatting sqref="D179">
    <cfRule type="cellIs" dxfId="750" priority="117" operator="equal">
      <formula>"Observation"</formula>
    </cfRule>
  </conditionalFormatting>
  <conditionalFormatting sqref="D503">
    <cfRule type="cellIs" dxfId="749" priority="110" operator="equal">
      <formula>"Observation"</formula>
    </cfRule>
  </conditionalFormatting>
  <conditionalFormatting sqref="D500">
    <cfRule type="cellIs" dxfId="748" priority="109" operator="equal">
      <formula>"Observation"</formula>
    </cfRule>
  </conditionalFormatting>
  <conditionalFormatting sqref="D59:D60">
    <cfRule type="cellIs" dxfId="747" priority="107" operator="equal">
      <formula>"Observation"</formula>
    </cfRule>
  </conditionalFormatting>
  <conditionalFormatting sqref="D61">
    <cfRule type="cellIs" dxfId="746" priority="106" operator="equal">
      <formula>"Observation"</formula>
    </cfRule>
  </conditionalFormatting>
  <conditionalFormatting sqref="D64">
    <cfRule type="cellIs" dxfId="745" priority="105" operator="equal">
      <formula>"Observation"</formula>
    </cfRule>
  </conditionalFormatting>
  <conditionalFormatting sqref="D117">
    <cfRule type="cellIs" dxfId="744" priority="104" operator="equal">
      <formula>"Observation"</formula>
    </cfRule>
  </conditionalFormatting>
  <conditionalFormatting sqref="D146">
    <cfRule type="cellIs" dxfId="743" priority="103" operator="equal">
      <formula>"Observation"</formula>
    </cfRule>
  </conditionalFormatting>
  <conditionalFormatting sqref="D169:D173">
    <cfRule type="cellIs" dxfId="742" priority="102" operator="equal">
      <formula>"Observation"</formula>
    </cfRule>
  </conditionalFormatting>
  <conditionalFormatting sqref="D168">
    <cfRule type="cellIs" dxfId="741" priority="101" operator="equal">
      <formula>"Observation"</formula>
    </cfRule>
  </conditionalFormatting>
  <conditionalFormatting sqref="D178">
    <cfRule type="cellIs" dxfId="740" priority="100" operator="equal">
      <formula>"Observation"</formula>
    </cfRule>
  </conditionalFormatting>
  <conditionalFormatting sqref="D315">
    <cfRule type="cellIs" dxfId="739" priority="99" operator="equal">
      <formula>"Observation"</formula>
    </cfRule>
  </conditionalFormatting>
  <conditionalFormatting sqref="D325">
    <cfRule type="cellIs" dxfId="738" priority="98" operator="equal">
      <formula>"Observation"</formula>
    </cfRule>
  </conditionalFormatting>
  <conditionalFormatting sqref="D65">
    <cfRule type="cellIs" dxfId="737" priority="91" operator="equal">
      <formula>"Observation"</formula>
    </cfRule>
  </conditionalFormatting>
  <conditionalFormatting sqref="D48">
    <cfRule type="cellIs" dxfId="736" priority="92" operator="equal">
      <formula>"Observation"</formula>
    </cfRule>
  </conditionalFormatting>
  <conditionalFormatting sqref="D77">
    <cfRule type="cellIs" dxfId="735" priority="89" operator="equal">
      <formula>"Observation"</formula>
    </cfRule>
  </conditionalFormatting>
  <conditionalFormatting sqref="D89">
    <cfRule type="cellIs" dxfId="734" priority="88" operator="equal">
      <formula>"Observation"</formula>
    </cfRule>
  </conditionalFormatting>
  <conditionalFormatting sqref="D132">
    <cfRule type="cellIs" dxfId="733" priority="83" operator="equal">
      <formula>"Observation"</formula>
    </cfRule>
  </conditionalFormatting>
  <conditionalFormatting sqref="D145">
    <cfRule type="cellIs" dxfId="732" priority="82" operator="equal">
      <formula>"Observation"</formula>
    </cfRule>
  </conditionalFormatting>
  <conditionalFormatting sqref="D131">
    <cfRule type="cellIs" dxfId="731" priority="81" operator="equal">
      <formula>"Observation"</formula>
    </cfRule>
  </conditionalFormatting>
  <conditionalFormatting sqref="D102">
    <cfRule type="cellIs" dxfId="730" priority="80" operator="equal">
      <formula>"Observation"</formula>
    </cfRule>
  </conditionalFormatting>
  <conditionalFormatting sqref="D148:D160">
    <cfRule type="cellIs" dxfId="729" priority="78" operator="equal">
      <formula>"Observation"</formula>
    </cfRule>
  </conditionalFormatting>
  <conditionalFormatting sqref="D6:D18">
    <cfRule type="cellIs" dxfId="728" priority="79" operator="equal">
      <formula>"Observation"</formula>
    </cfRule>
  </conditionalFormatting>
  <conditionalFormatting sqref="D20">
    <cfRule type="cellIs" dxfId="727" priority="77" operator="equal">
      <formula>"Observation"</formula>
    </cfRule>
  </conditionalFormatting>
  <conditionalFormatting sqref="D162">
    <cfRule type="cellIs" dxfId="726" priority="76" operator="equal">
      <formula>"Observation"</formula>
    </cfRule>
  </conditionalFormatting>
  <conditionalFormatting sqref="D115:D116">
    <cfRule type="cellIs" dxfId="725" priority="75" operator="equal">
      <formula>"Observation"</formula>
    </cfRule>
  </conditionalFormatting>
  <conditionalFormatting sqref="D19">
    <cfRule type="cellIs" dxfId="724" priority="67" operator="equal">
      <formula>"Observation"</formula>
    </cfRule>
  </conditionalFormatting>
  <conditionalFormatting sqref="D86:D87">
    <cfRule type="cellIs" dxfId="723" priority="73" operator="equal">
      <formula>"Observation"</formula>
    </cfRule>
  </conditionalFormatting>
  <conditionalFormatting sqref="D62">
    <cfRule type="cellIs" dxfId="722" priority="72" operator="equal">
      <formula>"Observation"</formula>
    </cfRule>
  </conditionalFormatting>
  <conditionalFormatting sqref="D45:D47">
    <cfRule type="cellIs" dxfId="721" priority="71" operator="equal">
      <formula>"Observation"</formula>
    </cfRule>
  </conditionalFormatting>
  <conditionalFormatting sqref="D42">
    <cfRule type="cellIs" dxfId="720" priority="70" operator="equal">
      <formula>"Observation"</formula>
    </cfRule>
  </conditionalFormatting>
  <conditionalFormatting sqref="D36">
    <cfRule type="cellIs" dxfId="719" priority="69" operator="equal">
      <formula>"Observation"</formula>
    </cfRule>
  </conditionalFormatting>
  <conditionalFormatting sqref="D22:D24">
    <cfRule type="cellIs" dxfId="718" priority="68" operator="equal">
      <formula>"Observation"</formula>
    </cfRule>
  </conditionalFormatting>
  <conditionalFormatting sqref="D161">
    <cfRule type="cellIs" dxfId="717" priority="65" operator="equal">
      <formula>"Observation"</formula>
    </cfRule>
  </conditionalFormatting>
  <conditionalFormatting sqref="D215">
    <cfRule type="cellIs" dxfId="716" priority="54" operator="equal">
      <formula>"Observation"</formula>
    </cfRule>
  </conditionalFormatting>
  <conditionalFormatting sqref="D174:D176">
    <cfRule type="cellIs" dxfId="715" priority="64" operator="equal">
      <formula>"Observation"</formula>
    </cfRule>
  </conditionalFormatting>
  <conditionalFormatting sqref="D177">
    <cfRule type="cellIs" dxfId="714" priority="63" operator="equal">
      <formula>"Observation"</formula>
    </cfRule>
  </conditionalFormatting>
  <conditionalFormatting sqref="D317:D320">
    <cfRule type="cellIs" dxfId="713" priority="62" operator="equal">
      <formula>"Observation"</formula>
    </cfRule>
  </conditionalFormatting>
  <conditionalFormatting sqref="D321:D323">
    <cfRule type="cellIs" dxfId="712" priority="61" operator="equal">
      <formula>"Observation"</formula>
    </cfRule>
  </conditionalFormatting>
  <conditionalFormatting sqref="D228">
    <cfRule type="cellIs" dxfId="711" priority="57" operator="equal">
      <formula>"Observation"</formula>
    </cfRule>
  </conditionalFormatting>
  <conditionalFormatting sqref="D230 D245:D252 D285:D297 D216:D225 D233:D243 D257:D268 D300 D270:D281 D255 D210:D211 D204:D208 D193:D202 D304:D311">
    <cfRule type="cellIs" dxfId="710" priority="59" operator="equal">
      <formula>"Observation"</formula>
    </cfRule>
  </conditionalFormatting>
  <conditionalFormatting sqref="D226:D227">
    <cfRule type="cellIs" dxfId="709" priority="58" operator="equal">
      <formula>"Observation"</formula>
    </cfRule>
  </conditionalFormatting>
  <conditionalFormatting sqref="D256">
    <cfRule type="cellIs" dxfId="708" priority="51" operator="equal">
      <formula>"Observation"</formula>
    </cfRule>
  </conditionalFormatting>
  <conditionalFormatting sqref="D231">
    <cfRule type="cellIs" dxfId="707" priority="56" operator="equal">
      <formula>"Observation"</formula>
    </cfRule>
  </conditionalFormatting>
  <conditionalFormatting sqref="D284">
    <cfRule type="cellIs" dxfId="706" priority="55" operator="equal">
      <formula>"Observation"</formula>
    </cfRule>
  </conditionalFormatting>
  <conditionalFormatting sqref="D232">
    <cfRule type="cellIs" dxfId="705" priority="53" operator="equal">
      <formula>"Observation"</formula>
    </cfRule>
  </conditionalFormatting>
  <conditionalFormatting sqref="D299">
    <cfRule type="cellIs" dxfId="704" priority="50" operator="equal">
      <formula>"Observation"</formula>
    </cfRule>
  </conditionalFormatting>
  <conditionalFormatting sqref="D244">
    <cfRule type="cellIs" dxfId="703" priority="52" operator="equal">
      <formula>"Observation"</formula>
    </cfRule>
  </conditionalFormatting>
  <conditionalFormatting sqref="D298">
    <cfRule type="cellIs" dxfId="702" priority="48" operator="equal">
      <formula>"Observation"</formula>
    </cfRule>
  </conditionalFormatting>
  <conditionalFormatting sqref="D312">
    <cfRule type="cellIs" dxfId="701" priority="49" operator="equal">
      <formula>"Observation"</formula>
    </cfRule>
  </conditionalFormatting>
  <conditionalFormatting sqref="D269">
    <cfRule type="cellIs" dxfId="700" priority="47" operator="equal">
      <formula>"Observation"</formula>
    </cfRule>
  </conditionalFormatting>
  <conditionalFormatting sqref="D282:D283">
    <cfRule type="cellIs" dxfId="699" priority="46" operator="equal">
      <formula>"Observation"</formula>
    </cfRule>
  </conditionalFormatting>
  <conditionalFormatting sqref="D253:D254">
    <cfRule type="cellIs" dxfId="698" priority="45" operator="equal">
      <formula>"Observation"</formula>
    </cfRule>
  </conditionalFormatting>
  <conditionalFormatting sqref="D229">
    <cfRule type="cellIs" dxfId="697" priority="44" operator="equal">
      <formula>"Observation"</formula>
    </cfRule>
  </conditionalFormatting>
  <conditionalFormatting sqref="D212:D214">
    <cfRule type="cellIs" dxfId="696" priority="43" operator="equal">
      <formula>"Observation"</formula>
    </cfRule>
  </conditionalFormatting>
  <conditionalFormatting sqref="D209">
    <cfRule type="cellIs" dxfId="695" priority="42" operator="equal">
      <formula>"Observation"</formula>
    </cfRule>
  </conditionalFormatting>
  <conditionalFormatting sqref="D203">
    <cfRule type="cellIs" dxfId="694" priority="41" operator="equal">
      <formula>"Observation"</formula>
    </cfRule>
  </conditionalFormatting>
  <conditionalFormatting sqref="D377 D392:D399 D432:D444 D363:D372 D380:D390 D404:D415 D447:D458 D417:D428 D402 D357:D358 D351:D355 D340:D349">
    <cfRule type="cellIs" dxfId="693" priority="40" operator="equal">
      <formula>"Observation"</formula>
    </cfRule>
  </conditionalFormatting>
  <conditionalFormatting sqref="D373:D374">
    <cfRule type="cellIs" dxfId="692" priority="39" operator="equal">
      <formula>"Observation"</formula>
    </cfRule>
  </conditionalFormatting>
  <conditionalFormatting sqref="D375">
    <cfRule type="cellIs" dxfId="691" priority="38" operator="equal">
      <formula>"Observation"</formula>
    </cfRule>
  </conditionalFormatting>
  <conditionalFormatting sqref="D378">
    <cfRule type="cellIs" dxfId="690" priority="37" operator="equal">
      <formula>"Observation"</formula>
    </cfRule>
  </conditionalFormatting>
  <conditionalFormatting sqref="D431">
    <cfRule type="cellIs" dxfId="689" priority="36" operator="equal">
      <formula>"Observation"</formula>
    </cfRule>
  </conditionalFormatting>
  <conditionalFormatting sqref="D379">
    <cfRule type="cellIs" dxfId="688" priority="34" operator="equal">
      <formula>"Observation"</formula>
    </cfRule>
  </conditionalFormatting>
  <conditionalFormatting sqref="D362">
    <cfRule type="cellIs" dxfId="687" priority="35" operator="equal">
      <formula>"Observation"</formula>
    </cfRule>
  </conditionalFormatting>
  <conditionalFormatting sqref="D391">
    <cfRule type="cellIs" dxfId="686" priority="33" operator="equal">
      <formula>"Observation"</formula>
    </cfRule>
  </conditionalFormatting>
  <conditionalFormatting sqref="D403">
    <cfRule type="cellIs" dxfId="685" priority="32" operator="equal">
      <formula>"Observation"</formula>
    </cfRule>
  </conditionalFormatting>
  <conditionalFormatting sqref="D446">
    <cfRule type="cellIs" dxfId="684" priority="31" operator="equal">
      <formula>"Observation"</formula>
    </cfRule>
  </conditionalFormatting>
  <conditionalFormatting sqref="D459">
    <cfRule type="cellIs" dxfId="683" priority="30" operator="equal">
      <formula>"Observation"</formula>
    </cfRule>
  </conditionalFormatting>
  <conditionalFormatting sqref="D445">
    <cfRule type="cellIs" dxfId="682" priority="29" operator="equal">
      <formula>"Observation"</formula>
    </cfRule>
  </conditionalFormatting>
  <conditionalFormatting sqref="D416">
    <cfRule type="cellIs" dxfId="681" priority="28" operator="equal">
      <formula>"Observation"</formula>
    </cfRule>
  </conditionalFormatting>
  <conditionalFormatting sqref="D429:D430">
    <cfRule type="cellIs" dxfId="680" priority="27" operator="equal">
      <formula>"Observation"</formula>
    </cfRule>
  </conditionalFormatting>
  <conditionalFormatting sqref="D400:D401">
    <cfRule type="cellIs" dxfId="679" priority="26" operator="equal">
      <formula>"Observation"</formula>
    </cfRule>
  </conditionalFormatting>
  <conditionalFormatting sqref="D376">
    <cfRule type="cellIs" dxfId="678" priority="25" operator="equal">
      <formula>"Observation"</formula>
    </cfRule>
  </conditionalFormatting>
  <conditionalFormatting sqref="D359:D361">
    <cfRule type="cellIs" dxfId="677" priority="24" operator="equal">
      <formula>"Observation"</formula>
    </cfRule>
  </conditionalFormatting>
  <conditionalFormatting sqref="D356">
    <cfRule type="cellIs" dxfId="676" priority="23" operator="equal">
      <formula>"Observation"</formula>
    </cfRule>
  </conditionalFormatting>
  <conditionalFormatting sqref="D350">
    <cfRule type="cellIs" dxfId="675" priority="22" operator="equal">
      <formula>"Observation"</formula>
    </cfRule>
  </conditionalFormatting>
  <conditionalFormatting sqref="D192">
    <cfRule type="cellIs" dxfId="674" priority="21" operator="equal">
      <formula>"Observation"</formula>
    </cfRule>
  </conditionalFormatting>
  <conditionalFormatting sqref="D339">
    <cfRule type="cellIs" dxfId="673" priority="20" operator="equal">
      <formula>"Observation"</formula>
    </cfRule>
  </conditionalFormatting>
  <conditionalFormatting sqref="D180:D191">
    <cfRule type="cellIs" dxfId="672" priority="19" operator="equal">
      <formula>"Observation"</formula>
    </cfRule>
  </conditionalFormatting>
  <conditionalFormatting sqref="D327:D338">
    <cfRule type="cellIs" dxfId="671" priority="18" operator="equal">
      <formula>"Observation"</formula>
    </cfRule>
  </conditionalFormatting>
  <conditionalFormatting sqref="D303">
    <cfRule type="cellIs" dxfId="670" priority="17" operator="equal">
      <formula>"Observation"</formula>
    </cfRule>
  </conditionalFormatting>
  <conditionalFormatting sqref="D301:D302">
    <cfRule type="cellIs" dxfId="669" priority="16" operator="equal">
      <formula>"Observation"</formula>
    </cfRule>
  </conditionalFormatting>
  <conditionalFormatting sqref="D324">
    <cfRule type="cellIs" dxfId="668" priority="15" operator="equal">
      <formula>"Observation"</formula>
    </cfRule>
  </conditionalFormatting>
  <conditionalFormatting sqref="D468">
    <cfRule type="cellIs" dxfId="667" priority="14" operator="equal">
      <formula>"Observation"</formula>
    </cfRule>
  </conditionalFormatting>
  <conditionalFormatting sqref="D469">
    <cfRule type="cellIs" dxfId="666" priority="13" operator="equal">
      <formula>"Observation"</formula>
    </cfRule>
  </conditionalFormatting>
  <conditionalFormatting sqref="D472">
    <cfRule type="cellIs" dxfId="665" priority="12" operator="equal">
      <formula>"Observation"</formula>
    </cfRule>
  </conditionalFormatting>
  <conditionalFormatting sqref="D489">
    <cfRule type="cellIs" dxfId="664" priority="11" operator="equal">
      <formula>"Observation"</formula>
    </cfRule>
  </conditionalFormatting>
  <conditionalFormatting sqref="D499">
    <cfRule type="cellIs" dxfId="663" priority="10" operator="equal">
      <formula>"Observation"</formula>
    </cfRule>
  </conditionalFormatting>
  <conditionalFormatting sqref="D490">
    <cfRule type="cellIs" dxfId="662" priority="9" operator="equal">
      <formula>"Observation"</formula>
    </cfRule>
  </conditionalFormatting>
  <conditionalFormatting sqref="D501">
    <cfRule type="cellIs" dxfId="661" priority="8" operator="equal">
      <formula>"Observation"</formula>
    </cfRule>
  </conditionalFormatting>
  <conditionalFormatting sqref="D502">
    <cfRule type="cellIs" dxfId="660" priority="7" operator="equal">
      <formula>"Observation"</formula>
    </cfRule>
  </conditionalFormatting>
  <conditionalFormatting sqref="D506">
    <cfRule type="cellIs" dxfId="659" priority="6" operator="equal">
      <formula>"Observation"</formula>
    </cfRule>
  </conditionalFormatting>
  <conditionalFormatting sqref="D510">
    <cfRule type="cellIs" dxfId="658" priority="5" operator="equal">
      <formula>"Observation"</formula>
    </cfRule>
  </conditionalFormatting>
  <conditionalFormatting sqref="D504">
    <cfRule type="cellIs" dxfId="657" priority="4" operator="equal">
      <formula>"Observation"</formula>
    </cfRule>
  </conditionalFormatting>
  <conditionalFormatting sqref="D505">
    <cfRule type="cellIs" dxfId="656" priority="3" operator="equal">
      <formula>"Observation"</formula>
    </cfRule>
  </conditionalFormatting>
  <conditionalFormatting sqref="D508">
    <cfRule type="cellIs" dxfId="655" priority="2" operator="equal">
      <formula>"Observation"</formula>
    </cfRule>
  </conditionalFormatting>
  <conditionalFormatting sqref="D509">
    <cfRule type="cellIs" dxfId="654" priority="1" operator="equal">
      <formula>"Observation"</formula>
    </cfRule>
  </conditionalFormatting>
  <printOptions gridLines="1"/>
  <pageMargins left="0.25" right="0.25" top="0.75" bottom="0.75" header="0.3" footer="0.3"/>
  <pageSetup paperSize="9" scale="96" fitToHeight="0" orientation="landscape" verticalDpi="300" r:id="rId1"/>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9" tint="-0.499984740745262"/>
  </sheetPr>
  <dimension ref="A1:R304"/>
  <sheetViews>
    <sheetView workbookViewId="0">
      <selection activeCell="K305" sqref="K305"/>
    </sheetView>
  </sheetViews>
  <sheetFormatPr defaultColWidth="8.85546875" defaultRowHeight="15" outlineLevelRow="1" x14ac:dyDescent="0.25"/>
  <cols>
    <col min="1" max="1" width="10.140625" style="1" customWidth="1"/>
    <col min="2" max="2" width="10.140625" style="1" hidden="1" customWidth="1"/>
    <col min="3" max="3" width="9.42578125" style="6" hidden="1" customWidth="1"/>
    <col min="4" max="4" width="13.42578125" style="6" hidden="1" customWidth="1"/>
    <col min="5" max="5" width="13.7109375" style="6" hidden="1" customWidth="1"/>
    <col min="6" max="6" width="8.42578125" style="6" hidden="1" customWidth="1"/>
    <col min="7" max="9" width="2.42578125" style="7" hidden="1" customWidth="1"/>
    <col min="10" max="10" width="3.85546875" style="6" customWidth="1"/>
    <col min="11" max="11" width="78.42578125" style="1" customWidth="1"/>
    <col min="12" max="12" width="4" style="10" customWidth="1"/>
    <col min="13" max="13" width="69.28515625" style="6" customWidth="1"/>
    <col min="14" max="14" width="10.28515625" style="2" customWidth="1"/>
    <col min="15" max="16" width="0" style="1" hidden="1" customWidth="1"/>
    <col min="17" max="17" width="10.140625" style="1" hidden="1" customWidth="1"/>
    <col min="18" max="18" width="0" style="1" hidden="1" customWidth="1"/>
    <col min="19" max="16384" width="8.85546875" style="1"/>
  </cols>
  <sheetData>
    <row r="1" spans="1:18" s="106" customFormat="1" ht="45" customHeight="1" x14ac:dyDescent="0.25">
      <c r="A1" s="106" t="s">
        <v>2204</v>
      </c>
      <c r="G1" s="109"/>
      <c r="H1" s="109"/>
      <c r="I1" s="109"/>
      <c r="N1" s="108"/>
    </row>
    <row r="2" spans="1:18" s="54" customFormat="1" ht="33" customHeight="1" x14ac:dyDescent="0.25">
      <c r="A2" s="444" t="s">
        <v>917</v>
      </c>
      <c r="B2" s="444"/>
      <c r="C2" s="444" t="s">
        <v>463</v>
      </c>
      <c r="D2" s="444" t="s">
        <v>462</v>
      </c>
      <c r="E2" s="444" t="s">
        <v>461</v>
      </c>
      <c r="F2" s="444" t="s">
        <v>460</v>
      </c>
      <c r="G2" s="121" t="s">
        <v>459</v>
      </c>
      <c r="H2" s="121" t="s">
        <v>458</v>
      </c>
      <c r="I2" s="121"/>
      <c r="J2" s="509" t="s">
        <v>456</v>
      </c>
      <c r="K2" s="509"/>
      <c r="L2" s="444" t="s">
        <v>455</v>
      </c>
      <c r="M2" s="9"/>
      <c r="N2" s="63" t="s">
        <v>454</v>
      </c>
      <c r="O2" s="54" t="s">
        <v>535</v>
      </c>
      <c r="P2" s="54" t="s">
        <v>533</v>
      </c>
      <c r="Q2" s="444" t="s">
        <v>469</v>
      </c>
      <c r="R2" s="54" t="s">
        <v>955</v>
      </c>
    </row>
    <row r="3" spans="1:18" s="379" customFormat="1" x14ac:dyDescent="0.25">
      <c r="A3" s="379" t="s">
        <v>2205</v>
      </c>
      <c r="C3" s="380"/>
      <c r="D3" s="380"/>
      <c r="E3" s="380"/>
      <c r="F3" s="380"/>
      <c r="G3" s="380"/>
      <c r="H3" s="380"/>
      <c r="I3" s="380"/>
      <c r="J3" s="380"/>
      <c r="K3" s="381"/>
      <c r="L3" s="379" t="s">
        <v>2273</v>
      </c>
      <c r="M3" s="382"/>
      <c r="N3" s="383"/>
      <c r="R3" s="384">
        <v>0</v>
      </c>
    </row>
    <row r="4" spans="1:18" s="349" customFormat="1" x14ac:dyDescent="0.25">
      <c r="A4" s="348" t="s">
        <v>2206</v>
      </c>
      <c r="B4" s="348"/>
      <c r="C4" s="348"/>
      <c r="D4" s="348"/>
      <c r="E4" s="348"/>
      <c r="F4" s="348"/>
      <c r="G4" s="348"/>
      <c r="H4" s="348"/>
      <c r="I4" s="348"/>
      <c r="J4" s="348"/>
      <c r="K4" s="342"/>
      <c r="L4" s="342"/>
      <c r="M4" s="291" t="s">
        <v>2933</v>
      </c>
      <c r="N4" s="256"/>
      <c r="Q4" s="348"/>
      <c r="R4" s="345">
        <v>0</v>
      </c>
    </row>
    <row r="5" spans="1:18" s="349" customFormat="1" x14ac:dyDescent="0.25">
      <c r="A5" s="348" t="s">
        <v>2208</v>
      </c>
      <c r="B5" s="348"/>
      <c r="C5" s="348"/>
      <c r="D5" s="348"/>
      <c r="E5" s="348"/>
      <c r="F5" s="348"/>
      <c r="G5" s="348"/>
      <c r="H5" s="348"/>
      <c r="I5" s="348"/>
      <c r="J5" s="348"/>
      <c r="K5" s="342"/>
      <c r="L5" s="342"/>
      <c r="M5" s="291" t="s">
        <v>2935</v>
      </c>
      <c r="N5" s="256"/>
      <c r="Q5" s="348"/>
      <c r="R5" s="257">
        <v>0</v>
      </c>
    </row>
    <row r="6" spans="1:18" s="54" customFormat="1" x14ac:dyDescent="0.25">
      <c r="A6" s="10" t="s">
        <v>2996</v>
      </c>
      <c r="B6" s="10"/>
      <c r="C6" s="10"/>
      <c r="D6" s="10"/>
      <c r="E6" s="10"/>
      <c r="F6" s="10"/>
      <c r="G6" s="10"/>
      <c r="H6" s="10"/>
      <c r="I6" s="10"/>
      <c r="J6" s="10" t="s">
        <v>2997</v>
      </c>
      <c r="K6" s="30"/>
      <c r="L6" s="30"/>
      <c r="M6" s="27" t="s">
        <v>2998</v>
      </c>
      <c r="N6" s="22"/>
      <c r="Q6" s="10"/>
      <c r="R6" s="345"/>
    </row>
    <row r="7" spans="1:18" s="54" customFormat="1" x14ac:dyDescent="0.25">
      <c r="A7" s="10"/>
      <c r="B7" s="10"/>
      <c r="C7" s="10"/>
      <c r="D7" s="10"/>
      <c r="E7" s="10"/>
      <c r="F7" s="10"/>
      <c r="G7" s="10"/>
      <c r="H7" s="10"/>
      <c r="I7" s="10"/>
      <c r="J7" s="10"/>
      <c r="K7" s="30" t="s">
        <v>2999</v>
      </c>
      <c r="L7" s="30"/>
      <c r="M7" s="27" t="s">
        <v>3000</v>
      </c>
      <c r="N7" s="30" t="s">
        <v>3001</v>
      </c>
      <c r="Q7" s="10"/>
      <c r="R7" s="345"/>
    </row>
    <row r="8" spans="1:18" s="54" customFormat="1" x14ac:dyDescent="0.25">
      <c r="A8" s="10"/>
      <c r="B8" s="10"/>
      <c r="C8" s="10"/>
      <c r="D8" s="10"/>
      <c r="E8" s="10"/>
      <c r="F8" s="10"/>
      <c r="G8" s="10"/>
      <c r="H8" s="10"/>
      <c r="I8" s="10"/>
      <c r="J8" s="10"/>
      <c r="K8" s="30" t="s">
        <v>2986</v>
      </c>
      <c r="L8" s="30"/>
      <c r="M8" s="27" t="s">
        <v>3002</v>
      </c>
      <c r="N8" s="22" t="str">
        <f>A10</f>
        <v>C3.1.00b</v>
      </c>
      <c r="Q8" s="10"/>
      <c r="R8" s="345"/>
    </row>
    <row r="9" spans="1:18" s="54" customFormat="1" x14ac:dyDescent="0.25">
      <c r="A9" s="10"/>
      <c r="B9" s="10"/>
      <c r="C9" s="10"/>
      <c r="D9" s="10"/>
      <c r="E9" s="10"/>
      <c r="F9" s="10"/>
      <c r="G9" s="10"/>
      <c r="H9" s="10"/>
      <c r="I9" s="10"/>
      <c r="J9" s="10"/>
      <c r="K9" s="30" t="s">
        <v>3003</v>
      </c>
      <c r="L9" s="30"/>
      <c r="M9" s="27" t="s">
        <v>3004</v>
      </c>
      <c r="N9" s="22" t="str">
        <f>A10</f>
        <v>C3.1.00b</v>
      </c>
      <c r="Q9" s="10"/>
      <c r="R9" s="345"/>
    </row>
    <row r="10" spans="1:18" s="54" customFormat="1" x14ac:dyDescent="0.25">
      <c r="A10" s="10" t="s">
        <v>3005</v>
      </c>
      <c r="B10" s="10"/>
      <c r="C10" s="10"/>
      <c r="D10" s="10"/>
      <c r="E10" s="10"/>
      <c r="F10" s="10"/>
      <c r="G10" s="10"/>
      <c r="H10" s="10"/>
      <c r="I10" s="10"/>
      <c r="J10" s="10" t="s">
        <v>3006</v>
      </c>
      <c r="K10" s="30"/>
      <c r="L10" s="30"/>
      <c r="M10" s="27" t="s">
        <v>3007</v>
      </c>
      <c r="N10" s="23" t="str">
        <f>A13</f>
        <v>C3.1.01</v>
      </c>
      <c r="Q10" s="10"/>
      <c r="R10" s="345"/>
    </row>
    <row r="11" spans="1:18" s="54" customFormat="1" x14ac:dyDescent="0.25">
      <c r="A11" s="10"/>
      <c r="B11" s="10"/>
      <c r="C11" s="10"/>
      <c r="D11" s="10"/>
      <c r="E11" s="10"/>
      <c r="F11" s="10"/>
      <c r="G11" s="10"/>
      <c r="H11" s="10"/>
      <c r="I11" s="10"/>
      <c r="J11" s="10"/>
      <c r="K11" s="30"/>
      <c r="L11" s="30"/>
      <c r="M11" s="27"/>
      <c r="N11" s="22"/>
      <c r="Q11" s="10"/>
      <c r="R11" s="345"/>
    </row>
    <row r="12" spans="1:18" s="349" customFormat="1" x14ac:dyDescent="0.25">
      <c r="A12" s="348" t="s">
        <v>2207</v>
      </c>
      <c r="B12" s="348"/>
      <c r="C12" s="348"/>
      <c r="D12" s="348"/>
      <c r="E12" s="348"/>
      <c r="F12" s="348"/>
      <c r="G12" s="348"/>
      <c r="H12" s="348"/>
      <c r="I12" s="348"/>
      <c r="J12" s="348"/>
      <c r="K12" s="342"/>
      <c r="L12" s="342"/>
      <c r="M12" s="291" t="s">
        <v>2934</v>
      </c>
      <c r="N12" s="256"/>
      <c r="Q12" s="348"/>
      <c r="R12" s="257">
        <v>0</v>
      </c>
    </row>
    <row r="13" spans="1:18" s="43" customFormat="1" x14ac:dyDescent="0.25">
      <c r="A13" s="290" t="s">
        <v>2209</v>
      </c>
      <c r="B13" s="346"/>
      <c r="C13" s="30" t="s">
        <v>9</v>
      </c>
      <c r="D13" s="30" t="s">
        <v>8</v>
      </c>
      <c r="E13" s="30" t="s">
        <v>7</v>
      </c>
      <c r="F13" s="30" t="s">
        <v>6</v>
      </c>
      <c r="G13" s="30"/>
      <c r="H13" s="30"/>
      <c r="I13" s="30"/>
      <c r="J13" s="30" t="s">
        <v>239</v>
      </c>
      <c r="K13" s="30"/>
      <c r="L13" s="30" t="s">
        <v>2274</v>
      </c>
      <c r="N13" s="263"/>
      <c r="O13" s="214" t="s">
        <v>2275</v>
      </c>
      <c r="Q13" s="290" t="s">
        <v>240</v>
      </c>
      <c r="R13" s="345">
        <v>0</v>
      </c>
    </row>
    <row r="14" spans="1:18" outlineLevel="1" x14ac:dyDescent="0.25">
      <c r="B14" s="19" t="s">
        <v>575</v>
      </c>
      <c r="C14" s="233" t="str">
        <f>VLOOKUP($B14,[2]Codes!$A$1:$K$65536,2,FALSE)</f>
        <v>Response</v>
      </c>
      <c r="D14" s="27"/>
      <c r="E14" s="233" t="str">
        <f>VLOOKUP($B14,[2]Codes!$A$1:$K$65536,4,FALSE)</f>
        <v>Category option</v>
      </c>
      <c r="F14" s="233">
        <f>VLOOKUP($B14,[2]Codes!$A$1:$K$65536,5,FALSE)</f>
        <v>0</v>
      </c>
      <c r="G14" s="27"/>
      <c r="H14" s="27"/>
      <c r="I14" s="27"/>
      <c r="J14" s="27"/>
      <c r="K14" s="233" t="s">
        <v>3</v>
      </c>
      <c r="L14" s="27"/>
      <c r="M14" s="233" t="s">
        <v>21</v>
      </c>
      <c r="N14" s="25" t="str">
        <f>A18</f>
        <v>C3.1.02</v>
      </c>
      <c r="R14" s="345" t="s">
        <v>982</v>
      </c>
    </row>
    <row r="15" spans="1:18" outlineLevel="1" x14ac:dyDescent="0.25">
      <c r="A15" s="19"/>
      <c r="B15" s="19" t="s">
        <v>576</v>
      </c>
      <c r="C15" s="233" t="str">
        <f>VLOOKUP($B15,[2]Codes!$A$1:$K$65536,2,FALSE)</f>
        <v>Response</v>
      </c>
      <c r="D15" s="27"/>
      <c r="E15" s="233" t="str">
        <f>VLOOKUP($B15,[2]Codes!$A$1:$K$65536,4,FALSE)</f>
        <v>Category option</v>
      </c>
      <c r="F15" s="233">
        <f>VLOOKUP($B15,[2]Codes!$A$1:$K$65536,5,FALSE)</f>
        <v>1</v>
      </c>
      <c r="G15" s="27"/>
      <c r="H15" s="27"/>
      <c r="I15" s="27"/>
      <c r="J15" s="27"/>
      <c r="K15" s="233" t="s">
        <v>4</v>
      </c>
      <c r="L15" s="27"/>
      <c r="M15" s="233" t="s">
        <v>20</v>
      </c>
      <c r="N15" s="25" t="str">
        <f>A42</f>
        <v>C3.1.06</v>
      </c>
      <c r="Q15" s="19"/>
      <c r="R15" s="345" t="s">
        <v>982</v>
      </c>
    </row>
    <row r="16" spans="1:18" outlineLevel="1" x14ac:dyDescent="0.25">
      <c r="B16" s="19" t="s">
        <v>588</v>
      </c>
      <c r="C16" s="233" t="str">
        <f>VLOOKUP($B16,[2]Codes!$A$1:$K$65536,2,FALSE)</f>
        <v>Response</v>
      </c>
      <c r="D16" s="27"/>
      <c r="E16" s="233" t="str">
        <f>VLOOKUP($B16,[2]Codes!$A$1:$K$65536,4,FALSE)</f>
        <v>Category option</v>
      </c>
      <c r="F16" s="233">
        <f>VLOOKUP($B16,[2]Codes!$A$1:$K$65536,5,FALSE)</f>
        <v>999</v>
      </c>
      <c r="G16" s="27"/>
      <c r="H16" s="27"/>
      <c r="I16" s="27"/>
      <c r="J16" s="27"/>
      <c r="K16" s="233" t="s">
        <v>24</v>
      </c>
      <c r="L16" s="27"/>
      <c r="M16" s="233" t="s">
        <v>23</v>
      </c>
      <c r="N16" s="25" t="s">
        <v>2276</v>
      </c>
      <c r="R16" s="345" t="s">
        <v>982</v>
      </c>
    </row>
    <row r="17" spans="1:18" outlineLevel="1" x14ac:dyDescent="0.25">
      <c r="B17" s="19" t="s">
        <v>589</v>
      </c>
      <c r="C17" s="233" t="str">
        <f>VLOOKUP($B17,[2]Codes!$A$1:$K$65536,2,FALSE)</f>
        <v>Response</v>
      </c>
      <c r="D17" s="27"/>
      <c r="E17" s="233" t="str">
        <f>VLOOKUP($B17,[2]Codes!$A$1:$K$65536,4,FALSE)</f>
        <v>Category option</v>
      </c>
      <c r="F17" s="233">
        <f>VLOOKUP($B17,[2]Codes!$A$1:$K$65536,5,FALSE)</f>
        <v>998</v>
      </c>
      <c r="G17" s="27"/>
      <c r="H17" s="27"/>
      <c r="I17" s="27"/>
      <c r="J17" s="27"/>
      <c r="K17" s="233" t="s">
        <v>29</v>
      </c>
      <c r="L17" s="27"/>
      <c r="M17" s="233" t="s">
        <v>28</v>
      </c>
      <c r="N17" s="25" t="s">
        <v>2276</v>
      </c>
      <c r="R17" s="345" t="s">
        <v>982</v>
      </c>
    </row>
    <row r="18" spans="1:18" s="43" customFormat="1" x14ac:dyDescent="0.25">
      <c r="A18" s="290" t="s">
        <v>2210</v>
      </c>
      <c r="B18" s="346"/>
      <c r="C18" s="30" t="s">
        <v>9</v>
      </c>
      <c r="D18" s="30" t="s">
        <v>8</v>
      </c>
      <c r="E18" s="30" t="s">
        <v>7</v>
      </c>
      <c r="F18" s="30" t="s">
        <v>6</v>
      </c>
      <c r="G18" s="30"/>
      <c r="H18" s="30"/>
      <c r="I18" s="30"/>
      <c r="J18" s="30" t="s">
        <v>237</v>
      </c>
      <c r="K18" s="30"/>
      <c r="L18" s="30" t="s">
        <v>2277</v>
      </c>
      <c r="N18" s="288"/>
      <c r="Q18" s="290" t="s">
        <v>238</v>
      </c>
      <c r="R18" s="345" t="s">
        <v>2278</v>
      </c>
    </row>
    <row r="19" spans="1:18" s="43" customFormat="1" outlineLevel="1" x14ac:dyDescent="0.25">
      <c r="A19" s="290"/>
      <c r="B19" s="231" t="s">
        <v>1429</v>
      </c>
      <c r="C19" s="233" t="str">
        <f>VLOOKUP($B19,[2]Codes!$A$1:$K$65536,2,FALSE)</f>
        <v>Response</v>
      </c>
      <c r="D19" s="27"/>
      <c r="E19" s="233" t="str">
        <f>VLOOKUP($B19,[2]Codes!$A$1:$K$65536,4,FALSE)</f>
        <v>Category option</v>
      </c>
      <c r="F19" s="233">
        <f>VLOOKUP($B19,[2]Codes!$A$1:$K$65536,5,FALSE)</f>
        <v>1</v>
      </c>
      <c r="G19" s="27"/>
      <c r="H19" s="27"/>
      <c r="I19" s="27"/>
      <c r="J19" s="27"/>
      <c r="K19" s="233" t="s">
        <v>236</v>
      </c>
      <c r="L19" s="27"/>
      <c r="M19" s="233" t="s">
        <v>235</v>
      </c>
      <c r="N19" s="25" t="str">
        <f>A33</f>
        <v>C3.1.03</v>
      </c>
      <c r="O19" s="214" t="s">
        <v>2279</v>
      </c>
      <c r="Q19" s="290"/>
      <c r="R19" s="345" t="s">
        <v>982</v>
      </c>
    </row>
    <row r="20" spans="1:18" s="43" customFormat="1" outlineLevel="1" x14ac:dyDescent="0.25">
      <c r="A20" s="290"/>
      <c r="B20" s="231" t="s">
        <v>1430</v>
      </c>
      <c r="C20" s="233" t="str">
        <f>VLOOKUP($B20,[2]Codes!$A$1:$K$65536,2,FALSE)</f>
        <v>Response</v>
      </c>
      <c r="D20" s="27"/>
      <c r="E20" s="233" t="str">
        <f>VLOOKUP($B20,[2]Codes!$A$1:$K$65536,4,FALSE)</f>
        <v>Category option</v>
      </c>
      <c r="F20" s="233">
        <f>VLOOKUP($B20,[2]Codes!$A$1:$K$65536,5,FALSE)</f>
        <v>2</v>
      </c>
      <c r="G20" s="27"/>
      <c r="H20" s="27"/>
      <c r="I20" s="27"/>
      <c r="J20" s="27"/>
      <c r="K20" s="233" t="s">
        <v>19</v>
      </c>
      <c r="L20" s="27"/>
      <c r="M20" s="233" t="s">
        <v>1391</v>
      </c>
      <c r="N20" s="25" t="s">
        <v>2276</v>
      </c>
      <c r="Q20" s="290"/>
      <c r="R20" s="345" t="s">
        <v>982</v>
      </c>
    </row>
    <row r="21" spans="1:18" s="43" customFormat="1" outlineLevel="1" x14ac:dyDescent="0.25">
      <c r="A21" s="290"/>
      <c r="B21" s="231" t="s">
        <v>1431</v>
      </c>
      <c r="C21" s="233" t="str">
        <f>VLOOKUP($B21,[2]Codes!$A$1:$K$65536,2,FALSE)</f>
        <v>Response</v>
      </c>
      <c r="D21" s="27"/>
      <c r="E21" s="233" t="str">
        <f>VLOOKUP($B21,[2]Codes!$A$1:$K$65536,4,FALSE)</f>
        <v>Category option</v>
      </c>
      <c r="F21" s="233">
        <f>VLOOKUP($B21,[2]Codes!$A$1:$K$65536,5,FALSE)</f>
        <v>3</v>
      </c>
      <c r="G21" s="27"/>
      <c r="H21" s="27"/>
      <c r="I21" s="27"/>
      <c r="J21" s="27"/>
      <c r="K21" s="233" t="s">
        <v>234</v>
      </c>
      <c r="L21" s="27"/>
      <c r="M21" s="233" t="s">
        <v>233</v>
      </c>
      <c r="N21" s="25" t="str">
        <f>A33</f>
        <v>C3.1.03</v>
      </c>
      <c r="Q21" s="290"/>
      <c r="R21" s="345" t="s">
        <v>982</v>
      </c>
    </row>
    <row r="22" spans="1:18" outlineLevel="1" x14ac:dyDescent="0.25">
      <c r="A22" s="19"/>
      <c r="B22" s="231" t="s">
        <v>1432</v>
      </c>
      <c r="C22" s="233" t="str">
        <f>VLOOKUP($B22,[2]Codes!$A$1:$K$65536,2,FALSE)</f>
        <v>Response</v>
      </c>
      <c r="D22" s="27"/>
      <c r="E22" s="233" t="str">
        <f>VLOOKUP($B22,[2]Codes!$A$1:$K$65536,4,FALSE)</f>
        <v>Category option</v>
      </c>
      <c r="F22" s="233">
        <f>VLOOKUP($B22,[2]Codes!$A$1:$K$65536,5,FALSE)</f>
        <v>4</v>
      </c>
      <c r="G22" s="27"/>
      <c r="H22" s="27"/>
      <c r="I22" s="27"/>
      <c r="J22" s="27"/>
      <c r="K22" s="233" t="s">
        <v>1273</v>
      </c>
      <c r="L22" s="27"/>
      <c r="M22" s="233" t="s">
        <v>1274</v>
      </c>
      <c r="N22" s="25" t="str">
        <f>A33</f>
        <v>C3.1.03</v>
      </c>
      <c r="Q22" s="19"/>
      <c r="R22" s="345" t="s">
        <v>982</v>
      </c>
    </row>
    <row r="23" spans="1:18" outlineLevel="1" x14ac:dyDescent="0.25">
      <c r="A23" s="19"/>
      <c r="B23" s="231" t="s">
        <v>1433</v>
      </c>
      <c r="C23" s="233" t="str">
        <f>VLOOKUP($B23,[2]Codes!$A$1:$K$65536,2,FALSE)</f>
        <v>Response</v>
      </c>
      <c r="D23" s="27"/>
      <c r="E23" s="233" t="str">
        <f>VLOOKUP($B23,[2]Codes!$A$1:$K$65536,4,FALSE)</f>
        <v>Category option</v>
      </c>
      <c r="F23" s="233">
        <f>VLOOKUP($B23,[2]Codes!$A$1:$K$65536,5,FALSE)</f>
        <v>5</v>
      </c>
      <c r="G23" s="27"/>
      <c r="H23" s="27"/>
      <c r="I23" s="27"/>
      <c r="J23" s="27"/>
      <c r="K23" s="233" t="s">
        <v>1275</v>
      </c>
      <c r="L23" s="27"/>
      <c r="M23" s="233" t="s">
        <v>1276</v>
      </c>
      <c r="N23" s="25" t="str">
        <f>A40</f>
        <v>C3.1.04</v>
      </c>
      <c r="Q23" s="19"/>
      <c r="R23" s="345" t="s">
        <v>982</v>
      </c>
    </row>
    <row r="24" spans="1:18" outlineLevel="1" x14ac:dyDescent="0.25">
      <c r="A24" s="19"/>
      <c r="B24" s="231" t="s">
        <v>1434</v>
      </c>
      <c r="C24" s="233" t="str">
        <f>VLOOKUP($B24,[2]Codes!$A$1:$K$65536,2,FALSE)</f>
        <v>Response</v>
      </c>
      <c r="D24" s="27"/>
      <c r="E24" s="233" t="str">
        <f>VLOOKUP($B24,[2]Codes!$A$1:$K$65536,4,FALSE)</f>
        <v>Category option</v>
      </c>
      <c r="F24" s="233">
        <f>VLOOKUP($B24,[2]Codes!$A$1:$K$65536,5,FALSE)</f>
        <v>6</v>
      </c>
      <c r="G24" s="27"/>
      <c r="H24" s="27"/>
      <c r="I24" s="27"/>
      <c r="J24" s="27"/>
      <c r="K24" s="233" t="s">
        <v>1277</v>
      </c>
      <c r="L24" s="27"/>
      <c r="M24" s="233" t="s">
        <v>1278</v>
      </c>
      <c r="N24" s="25" t="str">
        <f>A40</f>
        <v>C3.1.04</v>
      </c>
      <c r="Q24" s="19"/>
      <c r="R24" s="345" t="s">
        <v>982</v>
      </c>
    </row>
    <row r="25" spans="1:18" s="6" customFormat="1" outlineLevel="1" x14ac:dyDescent="0.25">
      <c r="A25" s="19"/>
      <c r="B25" s="231" t="s">
        <v>1435</v>
      </c>
      <c r="C25" s="233" t="str">
        <f>VLOOKUP($B25,[2]Codes!$A$1:$K$65536,2,FALSE)</f>
        <v>Response</v>
      </c>
      <c r="D25" s="27"/>
      <c r="E25" s="233" t="str">
        <f>VLOOKUP($B25,[2]Codes!$A$1:$K$65536,4,FALSE)</f>
        <v>Category option</v>
      </c>
      <c r="F25" s="233">
        <f>VLOOKUP($B25,[2]Codes!$A$1:$K$65536,5,FALSE)</f>
        <v>7</v>
      </c>
      <c r="G25" s="27"/>
      <c r="H25" s="27"/>
      <c r="I25" s="27"/>
      <c r="J25" s="27"/>
      <c r="K25" s="233" t="s">
        <v>1279</v>
      </c>
      <c r="L25" s="27"/>
      <c r="M25" s="385" t="s">
        <v>3008</v>
      </c>
      <c r="N25" s="25" t="s">
        <v>2276</v>
      </c>
      <c r="Q25" s="19"/>
      <c r="R25" s="345" t="s">
        <v>982</v>
      </c>
    </row>
    <row r="26" spans="1:18" s="6" customFormat="1" outlineLevel="1" x14ac:dyDescent="0.25">
      <c r="A26" s="19"/>
      <c r="B26" s="231" t="s">
        <v>1436</v>
      </c>
      <c r="C26" s="233" t="str">
        <f>VLOOKUP($B26,[2]Codes!$A$1:$K$65536,2,FALSE)</f>
        <v>Response</v>
      </c>
      <c r="D26" s="27"/>
      <c r="E26" s="233" t="str">
        <f>VLOOKUP($B26,[2]Codes!$A$1:$K$65536,4,FALSE)</f>
        <v>Category option</v>
      </c>
      <c r="F26" s="233">
        <f>VLOOKUP($B26,[2]Codes!$A$1:$K$65536,5,FALSE)</f>
        <v>8</v>
      </c>
      <c r="G26" s="27"/>
      <c r="H26" s="27"/>
      <c r="I26" s="27"/>
      <c r="J26" s="27"/>
      <c r="K26" s="233" t="s">
        <v>27</v>
      </c>
      <c r="L26" s="27"/>
      <c r="M26" s="233" t="s">
        <v>232</v>
      </c>
      <c r="N26" s="25" t="str">
        <f>A40</f>
        <v>C3.1.04</v>
      </c>
      <c r="Q26" s="19"/>
      <c r="R26" s="345" t="s">
        <v>982</v>
      </c>
    </row>
    <row r="27" spans="1:18" s="6" customFormat="1" outlineLevel="1" x14ac:dyDescent="0.25">
      <c r="A27" s="19"/>
      <c r="B27" s="231" t="s">
        <v>1437</v>
      </c>
      <c r="C27" s="233" t="str">
        <f>VLOOKUP($B27,[2]Codes!$A$1:$K$65536,2,FALSE)</f>
        <v>Response</v>
      </c>
      <c r="D27" s="27"/>
      <c r="E27" s="233" t="str">
        <f>VLOOKUP($B27,[2]Codes!$A$1:$K$65536,4,FALSE)</f>
        <v>Category option</v>
      </c>
      <c r="F27" s="233">
        <f>VLOOKUP($B27,[2]Codes!$A$1:$K$65536,5,FALSE)</f>
        <v>9</v>
      </c>
      <c r="G27" s="27"/>
      <c r="H27" s="27"/>
      <c r="I27" s="27"/>
      <c r="J27" s="27"/>
      <c r="K27" s="233" t="s">
        <v>1386</v>
      </c>
      <c r="L27" s="27"/>
      <c r="M27" s="385" t="s">
        <v>2280</v>
      </c>
      <c r="N27" s="25" t="str">
        <f>A40</f>
        <v>C3.1.04</v>
      </c>
      <c r="Q27" s="19"/>
      <c r="R27" s="345" t="s">
        <v>982</v>
      </c>
    </row>
    <row r="28" spans="1:18" s="6" customFormat="1" outlineLevel="1" x14ac:dyDescent="0.25">
      <c r="A28" s="19"/>
      <c r="B28" s="231" t="s">
        <v>1438</v>
      </c>
      <c r="C28" s="233" t="str">
        <f>VLOOKUP($B28,[2]Codes!$A$1:$K$65536,2,FALSE)</f>
        <v>Response</v>
      </c>
      <c r="D28" s="27"/>
      <c r="E28" s="233" t="str">
        <f>VLOOKUP($B28,[2]Codes!$A$1:$K$65536,4,FALSE)</f>
        <v>Category option</v>
      </c>
      <c r="F28" s="233">
        <f>VLOOKUP($B28,[2]Codes!$A$1:$K$65536,5,FALSE)</f>
        <v>10</v>
      </c>
      <c r="G28" s="27"/>
      <c r="H28" s="27"/>
      <c r="I28" s="27"/>
      <c r="J28" s="27"/>
      <c r="K28" s="233" t="s">
        <v>1352</v>
      </c>
      <c r="L28" s="27"/>
      <c r="M28" s="233" t="s">
        <v>1392</v>
      </c>
      <c r="N28" s="25" t="str">
        <f>A40</f>
        <v>C3.1.04</v>
      </c>
      <c r="Q28" s="19"/>
      <c r="R28" s="345" t="s">
        <v>982</v>
      </c>
    </row>
    <row r="29" spans="1:18" s="6" customFormat="1" outlineLevel="1" x14ac:dyDescent="0.25">
      <c r="A29" s="19"/>
      <c r="B29" s="231" t="s">
        <v>1439</v>
      </c>
      <c r="C29" s="233" t="str">
        <f>VLOOKUP($B29,[2]Codes!$A$1:$K$65536,2,FALSE)</f>
        <v>Response</v>
      </c>
      <c r="D29" s="27"/>
      <c r="E29" s="233" t="str">
        <f>VLOOKUP($B29,[2]Codes!$A$1:$K$65536,4,FALSE)</f>
        <v>Category option</v>
      </c>
      <c r="F29" s="233">
        <f>VLOOKUP($B29,[2]Codes!$A$1:$K$65536,5,FALSE)</f>
        <v>11</v>
      </c>
      <c r="G29" s="27"/>
      <c r="H29" s="27"/>
      <c r="I29" s="27"/>
      <c r="J29" s="27"/>
      <c r="K29" s="233" t="s">
        <v>1385</v>
      </c>
      <c r="L29" s="27"/>
      <c r="M29" s="233" t="s">
        <v>1393</v>
      </c>
      <c r="N29" s="25" t="s">
        <v>2276</v>
      </c>
      <c r="Q29" s="19"/>
      <c r="R29" s="345" t="s">
        <v>982</v>
      </c>
    </row>
    <row r="30" spans="1:18" s="6" customFormat="1" outlineLevel="1" x14ac:dyDescent="0.25">
      <c r="A30" s="19"/>
      <c r="B30" s="231" t="s">
        <v>1440</v>
      </c>
      <c r="C30" s="233" t="str">
        <f>VLOOKUP($B30,[2]Codes!$A$1:$K$65536,2,FALSE)</f>
        <v>Response</v>
      </c>
      <c r="D30" s="27"/>
      <c r="E30" s="233" t="str">
        <f>VLOOKUP($B30,[2]Codes!$A$1:$K$65536,4,FALSE)</f>
        <v>Category option</v>
      </c>
      <c r="F30" s="233">
        <f>VLOOKUP($B30,[2]Codes!$A$1:$K$65536,5,FALSE)</f>
        <v>12</v>
      </c>
      <c r="G30" s="27"/>
      <c r="H30" s="27"/>
      <c r="I30" s="27"/>
      <c r="J30" s="27"/>
      <c r="K30" s="233" t="s">
        <v>230</v>
      </c>
      <c r="L30" s="27"/>
      <c r="M30" s="233" t="s">
        <v>229</v>
      </c>
      <c r="N30" s="25" t="s">
        <v>2276</v>
      </c>
      <c r="Q30" s="19"/>
      <c r="R30" s="345" t="s">
        <v>982</v>
      </c>
    </row>
    <row r="31" spans="1:18" s="6" customFormat="1" outlineLevel="1" x14ac:dyDescent="0.25">
      <c r="A31" s="19"/>
      <c r="B31" s="19" t="s">
        <v>577</v>
      </c>
      <c r="C31" s="233" t="str">
        <f>VLOOKUP($B31,[2]Codes!$A$1:$K$65536,2,FALSE)</f>
        <v>Response</v>
      </c>
      <c r="D31" s="27"/>
      <c r="E31" s="233" t="str">
        <f>VLOOKUP($B31,[2]Codes!$A$1:$K$65536,4,FALSE)</f>
        <v>Category option</v>
      </c>
      <c r="F31" s="233">
        <f>VLOOKUP($B31,[2]Codes!$A$1:$K$65536,5,FALSE)</f>
        <v>997</v>
      </c>
      <c r="G31" s="27"/>
      <c r="H31" s="27"/>
      <c r="I31" s="27"/>
      <c r="J31" s="27"/>
      <c r="K31" s="233" t="s">
        <v>606</v>
      </c>
      <c r="L31" s="27"/>
      <c r="M31" s="233" t="s">
        <v>605</v>
      </c>
      <c r="N31" s="25" t="str">
        <f>A32</f>
        <v>C3.1.02x</v>
      </c>
      <c r="Q31" s="19"/>
      <c r="R31" s="345" t="s">
        <v>982</v>
      </c>
    </row>
    <row r="32" spans="1:18" s="43" customFormat="1" x14ac:dyDescent="0.25">
      <c r="A32" s="290" t="s">
        <v>2211</v>
      </c>
      <c r="B32" s="346"/>
      <c r="C32" s="30" t="s">
        <v>9</v>
      </c>
      <c r="D32" s="30" t="s">
        <v>453</v>
      </c>
      <c r="E32" s="30" t="s">
        <v>15</v>
      </c>
      <c r="F32" s="30" t="s">
        <v>14</v>
      </c>
      <c r="G32" s="30"/>
      <c r="H32" s="30"/>
      <c r="I32" s="30"/>
      <c r="J32" s="30" t="s">
        <v>1764</v>
      </c>
      <c r="K32" s="30"/>
      <c r="L32" s="30" t="s">
        <v>2281</v>
      </c>
      <c r="N32" s="288" t="s">
        <v>2276</v>
      </c>
      <c r="Q32" s="290"/>
      <c r="R32" s="345"/>
    </row>
    <row r="33" spans="1:18" s="43" customFormat="1" x14ac:dyDescent="0.25">
      <c r="A33" s="290" t="s">
        <v>2212</v>
      </c>
      <c r="B33" s="346"/>
      <c r="C33" s="30" t="s">
        <v>9</v>
      </c>
      <c r="D33" s="30" t="s">
        <v>8</v>
      </c>
      <c r="E33" s="30" t="s">
        <v>7</v>
      </c>
      <c r="F33" s="30" t="s">
        <v>6</v>
      </c>
      <c r="G33" s="30"/>
      <c r="H33" s="30"/>
      <c r="I33" s="30"/>
      <c r="J33" s="30" t="s">
        <v>227</v>
      </c>
      <c r="K33" s="30"/>
      <c r="L33" s="30" t="s">
        <v>2282</v>
      </c>
      <c r="N33" s="288"/>
      <c r="O33" s="214" t="s">
        <v>2283</v>
      </c>
      <c r="Q33" s="290" t="s">
        <v>228</v>
      </c>
      <c r="R33" s="345" t="s">
        <v>2284</v>
      </c>
    </row>
    <row r="34" spans="1:18" s="43" customFormat="1" outlineLevel="1" x14ac:dyDescent="0.25">
      <c r="A34" s="290"/>
      <c r="B34" s="231" t="s">
        <v>1444</v>
      </c>
      <c r="C34" s="233" t="str">
        <f>VLOOKUP($B34,[2]Codes!$A$1:$K$65536,2,FALSE)</f>
        <v>Response</v>
      </c>
      <c r="D34" s="27"/>
      <c r="E34" s="233" t="str">
        <f>VLOOKUP($B34,[2]Codes!$A$1:$K$65536,4,FALSE)</f>
        <v>Category option</v>
      </c>
      <c r="F34" s="233">
        <f>VLOOKUP($B34,[2]Codes!$A$1:$K$65536,5,FALSE)</f>
        <v>1</v>
      </c>
      <c r="G34" s="27"/>
      <c r="H34" s="27"/>
      <c r="I34" s="27"/>
      <c r="J34" s="27"/>
      <c r="K34" s="233" t="str">
        <f>VLOOKUP($B34,[2]Codes!$A$1:$K$65536,9,FALSE)</f>
        <v>Not unhappy</v>
      </c>
      <c r="L34" s="27"/>
      <c r="M34" s="233" t="s">
        <v>2285</v>
      </c>
      <c r="N34" s="25" t="str">
        <f>A40</f>
        <v>C3.1.04</v>
      </c>
      <c r="O34" s="214"/>
      <c r="Q34" s="290"/>
      <c r="R34" s="345" t="s">
        <v>982</v>
      </c>
    </row>
    <row r="35" spans="1:18" s="43" customFormat="1" outlineLevel="1" x14ac:dyDescent="0.25">
      <c r="A35" s="290"/>
      <c r="B35" s="231" t="s">
        <v>1445</v>
      </c>
      <c r="C35" s="233" t="str">
        <f>VLOOKUP($B35,[2]Codes!$A$1:$K$65536,2,FALSE)</f>
        <v>Response</v>
      </c>
      <c r="D35" s="27"/>
      <c r="E35" s="233" t="str">
        <f>VLOOKUP($B35,[2]Codes!$A$1:$K$65536,4,FALSE)</f>
        <v>Category option</v>
      </c>
      <c r="F35" s="233">
        <f>VLOOKUP($B35,[2]Codes!$A$1:$K$65536,5,FALSE)</f>
        <v>2</v>
      </c>
      <c r="G35" s="27"/>
      <c r="H35" s="27"/>
      <c r="I35" s="27"/>
      <c r="J35" s="27"/>
      <c r="K35" s="233" t="str">
        <f>VLOOKUP($B35,[2]Codes!$A$1:$K$65536,9,FALSE)</f>
        <v>A little unhappy</v>
      </c>
      <c r="L35" s="27"/>
      <c r="M35" s="233" t="s">
        <v>2286</v>
      </c>
      <c r="N35" s="25" t="str">
        <f>A40</f>
        <v>C3.1.04</v>
      </c>
      <c r="O35" s="214"/>
      <c r="Q35" s="290"/>
      <c r="R35" s="345" t="s">
        <v>982</v>
      </c>
    </row>
    <row r="36" spans="1:18" s="43" customFormat="1" outlineLevel="1" x14ac:dyDescent="0.25">
      <c r="A36" s="290"/>
      <c r="B36" s="231" t="s">
        <v>1446</v>
      </c>
      <c r="C36" s="233" t="str">
        <f>VLOOKUP($B36,[2]Codes!$A$1:$K$65536,2,FALSE)</f>
        <v>Response</v>
      </c>
      <c r="D36" s="27"/>
      <c r="E36" s="233" t="str">
        <f>VLOOKUP($B36,[2]Codes!$A$1:$K$65536,4,FALSE)</f>
        <v>Category option</v>
      </c>
      <c r="F36" s="233">
        <f>VLOOKUP($B36,[2]Codes!$A$1:$K$65536,5,FALSE)</f>
        <v>3</v>
      </c>
      <c r="G36" s="27"/>
      <c r="H36" s="27"/>
      <c r="I36" s="27"/>
      <c r="J36" s="27"/>
      <c r="K36" s="233" t="str">
        <f>VLOOKUP($B36,[2]Codes!$A$1:$K$65536,9,FALSE)</f>
        <v>Undecided (in 2 minds)</v>
      </c>
      <c r="L36" s="27"/>
      <c r="M36" s="233" t="s">
        <v>2287</v>
      </c>
      <c r="N36" s="25" t="str">
        <f>A40</f>
        <v>C3.1.04</v>
      </c>
      <c r="O36" s="214"/>
      <c r="Q36" s="290"/>
      <c r="R36" s="345" t="s">
        <v>982</v>
      </c>
    </row>
    <row r="37" spans="1:18" s="43" customFormat="1" outlineLevel="1" x14ac:dyDescent="0.25">
      <c r="A37" s="290"/>
      <c r="B37" s="231" t="s">
        <v>1447</v>
      </c>
      <c r="C37" s="233" t="str">
        <f>VLOOKUP($B37,[2]Codes!$A$1:$K$65536,2,FALSE)</f>
        <v>Response</v>
      </c>
      <c r="D37" s="27"/>
      <c r="E37" s="233" t="str">
        <f>VLOOKUP($B37,[2]Codes!$A$1:$K$65536,4,FALSE)</f>
        <v>Category option</v>
      </c>
      <c r="F37" s="233">
        <f>VLOOKUP($B37,[2]Codes!$A$1:$K$65536,5,FALSE)</f>
        <v>4</v>
      </c>
      <c r="G37" s="27"/>
      <c r="H37" s="27"/>
      <c r="I37" s="27"/>
      <c r="J37" s="27"/>
      <c r="K37" s="233" t="str">
        <f>VLOOKUP($B37,[2]Codes!$A$1:$K$65536,9,FALSE)</f>
        <v>Don't care</v>
      </c>
      <c r="L37" s="27"/>
      <c r="M37" s="233" t="str">
        <f>VLOOKUP($B37,[2]Codes!$A$1:$K$65536,11,FALSE)</f>
        <v>La interese</v>
      </c>
      <c r="N37" s="25" t="str">
        <f>A40</f>
        <v>C3.1.04</v>
      </c>
      <c r="O37" s="214"/>
      <c r="Q37" s="290"/>
      <c r="R37" s="345" t="s">
        <v>982</v>
      </c>
    </row>
    <row r="38" spans="1:18" s="43" customFormat="1" outlineLevel="1" x14ac:dyDescent="0.25">
      <c r="A38" s="290"/>
      <c r="B38" s="19" t="s">
        <v>588</v>
      </c>
      <c r="C38" s="233" t="str">
        <f>VLOOKUP($B38,[2]Codes!$A$1:$K$65536,2,FALSE)</f>
        <v>Response</v>
      </c>
      <c r="D38" s="27"/>
      <c r="E38" s="233" t="str">
        <f>VLOOKUP($B38,[2]Codes!$A$1:$K$65536,4,FALSE)</f>
        <v>Category option</v>
      </c>
      <c r="F38" s="233">
        <f>VLOOKUP($B38,[2]Codes!$A$1:$K$65536,5,FALSE)</f>
        <v>999</v>
      </c>
      <c r="G38" s="27"/>
      <c r="H38" s="27"/>
      <c r="I38" s="27"/>
      <c r="J38" s="27"/>
      <c r="K38" s="233" t="str">
        <f>VLOOKUP($B38,[2]Codes!$A$1:$K$65536,9,FALSE)</f>
        <v>Don't know</v>
      </c>
      <c r="L38" s="27"/>
      <c r="M38" s="233" t="str">
        <f>VLOOKUP($B38,[2]Codes!$A$1:$K$65536,11,FALSE)</f>
        <v>La hatene</v>
      </c>
      <c r="N38" s="25" t="str">
        <f>A40</f>
        <v>C3.1.04</v>
      </c>
      <c r="O38" s="214"/>
      <c r="Q38" s="290"/>
      <c r="R38" s="345" t="s">
        <v>982</v>
      </c>
    </row>
    <row r="39" spans="1:18" outlineLevel="1" x14ac:dyDescent="0.25">
      <c r="B39" s="19" t="s">
        <v>589</v>
      </c>
      <c r="C39" s="233" t="str">
        <f>VLOOKUP($B39,[2]Codes!$A$1:$K$65536,2,FALSE)</f>
        <v>Response</v>
      </c>
      <c r="D39" s="27"/>
      <c r="E39" s="233" t="str">
        <f>VLOOKUP($B39,[2]Codes!$A$1:$K$65536,4,FALSE)</f>
        <v>Category option</v>
      </c>
      <c r="F39" s="233">
        <f>VLOOKUP($B39,[2]Codes!$A$1:$K$65536,5,FALSE)</f>
        <v>998</v>
      </c>
      <c r="G39" s="27"/>
      <c r="H39" s="27"/>
      <c r="I39" s="27"/>
      <c r="J39" s="27"/>
      <c r="K39" s="233" t="str">
        <f>VLOOKUP($B39,[2]Codes!$A$1:$K$65536,9,FALSE)</f>
        <v>Refused to answer</v>
      </c>
      <c r="L39" s="27"/>
      <c r="M39" s="233" t="str">
        <f>VLOOKUP($B39,[2]Codes!$A$1:$K$65536,11,FALSE)</f>
        <v>Lakohi fo resposta</v>
      </c>
      <c r="N39" s="25" t="str">
        <f>A40</f>
        <v>C3.1.04</v>
      </c>
      <c r="R39" s="345" t="s">
        <v>982</v>
      </c>
    </row>
    <row r="40" spans="1:18" s="43" customFormat="1" ht="55.5" customHeight="1" x14ac:dyDescent="0.25">
      <c r="A40" s="290" t="s">
        <v>2213</v>
      </c>
      <c r="B40" s="346"/>
      <c r="C40" s="30" t="s">
        <v>9</v>
      </c>
      <c r="D40" s="30" t="s">
        <v>8</v>
      </c>
      <c r="E40" s="30" t="s">
        <v>10</v>
      </c>
      <c r="F40" s="30" t="s">
        <v>179</v>
      </c>
      <c r="G40" s="30"/>
      <c r="H40" s="30"/>
      <c r="I40" s="30"/>
      <c r="J40" s="511" t="s">
        <v>2959</v>
      </c>
      <c r="K40" s="511"/>
      <c r="L40" s="516" t="s">
        <v>3009</v>
      </c>
      <c r="M40" s="516"/>
      <c r="N40" s="23" t="str">
        <f>A41</f>
        <v>C3.1.05</v>
      </c>
      <c r="O40" s="214" t="s">
        <v>2288</v>
      </c>
      <c r="Q40" s="290"/>
      <c r="R40" s="345"/>
    </row>
    <row r="41" spans="1:18" s="43" customFormat="1" ht="60.75" customHeight="1" x14ac:dyDescent="0.25">
      <c r="A41" s="290" t="s">
        <v>2214</v>
      </c>
      <c r="B41" s="346"/>
      <c r="C41" s="30" t="s">
        <v>9</v>
      </c>
      <c r="D41" s="30" t="s">
        <v>8</v>
      </c>
      <c r="E41" s="30" t="s">
        <v>10</v>
      </c>
      <c r="F41" s="30" t="s">
        <v>179</v>
      </c>
      <c r="G41" s="30"/>
      <c r="H41" s="30"/>
      <c r="I41" s="30"/>
      <c r="J41" s="511" t="s">
        <v>2960</v>
      </c>
      <c r="K41" s="511"/>
      <c r="L41" s="516" t="s">
        <v>2965</v>
      </c>
      <c r="M41" s="516"/>
      <c r="N41" s="23" t="s">
        <v>2276</v>
      </c>
      <c r="O41" s="214" t="s">
        <v>2288</v>
      </c>
      <c r="Q41" s="290"/>
      <c r="R41" s="345"/>
    </row>
    <row r="42" spans="1:18" s="43" customFormat="1" ht="32.25" customHeight="1" x14ac:dyDescent="0.25">
      <c r="A42" s="290" t="s">
        <v>2215</v>
      </c>
      <c r="B42" s="346"/>
      <c r="C42" s="30" t="s">
        <v>9</v>
      </c>
      <c r="D42" s="30" t="s">
        <v>8</v>
      </c>
      <c r="E42" s="30" t="s">
        <v>7</v>
      </c>
      <c r="F42" s="30" t="s">
        <v>6</v>
      </c>
      <c r="G42" s="30"/>
      <c r="H42" s="30"/>
      <c r="I42" s="30"/>
      <c r="J42" s="30" t="s">
        <v>2289</v>
      </c>
      <c r="K42" s="30"/>
      <c r="L42" s="386" t="s">
        <v>2290</v>
      </c>
      <c r="N42" s="263"/>
      <c r="O42" s="214" t="s">
        <v>2291</v>
      </c>
      <c r="Q42" s="290" t="s">
        <v>2292</v>
      </c>
      <c r="R42" s="345">
        <v>0</v>
      </c>
    </row>
    <row r="43" spans="1:18" s="43" customFormat="1" outlineLevel="1" x14ac:dyDescent="0.25">
      <c r="A43" s="290"/>
      <c r="B43" s="231" t="s">
        <v>1441</v>
      </c>
      <c r="C43" s="233" t="str">
        <f>VLOOKUP($B43,[2]Codes!$A$1:$K$65536,2,FALSE)</f>
        <v>Response</v>
      </c>
      <c r="D43" s="27"/>
      <c r="E43" s="233" t="str">
        <f>VLOOKUP($B43,[2]Codes!$A$1:$K$65536,4,FALSE)</f>
        <v>Category option</v>
      </c>
      <c r="F43" s="233">
        <f>VLOOKUP($B43,[2]Codes!$A$1:$K$65536,5,FALSE)</f>
        <v>1</v>
      </c>
      <c r="G43" s="27"/>
      <c r="H43" s="27"/>
      <c r="I43" s="27"/>
      <c r="J43" s="27"/>
      <c r="K43" s="233" t="str">
        <f>VLOOKUP($B43,[2]Codes!$A$1:$K$65536,9,FALSE)</f>
        <v>Community school</v>
      </c>
      <c r="L43" s="27"/>
      <c r="M43" s="233" t="str">
        <f>VLOOKUP($B43,[2]Codes!$A$1:$K$65536,11,FALSE)</f>
        <v>Eskola komunidade</v>
      </c>
      <c r="N43" s="25" t="str">
        <f>A48</f>
        <v>C3.1.07</v>
      </c>
      <c r="O43" s="214"/>
      <c r="Q43" s="290"/>
      <c r="R43" s="345" t="s">
        <v>982</v>
      </c>
    </row>
    <row r="44" spans="1:18" s="43" customFormat="1" outlineLevel="1" x14ac:dyDescent="0.25">
      <c r="A44" s="290"/>
      <c r="B44" s="231" t="s">
        <v>1442</v>
      </c>
      <c r="C44" s="233" t="str">
        <f>VLOOKUP($B44,[2]Codes!$A$1:$K$65536,2,FALSE)</f>
        <v>Response</v>
      </c>
      <c r="D44" s="27"/>
      <c r="E44" s="233" t="str">
        <f>VLOOKUP($B44,[2]Codes!$A$1:$K$65536,4,FALSE)</f>
        <v>Category option</v>
      </c>
      <c r="F44" s="233">
        <f>VLOOKUP($B44,[2]Codes!$A$1:$K$65536,5,FALSE)</f>
        <v>2</v>
      </c>
      <c r="G44" s="27"/>
      <c r="H44" s="27"/>
      <c r="I44" s="27"/>
      <c r="J44" s="27"/>
      <c r="K44" s="233" t="str">
        <f>VLOOKUP($B44,[2]Codes!$A$1:$K$65536,9,FALSE)</f>
        <v>State school</v>
      </c>
      <c r="L44" s="27"/>
      <c r="M44" s="233" t="str">
        <f>VLOOKUP($B44,[2]Codes!$A$1:$K$65536,11,FALSE)</f>
        <v>Eskola publiku / estadu</v>
      </c>
      <c r="N44" s="25" t="str">
        <f>A50</f>
        <v>C3.1.09</v>
      </c>
      <c r="O44" s="214"/>
      <c r="Q44" s="290"/>
      <c r="R44" s="345" t="s">
        <v>982</v>
      </c>
    </row>
    <row r="45" spans="1:18" s="43" customFormat="1" outlineLevel="1" x14ac:dyDescent="0.25">
      <c r="A45" s="290"/>
      <c r="B45" s="231" t="s">
        <v>1443</v>
      </c>
      <c r="C45" s="233" t="str">
        <f>VLOOKUP($B45,[2]Codes!$A$1:$K$65536,2,FALSE)</f>
        <v>Response</v>
      </c>
      <c r="D45" s="27"/>
      <c r="E45" s="233" t="str">
        <f>VLOOKUP($B45,[2]Codes!$A$1:$K$65536,4,FALSE)</f>
        <v>Category option</v>
      </c>
      <c r="F45" s="233">
        <f>VLOOKUP($B45,[2]Codes!$A$1:$K$65536,5,FALSE)</f>
        <v>3</v>
      </c>
      <c r="G45" s="27"/>
      <c r="H45" s="27"/>
      <c r="I45" s="27"/>
      <c r="J45" s="27"/>
      <c r="K45" s="233" t="str">
        <f>VLOOKUP($B45,[2]Codes!$A$1:$K$65536,9,FALSE)</f>
        <v>Private school</v>
      </c>
      <c r="L45" s="27"/>
      <c r="M45" s="233" t="str">
        <f>VLOOKUP($B45,[2]Codes!$A$1:$K$65536,11,FALSE)</f>
        <v>Eskola privadu / swasta</v>
      </c>
      <c r="N45" s="25" t="str">
        <f>A50</f>
        <v>C3.1.09</v>
      </c>
      <c r="O45" s="214"/>
      <c r="Q45" s="290"/>
      <c r="R45" s="345" t="s">
        <v>982</v>
      </c>
    </row>
    <row r="46" spans="1:18" s="6" customFormat="1" outlineLevel="1" x14ac:dyDescent="0.25">
      <c r="A46" s="19"/>
      <c r="B46" s="19" t="s">
        <v>577</v>
      </c>
      <c r="C46" s="233" t="str">
        <f>VLOOKUP($B46,[2]Codes!$A$1:$K$65536,2,FALSE)</f>
        <v>Response</v>
      </c>
      <c r="D46" s="27"/>
      <c r="E46" s="233" t="str">
        <f>VLOOKUP($B46,[2]Codes!$A$1:$K$65536,4,FALSE)</f>
        <v>Category option</v>
      </c>
      <c r="F46" s="233">
        <f>VLOOKUP($B46,[2]Codes!$A$1:$K$65536,5,FALSE)</f>
        <v>997</v>
      </c>
      <c r="G46" s="27"/>
      <c r="H46" s="27"/>
      <c r="I46" s="27"/>
      <c r="J46" s="27"/>
      <c r="K46" s="233" t="str">
        <f>VLOOKUP($B46,[2]Codes!$A$1:$K$65536,9,FALSE)</f>
        <v>Other (specify)</v>
      </c>
      <c r="L46" s="27"/>
      <c r="M46" s="233" t="str">
        <f>VLOOKUP($B46,[2]Codes!$A$1:$K$65536,11,FALSE)</f>
        <v>Seluk (spesifika)</v>
      </c>
      <c r="N46" s="25" t="str">
        <f>A47</f>
        <v>C3.1.06x</v>
      </c>
      <c r="Q46" s="19"/>
      <c r="R46" s="345" t="s">
        <v>982</v>
      </c>
    </row>
    <row r="47" spans="1:18" s="43" customFormat="1" x14ac:dyDescent="0.25">
      <c r="A47" s="290" t="s">
        <v>2216</v>
      </c>
      <c r="B47" s="346"/>
      <c r="C47" s="30" t="s">
        <v>9</v>
      </c>
      <c r="D47" s="30" t="s">
        <v>453</v>
      </c>
      <c r="E47" s="30" t="s">
        <v>15</v>
      </c>
      <c r="F47" s="30" t="s">
        <v>14</v>
      </c>
      <c r="G47" s="30"/>
      <c r="H47" s="30"/>
      <c r="I47" s="30"/>
      <c r="J47" s="30" t="s">
        <v>1766</v>
      </c>
      <c r="K47" s="30"/>
      <c r="L47" s="30" t="s">
        <v>2293</v>
      </c>
      <c r="N47" s="288" t="str">
        <f>A50</f>
        <v>C3.1.09</v>
      </c>
      <c r="Q47" s="290"/>
      <c r="R47" s="345"/>
    </row>
    <row r="48" spans="1:18" s="43" customFormat="1" ht="57.75" customHeight="1" x14ac:dyDescent="0.25">
      <c r="A48" s="290" t="s">
        <v>2217</v>
      </c>
      <c r="B48" s="346"/>
      <c r="C48" s="30" t="s">
        <v>9</v>
      </c>
      <c r="D48" s="30" t="s">
        <v>8</v>
      </c>
      <c r="E48" s="30" t="s">
        <v>10</v>
      </c>
      <c r="F48" s="30" t="s">
        <v>179</v>
      </c>
      <c r="G48" s="30"/>
      <c r="H48" s="30"/>
      <c r="I48" s="30"/>
      <c r="J48" s="511" t="s">
        <v>2961</v>
      </c>
      <c r="K48" s="511"/>
      <c r="L48" s="516" t="s">
        <v>2964</v>
      </c>
      <c r="M48" s="516"/>
      <c r="N48" s="23" t="str">
        <f>A49</f>
        <v>C3.1.08</v>
      </c>
      <c r="O48" s="214" t="s">
        <v>2294</v>
      </c>
      <c r="Q48" s="290" t="s">
        <v>220</v>
      </c>
      <c r="R48" s="345">
        <v>0</v>
      </c>
    </row>
    <row r="49" spans="1:18" s="43" customFormat="1" ht="55.5" customHeight="1" x14ac:dyDescent="0.25">
      <c r="A49" s="290" t="s">
        <v>2218</v>
      </c>
      <c r="B49" s="346"/>
      <c r="C49" s="30" t="s">
        <v>9</v>
      </c>
      <c r="D49" s="30" t="s">
        <v>8</v>
      </c>
      <c r="E49" s="30" t="s">
        <v>10</v>
      </c>
      <c r="F49" s="30" t="s">
        <v>179</v>
      </c>
      <c r="G49" s="30"/>
      <c r="H49" s="30"/>
      <c r="I49" s="30"/>
      <c r="J49" s="511" t="s">
        <v>2962</v>
      </c>
      <c r="K49" s="511"/>
      <c r="L49" s="516" t="s">
        <v>2963</v>
      </c>
      <c r="M49" s="516"/>
      <c r="N49" s="25" t="s">
        <v>2276</v>
      </c>
      <c r="O49" s="214" t="s">
        <v>2294</v>
      </c>
      <c r="Q49" s="290" t="s">
        <v>220</v>
      </c>
      <c r="R49" s="345">
        <v>0</v>
      </c>
    </row>
    <row r="50" spans="1:18" s="43" customFormat="1" ht="30" customHeight="1" x14ac:dyDescent="0.25">
      <c r="A50" s="290" t="s">
        <v>2219</v>
      </c>
      <c r="B50" s="346"/>
      <c r="C50" s="30" t="s">
        <v>9</v>
      </c>
      <c r="D50" s="30" t="s">
        <v>8</v>
      </c>
      <c r="E50" s="30" t="s">
        <v>7</v>
      </c>
      <c r="F50" s="30" t="s">
        <v>6</v>
      </c>
      <c r="G50" s="30"/>
      <c r="H50" s="30"/>
      <c r="I50" s="30"/>
      <c r="J50" s="511" t="s">
        <v>219</v>
      </c>
      <c r="K50" s="511"/>
      <c r="L50" s="516" t="s">
        <v>2295</v>
      </c>
      <c r="M50" s="516"/>
      <c r="N50" s="288"/>
      <c r="O50" s="214"/>
      <c r="Q50" s="290" t="s">
        <v>2296</v>
      </c>
      <c r="R50" s="345" t="s">
        <v>2297</v>
      </c>
    </row>
    <row r="51" spans="1:18" hidden="1" outlineLevel="1" x14ac:dyDescent="0.25">
      <c r="B51" s="19" t="s">
        <v>743</v>
      </c>
      <c r="C51" s="233" t="str">
        <f>VLOOKUP($B51,[2]Codes!$A$1:$K$65536,2,FALSE)</f>
        <v>Response</v>
      </c>
      <c r="D51" s="27"/>
      <c r="E51" s="233" t="str">
        <f>VLOOKUP($B51,[2]Codes!$A$1:$K$65536,4,FALSE)</f>
        <v>Category option</v>
      </c>
      <c r="F51" s="233">
        <f>VLOOKUP($B51,[2]Codes!$A$1:$K$65536,5,FALSE)</f>
        <v>1</v>
      </c>
      <c r="G51" s="27"/>
      <c r="H51" s="27"/>
      <c r="I51" s="27"/>
      <c r="J51" s="27"/>
      <c r="K51" s="233" t="str">
        <f>VLOOKUP($B51,[2]Codes!$A$1:$K$65536,9,FALSE)</f>
        <v>In this aldeia</v>
      </c>
      <c r="L51" s="27"/>
      <c r="M51" s="233" t="str">
        <f>VLOOKUP($B51,[2]Codes!$A$1:$K$65536,11,FALSE)</f>
        <v>Iha aldeia ida ne'e</v>
      </c>
      <c r="N51" s="25" t="str">
        <f>A57</f>
        <v>C3.1.10</v>
      </c>
      <c r="O51" s="6"/>
      <c r="R51" s="345" t="s">
        <v>982</v>
      </c>
    </row>
    <row r="52" spans="1:18" hidden="1" outlineLevel="1" x14ac:dyDescent="0.25">
      <c r="A52" s="19"/>
      <c r="B52" s="19" t="s">
        <v>744</v>
      </c>
      <c r="C52" s="233" t="str">
        <f>VLOOKUP($B52,[2]Codes!$A$1:$K$65536,2,FALSE)</f>
        <v>Response</v>
      </c>
      <c r="D52" s="27"/>
      <c r="E52" s="233" t="str">
        <f>VLOOKUP($B52,[2]Codes!$A$1:$K$65536,4,FALSE)</f>
        <v>Category option</v>
      </c>
      <c r="F52" s="233">
        <f>VLOOKUP($B52,[2]Codes!$A$1:$K$65536,5,FALSE)</f>
        <v>2</v>
      </c>
      <c r="G52" s="27"/>
      <c r="H52" s="27"/>
      <c r="I52" s="27"/>
      <c r="J52" s="27"/>
      <c r="K52" s="233" t="str">
        <f>VLOOKUP($B52,[2]Codes!$A$1:$K$65536,9,FALSE)</f>
        <v>In another aldeia within this suku</v>
      </c>
      <c r="L52" s="27"/>
      <c r="M52" s="233" t="str">
        <f>VLOOKUP($B52,[2]Codes!$A$1:$K$65536,11,FALSE)</f>
        <v>Iha aldeia seluk, maibe iha suku ida ne'e</v>
      </c>
      <c r="N52" s="25" t="str">
        <f>A57</f>
        <v>C3.1.10</v>
      </c>
      <c r="Q52" s="19"/>
      <c r="R52" s="345" t="s">
        <v>982</v>
      </c>
    </row>
    <row r="53" spans="1:18" hidden="1" outlineLevel="1" x14ac:dyDescent="0.25">
      <c r="B53" s="19" t="s">
        <v>745</v>
      </c>
      <c r="C53" s="233" t="str">
        <f>VLOOKUP($B53,[2]Codes!$A$1:$K$65536,2,FALSE)</f>
        <v>Response</v>
      </c>
      <c r="D53" s="27"/>
      <c r="E53" s="233" t="str">
        <f>VLOOKUP($B53,[2]Codes!$A$1:$K$65536,4,FALSE)</f>
        <v>Category option</v>
      </c>
      <c r="F53" s="233">
        <f>VLOOKUP($B53,[2]Codes!$A$1:$K$65536,5,FALSE)</f>
        <v>3</v>
      </c>
      <c r="G53" s="27"/>
      <c r="H53" s="27"/>
      <c r="I53" s="27"/>
      <c r="J53" s="27"/>
      <c r="K53" s="233" t="str">
        <f>VLOOKUP($B53,[2]Codes!$A$1:$K$65536,9,FALSE)</f>
        <v>In another suku</v>
      </c>
      <c r="L53" s="27"/>
      <c r="M53" s="233" t="str">
        <f>VLOOKUP($B53,[2]Codes!$A$1:$K$65536,11,FALSE)</f>
        <v>Iha suku seluk</v>
      </c>
      <c r="N53" s="25" t="str">
        <f>A57</f>
        <v>C3.1.10</v>
      </c>
      <c r="R53" s="345" t="s">
        <v>982</v>
      </c>
    </row>
    <row r="54" spans="1:18" hidden="1" outlineLevel="1" x14ac:dyDescent="0.25">
      <c r="B54" s="19" t="s">
        <v>746</v>
      </c>
      <c r="C54" s="233" t="str">
        <f>VLOOKUP($B54,[2]Codes!$A$1:$K$65536,2,FALSE)</f>
        <v>Response</v>
      </c>
      <c r="D54" s="27"/>
      <c r="E54" s="233" t="str">
        <f>VLOOKUP($B54,[2]Codes!$A$1:$K$65536,4,FALSE)</f>
        <v>Category option</v>
      </c>
      <c r="F54" s="233">
        <f>VLOOKUP($B54,[2]Codes!$A$1:$K$65536,5,FALSE)</f>
        <v>4</v>
      </c>
      <c r="G54" s="27"/>
      <c r="H54" s="27"/>
      <c r="I54" s="27"/>
      <c r="J54" s="27"/>
      <c r="K54" s="233" t="str">
        <f>VLOOKUP($B54,[2]Codes!$A$1:$K$65536,9,FALSE)</f>
        <v>West Timor</v>
      </c>
      <c r="L54" s="27"/>
      <c r="M54" s="233" t="str">
        <f>VLOOKUP($B54,[2]Codes!$A$1:$K$65536,11,FALSE)</f>
        <v>Timor Loromonu</v>
      </c>
      <c r="N54" s="25" t="s">
        <v>2276</v>
      </c>
      <c r="R54" s="345" t="s">
        <v>982</v>
      </c>
    </row>
    <row r="55" spans="1:18" hidden="1" outlineLevel="1" x14ac:dyDescent="0.25">
      <c r="B55" s="19" t="s">
        <v>747</v>
      </c>
      <c r="C55" s="233" t="str">
        <f>VLOOKUP($B55,[2]Codes!$A$1:$K$65536,2,FALSE)</f>
        <v>Response</v>
      </c>
      <c r="D55" s="27"/>
      <c r="E55" s="233" t="str">
        <f>VLOOKUP($B55,[2]Codes!$A$1:$K$65536,4,FALSE)</f>
        <v>Category option</v>
      </c>
      <c r="F55" s="233">
        <f>VLOOKUP($B55,[2]Codes!$A$1:$K$65536,5,FALSE)</f>
        <v>5</v>
      </c>
      <c r="G55" s="27"/>
      <c r="H55" s="27"/>
      <c r="I55" s="27"/>
      <c r="J55" s="27"/>
      <c r="K55" s="233" t="str">
        <f>VLOOKUP($B55,[2]Codes!$A$1:$K$65536,9,FALSE)</f>
        <v>Overseas</v>
      </c>
      <c r="L55" s="27"/>
      <c r="M55" s="233" t="str">
        <f>VLOOKUP($B55,[2]Codes!$A$1:$K$65536,11,FALSE)</f>
        <v>Iha rai liur</v>
      </c>
      <c r="N55" s="25" t="s">
        <v>2276</v>
      </c>
      <c r="R55" s="345" t="s">
        <v>982</v>
      </c>
    </row>
    <row r="56" spans="1:18" hidden="1" outlineLevel="1" x14ac:dyDescent="0.25">
      <c r="B56" s="19" t="s">
        <v>588</v>
      </c>
      <c r="C56" s="233" t="str">
        <f>VLOOKUP($B56,[2]Codes!$A$1:$K$65536,2,FALSE)</f>
        <v>Response</v>
      </c>
      <c r="D56" s="27"/>
      <c r="E56" s="233" t="str">
        <f>VLOOKUP($B56,[2]Codes!$A$1:$K$65536,4,FALSE)</f>
        <v>Category option</v>
      </c>
      <c r="F56" s="233">
        <f>VLOOKUP($B56,[2]Codes!$A$1:$K$65536,5,FALSE)</f>
        <v>999</v>
      </c>
      <c r="G56" s="27"/>
      <c r="H56" s="27"/>
      <c r="I56" s="27"/>
      <c r="J56" s="27"/>
      <c r="K56" s="233" t="str">
        <f>VLOOKUP($B56,[2]Codes!$A$1:$K$65536,9,FALSE)</f>
        <v>Don't know</v>
      </c>
      <c r="L56" s="27"/>
      <c r="M56" s="233" t="str">
        <f>VLOOKUP($B56,[2]Codes!$A$1:$K$65536,11,FALSE)</f>
        <v>La hatene</v>
      </c>
      <c r="N56" s="25" t="s">
        <v>2276</v>
      </c>
      <c r="R56" s="345" t="s">
        <v>982</v>
      </c>
    </row>
    <row r="57" spans="1:18" s="43" customFormat="1" collapsed="1" x14ac:dyDescent="0.25">
      <c r="A57" s="290" t="s">
        <v>2220</v>
      </c>
      <c r="B57" s="346"/>
      <c r="C57" s="30" t="s">
        <v>9</v>
      </c>
      <c r="D57" s="30" t="s">
        <v>8</v>
      </c>
      <c r="E57" s="30" t="s">
        <v>7</v>
      </c>
      <c r="F57" s="30" t="s">
        <v>6</v>
      </c>
      <c r="G57" s="30"/>
      <c r="H57" s="30"/>
      <c r="I57" s="30"/>
      <c r="J57" s="30" t="s">
        <v>938</v>
      </c>
      <c r="K57" s="30"/>
      <c r="L57" s="373" t="s">
        <v>2298</v>
      </c>
      <c r="N57" s="263"/>
      <c r="O57" s="214" t="s">
        <v>2299</v>
      </c>
      <c r="Q57" s="290" t="s">
        <v>217</v>
      </c>
      <c r="R57" s="345">
        <v>0</v>
      </c>
    </row>
    <row r="58" spans="1:18" outlineLevel="1" x14ac:dyDescent="0.25">
      <c r="A58" s="19"/>
      <c r="B58" s="19" t="s">
        <v>1024</v>
      </c>
      <c r="C58" s="233" t="str">
        <f>VLOOKUP($B58,[2]Codes!$A$1:$K$65536,2,FALSE)</f>
        <v>Response</v>
      </c>
      <c r="D58" s="27"/>
      <c r="E58" s="233" t="str">
        <f>VLOOKUP($B58,[2]Codes!$A$1:$K$65536,4,FALSE)</f>
        <v>Category option</v>
      </c>
      <c r="F58" s="233">
        <f>VLOOKUP($B58,[2]Codes!$A$1:$K$65536,5,FALSE)</f>
        <v>1</v>
      </c>
      <c r="G58" s="27"/>
      <c r="H58" s="27"/>
      <c r="I58" s="27"/>
      <c r="J58" s="27"/>
      <c r="K58" s="27" t="s">
        <v>177</v>
      </c>
      <c r="L58" s="27"/>
      <c r="M58" s="27" t="s">
        <v>176</v>
      </c>
      <c r="N58" s="25" t="str">
        <f>A76</f>
        <v>C3.1.12</v>
      </c>
      <c r="Q58" s="19"/>
      <c r="R58" s="345" t="s">
        <v>982</v>
      </c>
    </row>
    <row r="59" spans="1:18" outlineLevel="1" x14ac:dyDescent="0.25">
      <c r="A59" s="19"/>
      <c r="B59" s="19" t="s">
        <v>1025</v>
      </c>
      <c r="C59" s="233" t="str">
        <f>VLOOKUP($B59,[2]Codes!$A$1:$K$65536,2,FALSE)</f>
        <v>Response</v>
      </c>
      <c r="D59" s="27"/>
      <c r="E59" s="233" t="str">
        <f>VLOOKUP($B59,[2]Codes!$A$1:$K$65536,4,FALSE)</f>
        <v>Category option</v>
      </c>
      <c r="F59" s="233">
        <f>VLOOKUP($B59,[2]Codes!$A$1:$K$65536,5,FALSE)</f>
        <v>2</v>
      </c>
      <c r="G59" s="27"/>
      <c r="H59" s="27"/>
      <c r="I59" s="27"/>
      <c r="J59" s="27"/>
      <c r="K59" s="27" t="s">
        <v>175</v>
      </c>
      <c r="L59" s="27"/>
      <c r="M59" s="27" t="s">
        <v>276</v>
      </c>
      <c r="N59" s="25" t="str">
        <f>A76</f>
        <v>C3.1.12</v>
      </c>
      <c r="Q59" s="19"/>
      <c r="R59" s="345" t="s">
        <v>982</v>
      </c>
    </row>
    <row r="60" spans="1:18" outlineLevel="1" x14ac:dyDescent="0.25">
      <c r="B60" s="19" t="s">
        <v>1026</v>
      </c>
      <c r="C60" s="233" t="str">
        <f>VLOOKUP($B60,[2]Codes!$A$1:$K$65536,2,FALSE)</f>
        <v>Response</v>
      </c>
      <c r="D60" s="27"/>
      <c r="E60" s="233" t="str">
        <f>VLOOKUP($B60,[2]Codes!$A$1:$K$65536,4,FALSE)</f>
        <v>Category option</v>
      </c>
      <c r="F60" s="233">
        <f>VLOOKUP($B60,[2]Codes!$A$1:$K$65536,5,FALSE)</f>
        <v>3</v>
      </c>
      <c r="G60" s="27"/>
      <c r="H60" s="27"/>
      <c r="I60" s="27"/>
      <c r="J60" s="27"/>
      <c r="K60" s="27" t="s">
        <v>1790</v>
      </c>
      <c r="L60" s="27"/>
      <c r="M60" s="27" t="s">
        <v>1792</v>
      </c>
      <c r="N60" s="25" t="str">
        <f>A76</f>
        <v>C3.1.12</v>
      </c>
      <c r="R60" s="345" t="s">
        <v>982</v>
      </c>
    </row>
    <row r="61" spans="1:18" outlineLevel="1" x14ac:dyDescent="0.25">
      <c r="B61" s="19" t="s">
        <v>1027</v>
      </c>
      <c r="C61" s="233" t="str">
        <f>VLOOKUP($B61,[2]Codes!$A$1:$K$65536,2,FALSE)</f>
        <v>Response</v>
      </c>
      <c r="D61" s="27"/>
      <c r="E61" s="233" t="str">
        <f>VLOOKUP($B61,[2]Codes!$A$1:$K$65536,4,FALSE)</f>
        <v>Category option</v>
      </c>
      <c r="F61" s="233">
        <f>VLOOKUP($B61,[2]Codes!$A$1:$K$65536,5,FALSE)</f>
        <v>4</v>
      </c>
      <c r="G61" s="27"/>
      <c r="H61" s="27"/>
      <c r="I61" s="27"/>
      <c r="J61" s="27"/>
      <c r="K61" s="27" t="s">
        <v>1791</v>
      </c>
      <c r="L61" s="27"/>
      <c r="M61" s="27" t="s">
        <v>1789</v>
      </c>
      <c r="N61" s="25" t="str">
        <f>A72</f>
        <v>C3.1.11</v>
      </c>
      <c r="O61" s="6" t="s">
        <v>2300</v>
      </c>
      <c r="R61" s="345" t="s">
        <v>982</v>
      </c>
    </row>
    <row r="62" spans="1:18" outlineLevel="1" x14ac:dyDescent="0.25">
      <c r="B62" s="19" t="s">
        <v>1028</v>
      </c>
      <c r="C62" s="233" t="str">
        <f>VLOOKUP($B62,[2]Codes!$A$1:$K$65536,2,FALSE)</f>
        <v>Response</v>
      </c>
      <c r="D62" s="27"/>
      <c r="E62" s="233" t="str">
        <f>VLOOKUP($B62,[2]Codes!$A$1:$K$65536,4,FALSE)</f>
        <v>Category option</v>
      </c>
      <c r="F62" s="233">
        <f>VLOOKUP($B62,[2]Codes!$A$1:$K$65536,5,FALSE)</f>
        <v>5</v>
      </c>
      <c r="G62" s="27"/>
      <c r="H62" s="27"/>
      <c r="I62" s="27"/>
      <c r="J62" s="27"/>
      <c r="K62" s="27" t="s">
        <v>1793</v>
      </c>
      <c r="L62" s="27"/>
      <c r="M62" s="27" t="s">
        <v>1795</v>
      </c>
      <c r="N62" s="25" t="str">
        <f>A76</f>
        <v>C3.1.12</v>
      </c>
      <c r="R62" s="345" t="s">
        <v>982</v>
      </c>
    </row>
    <row r="63" spans="1:18" outlineLevel="1" x14ac:dyDescent="0.25">
      <c r="B63" s="19" t="s">
        <v>1029</v>
      </c>
      <c r="C63" s="233" t="str">
        <f>VLOOKUP($B63,[2]Codes!$A$1:$K$65536,2,FALSE)</f>
        <v>Response</v>
      </c>
      <c r="D63" s="27"/>
      <c r="E63" s="233" t="str">
        <f>VLOOKUP($B63,[2]Codes!$A$1:$K$65536,4,FALSE)</f>
        <v>Category option</v>
      </c>
      <c r="F63" s="233">
        <f>VLOOKUP($B63,[2]Codes!$A$1:$K$65536,5,FALSE)</f>
        <v>6</v>
      </c>
      <c r="G63" s="27"/>
      <c r="H63" s="27"/>
      <c r="I63" s="27"/>
      <c r="J63" s="27"/>
      <c r="K63" s="27" t="s">
        <v>1794</v>
      </c>
      <c r="L63" s="27"/>
      <c r="M63" s="27" t="s">
        <v>1796</v>
      </c>
      <c r="N63" s="25" t="str">
        <f>A76</f>
        <v>C3.1.12</v>
      </c>
      <c r="R63" s="345" t="s">
        <v>982</v>
      </c>
    </row>
    <row r="64" spans="1:18" outlineLevel="1" x14ac:dyDescent="0.25">
      <c r="B64" s="19" t="s">
        <v>1030</v>
      </c>
      <c r="C64" s="233" t="str">
        <f>VLOOKUP($B64,[2]Codes!$A$1:$K$65536,2,FALSE)</f>
        <v>Response</v>
      </c>
      <c r="D64" s="27"/>
      <c r="E64" s="233" t="str">
        <f>VLOOKUP($B64,[2]Codes!$A$1:$K$65536,4,FALSE)</f>
        <v>Category option</v>
      </c>
      <c r="F64" s="233">
        <f>VLOOKUP($B64,[2]Codes!$A$1:$K$65536,5,FALSE)</f>
        <v>7</v>
      </c>
      <c r="G64" s="27"/>
      <c r="H64" s="27"/>
      <c r="I64" s="27"/>
      <c r="J64" s="27"/>
      <c r="K64" s="27" t="s">
        <v>1798</v>
      </c>
      <c r="L64" s="27"/>
      <c r="M64" s="27" t="s">
        <v>1799</v>
      </c>
      <c r="N64" s="25" t="str">
        <f>A72</f>
        <v>C3.1.11</v>
      </c>
      <c r="R64" s="345" t="s">
        <v>982</v>
      </c>
    </row>
    <row r="65" spans="1:18" outlineLevel="1" x14ac:dyDescent="0.25">
      <c r="B65" s="19" t="s">
        <v>1031</v>
      </c>
      <c r="C65" s="233" t="str">
        <f>VLOOKUP($B65,[2]Codes!$A$1:$K$65536,2,FALSE)</f>
        <v>Response</v>
      </c>
      <c r="D65" s="27"/>
      <c r="E65" s="233" t="str">
        <f>VLOOKUP($B65,[2]Codes!$A$1:$K$65536,4,FALSE)</f>
        <v>Category option</v>
      </c>
      <c r="F65" s="233">
        <f>VLOOKUP($B65,[2]Codes!$A$1:$K$65536,5,FALSE)</f>
        <v>8</v>
      </c>
      <c r="G65" s="27"/>
      <c r="H65" s="27"/>
      <c r="I65" s="27"/>
      <c r="J65" s="27"/>
      <c r="K65" s="27" t="s">
        <v>173</v>
      </c>
      <c r="L65" s="27"/>
      <c r="M65" s="27" t="s">
        <v>173</v>
      </c>
      <c r="N65" s="25" t="str">
        <f>A72</f>
        <v>C3.1.11</v>
      </c>
      <c r="R65" s="345" t="s">
        <v>982</v>
      </c>
    </row>
    <row r="66" spans="1:18" outlineLevel="1" x14ac:dyDescent="0.25">
      <c r="B66" s="19" t="s">
        <v>1032</v>
      </c>
      <c r="C66" s="233" t="str">
        <f>VLOOKUP($B66,[2]Codes!$A$1:$K$65536,2,FALSE)</f>
        <v>Response</v>
      </c>
      <c r="D66" s="27"/>
      <c r="E66" s="233" t="str">
        <f>VLOOKUP($B66,[2]Codes!$A$1:$K$65536,4,FALSE)</f>
        <v>Category option</v>
      </c>
      <c r="F66" s="233">
        <f>VLOOKUP($B66,[2]Codes!$A$1:$K$65536,5,FALSE)</f>
        <v>9</v>
      </c>
      <c r="G66" s="27"/>
      <c r="H66" s="27"/>
      <c r="I66" s="27"/>
      <c r="J66" s="27"/>
      <c r="K66" s="27" t="s">
        <v>937</v>
      </c>
      <c r="L66" s="27"/>
      <c r="M66" s="27" t="s">
        <v>172</v>
      </c>
      <c r="N66" s="25" t="str">
        <f>A76</f>
        <v>C3.1.12</v>
      </c>
      <c r="R66" s="345" t="s">
        <v>982</v>
      </c>
    </row>
    <row r="67" spans="1:18" outlineLevel="1" x14ac:dyDescent="0.25">
      <c r="B67" s="19" t="s">
        <v>1780</v>
      </c>
      <c r="C67" s="233" t="str">
        <f>VLOOKUP($B67,[2]Codes!$A$1:$K$65536,2,FALSE)</f>
        <v>Response</v>
      </c>
      <c r="D67" s="27"/>
      <c r="E67" s="233" t="str">
        <f>VLOOKUP($B67,[2]Codes!$A$1:$K$65536,4,FALSE)</f>
        <v>Category option</v>
      </c>
      <c r="F67" s="233">
        <f>VLOOKUP($B67,[2]Codes!$A$1:$K$65536,5,FALSE)</f>
        <v>10</v>
      </c>
      <c r="G67" s="27"/>
      <c r="H67" s="27"/>
      <c r="I67" s="27"/>
      <c r="J67" s="27"/>
      <c r="K67" s="27" t="s">
        <v>1832</v>
      </c>
      <c r="L67" s="27"/>
      <c r="M67" s="27" t="s">
        <v>1834</v>
      </c>
      <c r="N67" s="25" t="str">
        <f>A76</f>
        <v>C3.1.12</v>
      </c>
      <c r="R67" s="345" t="s">
        <v>982</v>
      </c>
    </row>
    <row r="68" spans="1:18" outlineLevel="1" x14ac:dyDescent="0.25">
      <c r="B68" s="19" t="s">
        <v>1797</v>
      </c>
      <c r="C68" s="233" t="str">
        <f>VLOOKUP($B68,[2]Codes!$A$1:$K$65536,2,FALSE)</f>
        <v>Response</v>
      </c>
      <c r="D68" s="27"/>
      <c r="E68" s="233" t="str">
        <f>VLOOKUP($B68,[2]Codes!$A$1:$K$65536,4,FALSE)</f>
        <v>Category option</v>
      </c>
      <c r="F68" s="233">
        <f>VLOOKUP($B68,[2]Codes!$A$1:$K$65536,5,FALSE)</f>
        <v>11</v>
      </c>
      <c r="G68" s="27"/>
      <c r="H68" s="27"/>
      <c r="I68" s="27"/>
      <c r="J68" s="27"/>
      <c r="K68" s="27" t="s">
        <v>1833</v>
      </c>
      <c r="L68" s="27"/>
      <c r="M68" s="27" t="s">
        <v>1835</v>
      </c>
      <c r="N68" s="25" t="str">
        <f>A72</f>
        <v>C3.1.11</v>
      </c>
      <c r="R68" s="345" t="s">
        <v>982</v>
      </c>
    </row>
    <row r="69" spans="1:18" outlineLevel="1" x14ac:dyDescent="0.25">
      <c r="B69" s="19" t="s">
        <v>1836</v>
      </c>
      <c r="C69" s="233" t="str">
        <f>VLOOKUP($B69,[2]Codes!$A$1:$K$65536,2,FALSE)</f>
        <v>Response</v>
      </c>
      <c r="D69" s="27"/>
      <c r="E69" s="233" t="str">
        <f>VLOOKUP($B69,[2]Codes!$A$1:$K$65536,4,FALSE)</f>
        <v>Category option</v>
      </c>
      <c r="F69" s="233">
        <f>VLOOKUP($B69,[2]Codes!$A$1:$K$65536,5,FALSE)</f>
        <v>12</v>
      </c>
      <c r="G69" s="27"/>
      <c r="H69" s="27"/>
      <c r="I69" s="27"/>
      <c r="J69" s="27"/>
      <c r="K69" s="27" t="s">
        <v>170</v>
      </c>
      <c r="L69" s="27"/>
      <c r="M69" s="27" t="s">
        <v>169</v>
      </c>
      <c r="N69" s="25" t="str">
        <f>A72</f>
        <v>C3.1.11</v>
      </c>
      <c r="R69" s="345" t="s">
        <v>982</v>
      </c>
    </row>
    <row r="70" spans="1:18" outlineLevel="1" x14ac:dyDescent="0.25">
      <c r="B70" s="19" t="s">
        <v>577</v>
      </c>
      <c r="C70" s="233" t="str">
        <f>VLOOKUP($B70,[2]Codes!$A$1:$K$65536,2,FALSE)</f>
        <v>Response</v>
      </c>
      <c r="D70" s="27"/>
      <c r="E70" s="233" t="str">
        <f>VLOOKUP($B70,[2]Codes!$A$1:$K$65536,4,FALSE)</f>
        <v>Category option</v>
      </c>
      <c r="F70" s="233">
        <f>VLOOKUP($B70,[2]Codes!$A$1:$K$65536,5,FALSE)</f>
        <v>997</v>
      </c>
      <c r="G70" s="27"/>
      <c r="H70" s="27"/>
      <c r="I70" s="27"/>
      <c r="J70" s="27"/>
      <c r="K70" s="27" t="s">
        <v>606</v>
      </c>
      <c r="L70" s="27"/>
      <c r="M70" s="27" t="s">
        <v>605</v>
      </c>
      <c r="N70" s="25" t="str">
        <f>A71</f>
        <v>C3.1.10x</v>
      </c>
      <c r="R70" s="345" t="s">
        <v>982</v>
      </c>
    </row>
    <row r="71" spans="1:18" s="43" customFormat="1" x14ac:dyDescent="0.25">
      <c r="A71" s="290" t="s">
        <v>2221</v>
      </c>
      <c r="B71" s="346"/>
      <c r="C71" s="30" t="s">
        <v>9</v>
      </c>
      <c r="D71" s="30" t="s">
        <v>453</v>
      </c>
      <c r="E71" s="30" t="s">
        <v>14</v>
      </c>
      <c r="F71" s="30" t="s">
        <v>14</v>
      </c>
      <c r="G71" s="30"/>
      <c r="H71" s="30"/>
      <c r="I71" s="30"/>
      <c r="J71" s="30" t="s">
        <v>1762</v>
      </c>
      <c r="K71" s="30"/>
      <c r="L71" s="30" t="s">
        <v>1763</v>
      </c>
      <c r="N71" s="288" t="str">
        <f>A76</f>
        <v>C3.1.12</v>
      </c>
      <c r="O71" s="214" t="s">
        <v>2299</v>
      </c>
      <c r="Q71" s="290" t="s">
        <v>217</v>
      </c>
      <c r="R71" s="345">
        <v>0</v>
      </c>
    </row>
    <row r="72" spans="1:18" s="43" customFormat="1" x14ac:dyDescent="0.25">
      <c r="A72" s="290" t="s">
        <v>2222</v>
      </c>
      <c r="B72" s="346"/>
      <c r="C72" s="30" t="s">
        <v>9</v>
      </c>
      <c r="D72" s="30" t="s">
        <v>10</v>
      </c>
      <c r="E72" s="30" t="s">
        <v>10</v>
      </c>
      <c r="F72" s="30" t="s">
        <v>1230</v>
      </c>
      <c r="G72" s="30"/>
      <c r="H72" s="30"/>
      <c r="I72" s="30"/>
      <c r="J72" s="30" t="s">
        <v>2301</v>
      </c>
      <c r="K72" s="30"/>
      <c r="L72" s="30" t="s">
        <v>3010</v>
      </c>
      <c r="N72" s="288" t="str">
        <f>A76</f>
        <v>C3.1.12</v>
      </c>
      <c r="Q72" s="290"/>
      <c r="R72" s="345"/>
    </row>
    <row r="73" spans="1:18" outlineLevel="1" x14ac:dyDescent="0.25">
      <c r="A73" s="290"/>
      <c r="C73" s="346" t="s">
        <v>2</v>
      </c>
      <c r="D73" s="346" t="s">
        <v>2952</v>
      </c>
      <c r="E73" s="346" t="s">
        <v>2953</v>
      </c>
      <c r="F73" s="346" t="s">
        <v>0</v>
      </c>
      <c r="J73" s="446"/>
      <c r="K73" s="446" t="s">
        <v>24</v>
      </c>
      <c r="L73" s="446"/>
      <c r="M73" s="446" t="s">
        <v>23</v>
      </c>
      <c r="N73" s="25"/>
    </row>
    <row r="74" spans="1:18" outlineLevel="1" x14ac:dyDescent="0.25">
      <c r="A74" s="290"/>
      <c r="C74" s="346" t="s">
        <v>2</v>
      </c>
      <c r="D74" s="346" t="s">
        <v>2952</v>
      </c>
      <c r="E74" s="346" t="s">
        <v>2953</v>
      </c>
      <c r="F74" s="346" t="s">
        <v>0</v>
      </c>
      <c r="J74" s="446"/>
      <c r="K74" s="446" t="s">
        <v>2943</v>
      </c>
      <c r="L74" s="446"/>
      <c r="M74" s="446" t="s">
        <v>2944</v>
      </c>
      <c r="N74" s="25"/>
    </row>
    <row r="75" spans="1:18" s="6" customFormat="1" outlineLevel="1" x14ac:dyDescent="0.25">
      <c r="C75" s="346" t="s">
        <v>2</v>
      </c>
      <c r="D75" s="346" t="s">
        <v>2952</v>
      </c>
      <c r="E75" s="346" t="s">
        <v>2954</v>
      </c>
      <c r="F75" s="346" t="s">
        <v>2954</v>
      </c>
      <c r="G75" s="7"/>
      <c r="H75" s="7"/>
      <c r="I75" s="7"/>
      <c r="K75" s="6" t="s">
        <v>2945</v>
      </c>
      <c r="L75" s="10"/>
      <c r="M75" s="6" t="s">
        <v>2945</v>
      </c>
      <c r="N75" s="2"/>
    </row>
    <row r="76" spans="1:18" s="43" customFormat="1" x14ac:dyDescent="0.25">
      <c r="A76" s="290" t="s">
        <v>2223</v>
      </c>
      <c r="B76" s="346"/>
      <c r="C76" s="30" t="s">
        <v>9</v>
      </c>
      <c r="D76" s="30" t="s">
        <v>8</v>
      </c>
      <c r="E76" s="30" t="s">
        <v>10</v>
      </c>
      <c r="F76" s="30" t="s">
        <v>179</v>
      </c>
      <c r="G76" s="30"/>
      <c r="H76" s="30"/>
      <c r="I76" s="30"/>
      <c r="J76" s="30" t="s">
        <v>2955</v>
      </c>
      <c r="K76" s="30"/>
      <c r="L76" s="30" t="s">
        <v>2956</v>
      </c>
      <c r="N76" s="288" t="str">
        <f>A80</f>
        <v>C3.1.13</v>
      </c>
      <c r="Q76" s="290" t="s">
        <v>218</v>
      </c>
      <c r="R76" s="345">
        <v>0</v>
      </c>
    </row>
    <row r="77" spans="1:18" outlineLevel="1" x14ac:dyDescent="0.25">
      <c r="A77" s="290"/>
      <c r="C77" s="346" t="s">
        <v>2</v>
      </c>
      <c r="D77" s="346" t="s">
        <v>2952</v>
      </c>
      <c r="E77" s="346" t="s">
        <v>2953</v>
      </c>
      <c r="F77" s="346" t="s">
        <v>0</v>
      </c>
      <c r="J77" s="446"/>
      <c r="K77" s="446" t="s">
        <v>24</v>
      </c>
      <c r="L77" s="446"/>
      <c r="M77" s="446" t="s">
        <v>23</v>
      </c>
      <c r="N77" s="25"/>
    </row>
    <row r="78" spans="1:18" outlineLevel="1" x14ac:dyDescent="0.25">
      <c r="A78" s="290"/>
      <c r="C78" s="346" t="s">
        <v>2</v>
      </c>
      <c r="D78" s="346" t="s">
        <v>2952</v>
      </c>
      <c r="E78" s="346" t="s">
        <v>2953</v>
      </c>
      <c r="F78" s="346" t="s">
        <v>0</v>
      </c>
      <c r="J78" s="446"/>
      <c r="K78" s="446" t="s">
        <v>2943</v>
      </c>
      <c r="L78" s="446"/>
      <c r="M78" s="446" t="s">
        <v>2944</v>
      </c>
      <c r="N78" s="25"/>
    </row>
    <row r="79" spans="1:18" s="6" customFormat="1" outlineLevel="1" x14ac:dyDescent="0.25">
      <c r="C79" s="346" t="s">
        <v>2</v>
      </c>
      <c r="D79" s="346" t="s">
        <v>2952</v>
      </c>
      <c r="E79" s="346" t="s">
        <v>2954</v>
      </c>
      <c r="F79" s="346" t="s">
        <v>2954</v>
      </c>
      <c r="G79" s="7"/>
      <c r="H79" s="7"/>
      <c r="I79" s="7"/>
      <c r="K79" s="6" t="s">
        <v>2945</v>
      </c>
      <c r="L79" s="10"/>
      <c r="M79" s="6" t="s">
        <v>2945</v>
      </c>
      <c r="N79" s="2"/>
    </row>
    <row r="80" spans="1:18" s="43" customFormat="1" x14ac:dyDescent="0.25">
      <c r="A80" s="290" t="s">
        <v>2224</v>
      </c>
      <c r="B80" s="346"/>
      <c r="C80" s="30" t="s">
        <v>9</v>
      </c>
      <c r="D80" s="30" t="s">
        <v>8</v>
      </c>
      <c r="E80" s="30" t="s">
        <v>10</v>
      </c>
      <c r="F80" s="30" t="s">
        <v>166</v>
      </c>
      <c r="G80" s="30"/>
      <c r="H80" s="30"/>
      <c r="I80" s="30"/>
      <c r="J80" s="30" t="s">
        <v>214</v>
      </c>
      <c r="K80" s="30"/>
      <c r="L80" s="30" t="s">
        <v>213</v>
      </c>
      <c r="N80" s="288" t="str">
        <f>A84</f>
        <v>C3.1.15</v>
      </c>
      <c r="Q80" s="290" t="s">
        <v>215</v>
      </c>
      <c r="R80" s="345" t="s">
        <v>2302</v>
      </c>
    </row>
    <row r="81" spans="1:18" outlineLevel="1" x14ac:dyDescent="0.25">
      <c r="A81" s="290"/>
      <c r="C81" s="346" t="s">
        <v>2</v>
      </c>
      <c r="D81" s="346" t="s">
        <v>2952</v>
      </c>
      <c r="E81" s="346" t="s">
        <v>2953</v>
      </c>
      <c r="F81" s="346" t="s">
        <v>0</v>
      </c>
      <c r="J81" s="446"/>
      <c r="K81" s="446" t="s">
        <v>24</v>
      </c>
      <c r="L81" s="446"/>
      <c r="M81" s="446" t="s">
        <v>23</v>
      </c>
      <c r="N81" s="25"/>
    </row>
    <row r="82" spans="1:18" outlineLevel="1" x14ac:dyDescent="0.25">
      <c r="A82" s="290"/>
      <c r="C82" s="346" t="s">
        <v>2</v>
      </c>
      <c r="D82" s="346" t="s">
        <v>2952</v>
      </c>
      <c r="E82" s="346" t="s">
        <v>2953</v>
      </c>
      <c r="F82" s="346" t="s">
        <v>0</v>
      </c>
      <c r="J82" s="446"/>
      <c r="K82" s="446" t="s">
        <v>2943</v>
      </c>
      <c r="L82" s="446"/>
      <c r="M82" s="446" t="s">
        <v>2944</v>
      </c>
      <c r="N82" s="25"/>
    </row>
    <row r="83" spans="1:18" s="6" customFormat="1" outlineLevel="1" x14ac:dyDescent="0.25">
      <c r="C83" s="346" t="s">
        <v>2</v>
      </c>
      <c r="D83" s="346" t="s">
        <v>2952</v>
      </c>
      <c r="E83" s="346" t="s">
        <v>2954</v>
      </c>
      <c r="F83" s="346" t="s">
        <v>2954</v>
      </c>
      <c r="G83" s="7"/>
      <c r="H83" s="7"/>
      <c r="I83" s="7"/>
      <c r="K83" s="6" t="s">
        <v>2945</v>
      </c>
      <c r="L83" s="10"/>
      <c r="M83" s="6" t="s">
        <v>2945</v>
      </c>
      <c r="N83" s="2"/>
    </row>
    <row r="84" spans="1:18" s="43" customFormat="1" x14ac:dyDescent="0.25">
      <c r="A84" s="290" t="s">
        <v>2225</v>
      </c>
      <c r="B84" s="346"/>
      <c r="C84" s="30" t="s">
        <v>9</v>
      </c>
      <c r="D84" s="30" t="s">
        <v>8</v>
      </c>
      <c r="E84" s="30" t="s">
        <v>7</v>
      </c>
      <c r="F84" s="30" t="s">
        <v>6</v>
      </c>
      <c r="G84" s="30"/>
      <c r="H84" s="30"/>
      <c r="I84" s="30"/>
      <c r="J84" s="30" t="s">
        <v>2303</v>
      </c>
      <c r="K84" s="30"/>
      <c r="L84" s="386" t="s">
        <v>2304</v>
      </c>
      <c r="N84" s="288"/>
      <c r="Q84" s="290"/>
      <c r="R84" s="345"/>
    </row>
    <row r="85" spans="1:18" outlineLevel="1" x14ac:dyDescent="0.25">
      <c r="B85" s="19" t="s">
        <v>575</v>
      </c>
      <c r="C85" s="233" t="str">
        <f>VLOOKUP($B85,[2]Codes!$A$1:$K$65536,2,FALSE)</f>
        <v>Response</v>
      </c>
      <c r="D85" s="27"/>
      <c r="E85" s="233" t="str">
        <f>VLOOKUP($B85,[2]Codes!$A$1:$K$65536,4,FALSE)</f>
        <v>Category option</v>
      </c>
      <c r="F85" s="233">
        <f>VLOOKUP($B85,[2]Codes!$A$1:$K$65536,5,FALSE)</f>
        <v>0</v>
      </c>
      <c r="G85" s="27"/>
      <c r="H85" s="27"/>
      <c r="I85" s="27"/>
      <c r="J85" s="27"/>
      <c r="K85" s="27" t="s">
        <v>3</v>
      </c>
      <c r="L85" s="27"/>
      <c r="M85" s="27" t="s">
        <v>21</v>
      </c>
      <c r="N85" s="25" t="str">
        <f>A109</f>
        <v>C3.1.18</v>
      </c>
      <c r="R85" s="345" t="s">
        <v>982</v>
      </c>
    </row>
    <row r="86" spans="1:18" outlineLevel="1" x14ac:dyDescent="0.25">
      <c r="A86" s="19"/>
      <c r="B86" s="19" t="s">
        <v>576</v>
      </c>
      <c r="C86" s="233" t="str">
        <f>VLOOKUP($B86,[2]Codes!$A$1:$K$65536,2,FALSE)</f>
        <v>Response</v>
      </c>
      <c r="D86" s="27"/>
      <c r="E86" s="233" t="str">
        <f>VLOOKUP($B86,[2]Codes!$A$1:$K$65536,4,FALSE)</f>
        <v>Category option</v>
      </c>
      <c r="F86" s="233">
        <f>VLOOKUP($B86,[2]Codes!$A$1:$K$65536,5,FALSE)</f>
        <v>1</v>
      </c>
      <c r="G86" s="27"/>
      <c r="H86" s="27"/>
      <c r="I86" s="27"/>
      <c r="J86" s="27"/>
      <c r="K86" s="27" t="s">
        <v>4</v>
      </c>
      <c r="L86" s="27"/>
      <c r="M86" s="27" t="s">
        <v>20</v>
      </c>
      <c r="N86" s="25" t="str">
        <f>A89</f>
        <v>C3.1.16</v>
      </c>
      <c r="Q86" s="19"/>
      <c r="R86" s="345" t="s">
        <v>982</v>
      </c>
    </row>
    <row r="87" spans="1:18" outlineLevel="1" x14ac:dyDescent="0.25">
      <c r="B87" s="19" t="s">
        <v>588</v>
      </c>
      <c r="C87" s="233" t="str">
        <f>VLOOKUP($B87,[2]Codes!$A$1:$K$65536,2,FALSE)</f>
        <v>Response</v>
      </c>
      <c r="D87" s="27"/>
      <c r="E87" s="233" t="str">
        <f>VLOOKUP($B87,[2]Codes!$A$1:$K$65536,4,FALSE)</f>
        <v>Category option</v>
      </c>
      <c r="F87" s="233">
        <f>VLOOKUP($B87,[2]Codes!$A$1:$K$65536,5,FALSE)</f>
        <v>999</v>
      </c>
      <c r="G87" s="27"/>
      <c r="H87" s="27"/>
      <c r="I87" s="27"/>
      <c r="J87" s="27"/>
      <c r="K87" s="27" t="s">
        <v>24</v>
      </c>
      <c r="L87" s="27"/>
      <c r="M87" s="27" t="s">
        <v>23</v>
      </c>
      <c r="N87" s="25" t="str">
        <f>A109</f>
        <v>C3.1.18</v>
      </c>
      <c r="R87" s="345" t="s">
        <v>982</v>
      </c>
    </row>
    <row r="88" spans="1:18" outlineLevel="1" x14ac:dyDescent="0.25">
      <c r="B88" s="19" t="s">
        <v>589</v>
      </c>
      <c r="C88" s="233" t="str">
        <f>VLOOKUP($B88,[2]Codes!$A$1:$K$65536,2,FALSE)</f>
        <v>Response</v>
      </c>
      <c r="D88" s="27"/>
      <c r="E88" s="233" t="str">
        <f>VLOOKUP($B88,[2]Codes!$A$1:$K$65536,4,FALSE)</f>
        <v>Category option</v>
      </c>
      <c r="F88" s="233">
        <f>VLOOKUP($B88,[2]Codes!$A$1:$K$65536,5,FALSE)</f>
        <v>998</v>
      </c>
      <c r="G88" s="27"/>
      <c r="H88" s="27"/>
      <c r="I88" s="27"/>
      <c r="J88" s="27"/>
      <c r="K88" s="27" t="s">
        <v>29</v>
      </c>
      <c r="L88" s="27"/>
      <c r="M88" s="27" t="s">
        <v>28</v>
      </c>
      <c r="N88" s="25" t="str">
        <f>A109</f>
        <v>C3.1.18</v>
      </c>
      <c r="R88" s="345" t="s">
        <v>982</v>
      </c>
    </row>
    <row r="89" spans="1:18" s="43" customFormat="1" x14ac:dyDescent="0.25">
      <c r="A89" s="290" t="s">
        <v>2226</v>
      </c>
      <c r="B89" s="346"/>
      <c r="C89" s="30" t="s">
        <v>9</v>
      </c>
      <c r="D89" s="30" t="s">
        <v>8</v>
      </c>
      <c r="E89" s="30" t="s">
        <v>10</v>
      </c>
      <c r="F89" s="30" t="s">
        <v>2227</v>
      </c>
      <c r="G89" s="30">
        <v>0</v>
      </c>
      <c r="H89" s="30">
        <v>6</v>
      </c>
      <c r="I89" s="30"/>
      <c r="J89" s="30" t="s">
        <v>2305</v>
      </c>
      <c r="K89" s="30"/>
      <c r="L89" s="386" t="s">
        <v>2306</v>
      </c>
      <c r="N89" s="288" t="str">
        <f>A90</f>
        <v>C3.1.17</v>
      </c>
      <c r="Q89" s="290"/>
      <c r="R89" s="345"/>
    </row>
    <row r="90" spans="1:18" s="43" customFormat="1" x14ac:dyDescent="0.25">
      <c r="A90" s="290" t="s">
        <v>2228</v>
      </c>
      <c r="B90" s="346"/>
      <c r="C90" s="30" t="s">
        <v>9</v>
      </c>
      <c r="D90" s="30" t="s">
        <v>8</v>
      </c>
      <c r="E90" s="30" t="s">
        <v>30</v>
      </c>
      <c r="F90" s="30" t="s">
        <v>6</v>
      </c>
      <c r="G90" s="30"/>
      <c r="H90" s="30"/>
      <c r="I90" s="30"/>
      <c r="J90" s="30" t="s">
        <v>2307</v>
      </c>
      <c r="K90" s="30"/>
      <c r="L90" s="386" t="s">
        <v>2308</v>
      </c>
      <c r="N90" s="288"/>
      <c r="Q90" s="290"/>
      <c r="R90" s="345"/>
    </row>
    <row r="91" spans="1:18" s="43" customFormat="1" outlineLevel="1" x14ac:dyDescent="0.25">
      <c r="A91" s="290"/>
      <c r="B91" s="346"/>
      <c r="C91" s="30" t="s">
        <v>2</v>
      </c>
      <c r="D91" s="30"/>
      <c r="E91" s="30" t="s">
        <v>1</v>
      </c>
      <c r="F91" s="30"/>
      <c r="G91" s="30"/>
      <c r="H91" s="30"/>
      <c r="I91" s="30"/>
      <c r="J91" s="30"/>
      <c r="K91" s="387" t="s">
        <v>2309</v>
      </c>
      <c r="L91" s="336"/>
      <c r="M91" s="387" t="s">
        <v>2310</v>
      </c>
      <c r="N91" s="288" t="str">
        <f>A109</f>
        <v>C3.1.18</v>
      </c>
      <c r="Q91" s="290"/>
      <c r="R91" s="345"/>
    </row>
    <row r="92" spans="1:18" s="43" customFormat="1" outlineLevel="1" x14ac:dyDescent="0.25">
      <c r="A92" s="290"/>
      <c r="B92" s="346"/>
      <c r="C92" s="30" t="s">
        <v>2</v>
      </c>
      <c r="D92" s="30"/>
      <c r="E92" s="30" t="s">
        <v>1</v>
      </c>
      <c r="F92" s="30"/>
      <c r="G92" s="30"/>
      <c r="H92" s="30"/>
      <c r="I92" s="30"/>
      <c r="J92" s="30"/>
      <c r="K92" s="387" t="s">
        <v>2311</v>
      </c>
      <c r="L92" s="336"/>
      <c r="M92" s="445" t="s">
        <v>2312</v>
      </c>
      <c r="N92" s="288" t="str">
        <f>A109</f>
        <v>C3.1.18</v>
      </c>
      <c r="Q92" s="290"/>
      <c r="R92" s="345"/>
    </row>
    <row r="93" spans="1:18" s="43" customFormat="1" outlineLevel="1" x14ac:dyDescent="0.25">
      <c r="A93" s="290"/>
      <c r="B93" s="346"/>
      <c r="C93" s="30" t="s">
        <v>2</v>
      </c>
      <c r="D93" s="30"/>
      <c r="E93" s="30" t="s">
        <v>1</v>
      </c>
      <c r="F93" s="30"/>
      <c r="G93" s="30"/>
      <c r="H93" s="30"/>
      <c r="I93" s="30"/>
      <c r="J93" s="30"/>
      <c r="K93" s="387" t="s">
        <v>2313</v>
      </c>
      <c r="L93" s="336"/>
      <c r="M93" s="387" t="s">
        <v>2314</v>
      </c>
      <c r="N93" s="288" t="str">
        <f>A109</f>
        <v>C3.1.18</v>
      </c>
      <c r="Q93" s="290"/>
      <c r="R93" s="345"/>
    </row>
    <row r="94" spans="1:18" s="43" customFormat="1" outlineLevel="1" x14ac:dyDescent="0.25">
      <c r="A94" s="290"/>
      <c r="B94" s="346"/>
      <c r="C94" s="30" t="s">
        <v>2</v>
      </c>
      <c r="D94" s="30"/>
      <c r="E94" s="30" t="s">
        <v>1</v>
      </c>
      <c r="F94" s="30"/>
      <c r="G94" s="30"/>
      <c r="H94" s="30"/>
      <c r="I94" s="30"/>
      <c r="J94" s="30"/>
      <c r="K94" s="387" t="s">
        <v>2315</v>
      </c>
      <c r="L94" s="336"/>
      <c r="M94" s="387" t="s">
        <v>2316</v>
      </c>
      <c r="N94" s="288" t="str">
        <f>A109</f>
        <v>C3.1.18</v>
      </c>
      <c r="Q94" s="290"/>
      <c r="R94" s="345"/>
    </row>
    <row r="95" spans="1:18" s="43" customFormat="1" outlineLevel="1" x14ac:dyDescent="0.25">
      <c r="A95" s="290"/>
      <c r="B95" s="346"/>
      <c r="C95" s="30" t="s">
        <v>2</v>
      </c>
      <c r="D95" s="30"/>
      <c r="E95" s="30" t="s">
        <v>1</v>
      </c>
      <c r="F95" s="30"/>
      <c r="G95" s="30"/>
      <c r="H95" s="30"/>
      <c r="I95" s="30"/>
      <c r="J95" s="30"/>
      <c r="K95" s="387" t="s">
        <v>2317</v>
      </c>
      <c r="L95" s="336"/>
      <c r="M95" s="387" t="s">
        <v>2318</v>
      </c>
      <c r="N95" s="288" t="str">
        <f>A109</f>
        <v>C3.1.18</v>
      </c>
      <c r="Q95" s="290"/>
      <c r="R95" s="345"/>
    </row>
    <row r="96" spans="1:18" s="43" customFormat="1" outlineLevel="1" x14ac:dyDescent="0.25">
      <c r="A96" s="290"/>
      <c r="B96" s="346"/>
      <c r="C96" s="30" t="s">
        <v>2</v>
      </c>
      <c r="D96" s="30"/>
      <c r="E96" s="30" t="s">
        <v>1</v>
      </c>
      <c r="F96" s="30"/>
      <c r="G96" s="30"/>
      <c r="H96" s="30"/>
      <c r="I96" s="30"/>
      <c r="J96" s="30"/>
      <c r="K96" s="387" t="s">
        <v>2319</v>
      </c>
      <c r="L96" s="336"/>
      <c r="M96" s="387" t="s">
        <v>2320</v>
      </c>
      <c r="N96" s="288" t="str">
        <f>A109</f>
        <v>C3.1.18</v>
      </c>
      <c r="Q96" s="290"/>
      <c r="R96" s="345"/>
    </row>
    <row r="97" spans="1:18" s="43" customFormat="1" outlineLevel="1" x14ac:dyDescent="0.25">
      <c r="A97" s="290"/>
      <c r="B97" s="346"/>
      <c r="C97" s="30" t="s">
        <v>2</v>
      </c>
      <c r="D97" s="30"/>
      <c r="E97" s="30" t="s">
        <v>1</v>
      </c>
      <c r="F97" s="30"/>
      <c r="G97" s="30"/>
      <c r="H97" s="30"/>
      <c r="I97" s="30"/>
      <c r="J97" s="30"/>
      <c r="K97" s="387" t="s">
        <v>2321</v>
      </c>
      <c r="L97" s="336"/>
      <c r="M97" s="387" t="s">
        <v>2322</v>
      </c>
      <c r="N97" s="288" t="str">
        <f>A109</f>
        <v>C3.1.18</v>
      </c>
      <c r="Q97" s="290"/>
      <c r="R97" s="345"/>
    </row>
    <row r="98" spans="1:18" s="43" customFormat="1" outlineLevel="1" x14ac:dyDescent="0.25">
      <c r="A98" s="290"/>
      <c r="B98" s="346"/>
      <c r="C98" s="30" t="s">
        <v>2</v>
      </c>
      <c r="D98" s="30"/>
      <c r="E98" s="30" t="s">
        <v>1</v>
      </c>
      <c r="F98" s="30"/>
      <c r="G98" s="30"/>
      <c r="H98" s="30"/>
      <c r="I98" s="30"/>
      <c r="J98" s="30"/>
      <c r="K98" s="387" t="s">
        <v>2323</v>
      </c>
      <c r="L98" s="336"/>
      <c r="M98" s="387" t="s">
        <v>2324</v>
      </c>
      <c r="N98" s="288" t="str">
        <f>A109</f>
        <v>C3.1.18</v>
      </c>
      <c r="Q98" s="290"/>
      <c r="R98" s="345"/>
    </row>
    <row r="99" spans="1:18" s="43" customFormat="1" outlineLevel="1" x14ac:dyDescent="0.25">
      <c r="A99" s="290"/>
      <c r="B99" s="346"/>
      <c r="C99" s="30" t="s">
        <v>2</v>
      </c>
      <c r="D99" s="30"/>
      <c r="E99" s="30" t="s">
        <v>1</v>
      </c>
      <c r="F99" s="30"/>
      <c r="G99" s="30"/>
      <c r="H99" s="30"/>
      <c r="I99" s="30"/>
      <c r="J99" s="30"/>
      <c r="K99" s="387" t="s">
        <v>2325</v>
      </c>
      <c r="L99" s="336"/>
      <c r="M99" s="387" t="s">
        <v>2326</v>
      </c>
      <c r="N99" s="288" t="str">
        <f>A109</f>
        <v>C3.1.18</v>
      </c>
      <c r="Q99" s="290"/>
      <c r="R99" s="345"/>
    </row>
    <row r="100" spans="1:18" s="43" customFormat="1" outlineLevel="1" x14ac:dyDescent="0.25">
      <c r="A100" s="290"/>
      <c r="B100" s="346"/>
      <c r="C100" s="30" t="s">
        <v>2</v>
      </c>
      <c r="D100" s="30"/>
      <c r="E100" s="30" t="s">
        <v>1</v>
      </c>
      <c r="F100" s="30"/>
      <c r="G100" s="30"/>
      <c r="H100" s="30"/>
      <c r="I100" s="30"/>
      <c r="J100" s="30"/>
      <c r="K100" s="387" t="s">
        <v>2327</v>
      </c>
      <c r="L100" s="336"/>
      <c r="M100" s="387" t="s">
        <v>2328</v>
      </c>
      <c r="N100" s="288" t="str">
        <f>A109</f>
        <v>C3.1.18</v>
      </c>
      <c r="Q100" s="290"/>
      <c r="R100" s="345"/>
    </row>
    <row r="101" spans="1:18" s="43" customFormat="1" outlineLevel="1" x14ac:dyDescent="0.25">
      <c r="A101" s="290"/>
      <c r="B101" s="346"/>
      <c r="C101" s="30" t="s">
        <v>2</v>
      </c>
      <c r="D101" s="30"/>
      <c r="E101" s="30" t="s">
        <v>1</v>
      </c>
      <c r="F101" s="30"/>
      <c r="G101" s="30"/>
      <c r="H101" s="30"/>
      <c r="I101" s="30"/>
      <c r="J101" s="30"/>
      <c r="K101" s="387" t="s">
        <v>2329</v>
      </c>
      <c r="L101" s="336"/>
      <c r="M101" s="387" t="s">
        <v>2330</v>
      </c>
      <c r="N101" s="288" t="str">
        <f>A109</f>
        <v>C3.1.18</v>
      </c>
      <c r="Q101" s="290"/>
      <c r="R101" s="345"/>
    </row>
    <row r="102" spans="1:18" s="43" customFormat="1" outlineLevel="1" x14ac:dyDescent="0.25">
      <c r="A102" s="290"/>
      <c r="B102" s="346"/>
      <c r="C102" s="30" t="s">
        <v>2</v>
      </c>
      <c r="D102" s="30"/>
      <c r="E102" s="30" t="s">
        <v>1</v>
      </c>
      <c r="F102" s="30"/>
      <c r="G102" s="30"/>
      <c r="H102" s="30"/>
      <c r="I102" s="30"/>
      <c r="J102" s="30"/>
      <c r="K102" s="387" t="s">
        <v>2331</v>
      </c>
      <c r="L102" s="336"/>
      <c r="M102" s="387" t="s">
        <v>2332</v>
      </c>
      <c r="N102" s="288" t="str">
        <f>A109</f>
        <v>C3.1.18</v>
      </c>
      <c r="Q102" s="290"/>
      <c r="R102" s="345"/>
    </row>
    <row r="103" spans="1:18" s="43" customFormat="1" outlineLevel="1" x14ac:dyDescent="0.25">
      <c r="A103" s="290"/>
      <c r="B103" s="346"/>
      <c r="C103" s="30" t="s">
        <v>2</v>
      </c>
      <c r="D103" s="30"/>
      <c r="E103" s="30" t="s">
        <v>1</v>
      </c>
      <c r="F103" s="30"/>
      <c r="G103" s="30"/>
      <c r="H103" s="30"/>
      <c r="I103" s="30"/>
      <c r="J103" s="30"/>
      <c r="K103" s="387" t="s">
        <v>2333</v>
      </c>
      <c r="L103" s="336"/>
      <c r="M103" s="387" t="s">
        <v>2334</v>
      </c>
      <c r="N103" s="288" t="str">
        <f>A109</f>
        <v>C3.1.18</v>
      </c>
      <c r="Q103" s="290"/>
      <c r="R103" s="345"/>
    </row>
    <row r="104" spans="1:18" s="6" customFormat="1" outlineLevel="1" x14ac:dyDescent="0.25">
      <c r="A104" s="19"/>
      <c r="B104" s="231" t="s">
        <v>1438</v>
      </c>
      <c r="C104" s="233" t="str">
        <f>VLOOKUP($B104,[2]Codes!$A$1:$K$65536,2,FALSE)</f>
        <v>Response</v>
      </c>
      <c r="D104" s="27"/>
      <c r="E104" s="233" t="str">
        <f>VLOOKUP($B104,[2]Codes!$A$1:$K$65536,4,FALSE)</f>
        <v>Category option</v>
      </c>
      <c r="F104" s="233">
        <f>VLOOKUP($B104,[2]Codes!$A$1:$K$65536,5,FALSE)</f>
        <v>10</v>
      </c>
      <c r="G104" s="27"/>
      <c r="H104" s="27"/>
      <c r="I104" s="27"/>
      <c r="J104" s="27"/>
      <c r="K104" s="233" t="s">
        <v>1352</v>
      </c>
      <c r="L104" s="27"/>
      <c r="M104" s="233" t="str">
        <f>VLOOKUP($B104,[2]Codes!$A$1:$K$65536,11,FALSE)</f>
        <v>Osan la to'o atu selu osan eskola / farda</v>
      </c>
      <c r="N104" s="25" t="str">
        <f>A109</f>
        <v>C3.1.18</v>
      </c>
      <c r="Q104" s="19"/>
      <c r="R104" s="345" t="s">
        <v>982</v>
      </c>
    </row>
    <row r="105" spans="1:18" outlineLevel="1" x14ac:dyDescent="0.25">
      <c r="A105" s="19"/>
      <c r="B105" s="231" t="s">
        <v>1434</v>
      </c>
      <c r="C105" s="233" t="str">
        <f>VLOOKUP($B105,[2]Codes!$A$1:$K$65536,2,FALSE)</f>
        <v>Response</v>
      </c>
      <c r="D105" s="27"/>
      <c r="E105" s="233" t="str">
        <f>VLOOKUP($B105,[2]Codes!$A$1:$K$65536,4,FALSE)</f>
        <v>Category option</v>
      </c>
      <c r="F105" s="233">
        <f>VLOOKUP($B105,[2]Codes!$A$1:$K$65536,5,FALSE)</f>
        <v>6</v>
      </c>
      <c r="G105" s="27"/>
      <c r="H105" s="27"/>
      <c r="I105" s="27"/>
      <c r="J105" s="27"/>
      <c r="K105" s="233" t="s">
        <v>1277</v>
      </c>
      <c r="L105" s="27"/>
      <c r="M105" s="233" t="str">
        <f>VLOOKUP($B105,[2]Codes!$A$1:$K$65536,11,FALSE)</f>
        <v>Hahalok at / hasai husi eskola</v>
      </c>
      <c r="N105" s="25" t="str">
        <f>A109</f>
        <v>C3.1.18</v>
      </c>
      <c r="Q105" s="19"/>
      <c r="R105" s="345" t="s">
        <v>982</v>
      </c>
    </row>
    <row r="106" spans="1:18" s="6" customFormat="1" outlineLevel="1" x14ac:dyDescent="0.25">
      <c r="A106" s="19"/>
      <c r="B106" s="19" t="s">
        <v>577</v>
      </c>
      <c r="C106" s="233" t="str">
        <f>VLOOKUP($B106,[2]Codes!$A$1:$K$65536,2,FALSE)</f>
        <v>Response</v>
      </c>
      <c r="D106" s="27"/>
      <c r="E106" s="233" t="str">
        <f>VLOOKUP($B106,[2]Codes!$A$1:$K$65536,4,FALSE)</f>
        <v>Category option</v>
      </c>
      <c r="F106" s="233">
        <f>VLOOKUP($B106,[2]Codes!$A$1:$K$65536,5,FALSE)</f>
        <v>997</v>
      </c>
      <c r="G106" s="27"/>
      <c r="H106" s="27"/>
      <c r="I106" s="27"/>
      <c r="J106" s="27"/>
      <c r="K106" s="233" t="s">
        <v>606</v>
      </c>
      <c r="L106" s="27"/>
      <c r="M106" s="233" t="str">
        <f>VLOOKUP($B106,[2]Codes!$A$1:$K$65536,11,FALSE)</f>
        <v>Seluk (spesifika)</v>
      </c>
      <c r="N106" s="25" t="str">
        <f>A108</f>
        <v>C3.1.17x</v>
      </c>
      <c r="Q106" s="19"/>
      <c r="R106" s="345" t="s">
        <v>982</v>
      </c>
    </row>
    <row r="107" spans="1:18" s="6" customFormat="1" outlineLevel="1" x14ac:dyDescent="0.25">
      <c r="A107" s="19"/>
      <c r="B107" s="19" t="s">
        <v>588</v>
      </c>
      <c r="C107" s="233" t="str">
        <f>VLOOKUP($B107,[2]Codes!$A$1:$K$65536,2,FALSE)</f>
        <v>Response</v>
      </c>
      <c r="D107" s="27"/>
      <c r="E107" s="233" t="str">
        <f>VLOOKUP($B107,[2]Codes!$A$1:$K$65536,4,FALSE)</f>
        <v>Category option</v>
      </c>
      <c r="F107" s="233">
        <f>VLOOKUP($B107,[2]Codes!$A$1:$K$65536,5,FALSE)</f>
        <v>999</v>
      </c>
      <c r="G107" s="27"/>
      <c r="H107" s="27"/>
      <c r="I107" s="27"/>
      <c r="J107" s="27"/>
      <c r="K107" s="233" t="s">
        <v>24</v>
      </c>
      <c r="L107" s="27"/>
      <c r="M107" s="233" t="str">
        <f>VLOOKUP($B107,[2]Codes!$A$1:$K$65536,11,FALSE)</f>
        <v>La hatene</v>
      </c>
      <c r="N107" s="25" t="str">
        <f>A109</f>
        <v>C3.1.18</v>
      </c>
      <c r="Q107" s="19"/>
      <c r="R107" s="345" t="s">
        <v>982</v>
      </c>
    </row>
    <row r="108" spans="1:18" s="43" customFormat="1" x14ac:dyDescent="0.25">
      <c r="A108" s="290" t="s">
        <v>2229</v>
      </c>
      <c r="B108" s="346"/>
      <c r="C108" s="30" t="s">
        <v>9</v>
      </c>
      <c r="D108" s="30" t="s">
        <v>453</v>
      </c>
      <c r="E108" s="30" t="s">
        <v>15</v>
      </c>
      <c r="F108" s="30" t="s">
        <v>14</v>
      </c>
      <c r="G108" s="30"/>
      <c r="H108" s="30"/>
      <c r="I108" s="30"/>
      <c r="J108" s="30" t="s">
        <v>1764</v>
      </c>
      <c r="K108" s="30"/>
      <c r="L108" s="30" t="s">
        <v>2281</v>
      </c>
      <c r="N108" s="288" t="str">
        <f>A109</f>
        <v>C3.1.18</v>
      </c>
      <c r="Q108" s="290"/>
      <c r="R108" s="345"/>
    </row>
    <row r="109" spans="1:18" s="43" customFormat="1" ht="30.75" customHeight="1" x14ac:dyDescent="0.25">
      <c r="A109" s="290" t="s">
        <v>2230</v>
      </c>
      <c r="B109" s="346"/>
      <c r="C109" s="30" t="s">
        <v>9</v>
      </c>
      <c r="D109" s="30" t="s">
        <v>8</v>
      </c>
      <c r="E109" s="30" t="s">
        <v>7</v>
      </c>
      <c r="F109" s="30" t="s">
        <v>6</v>
      </c>
      <c r="G109" s="30"/>
      <c r="H109" s="30"/>
      <c r="I109" s="30"/>
      <c r="J109" s="511" t="s">
        <v>1354</v>
      </c>
      <c r="K109" s="511"/>
      <c r="L109" s="516" t="s">
        <v>2335</v>
      </c>
      <c r="M109" s="516"/>
      <c r="N109" s="263"/>
      <c r="O109" s="214" t="s">
        <v>2336</v>
      </c>
      <c r="Q109" s="290" t="s">
        <v>2337</v>
      </c>
      <c r="R109" s="345" t="s">
        <v>2338</v>
      </c>
    </row>
    <row r="110" spans="1:18" outlineLevel="1" x14ac:dyDescent="0.25">
      <c r="B110" s="19" t="s">
        <v>575</v>
      </c>
      <c r="C110" s="233" t="str">
        <f>VLOOKUP($B110,[2]Codes!$A$1:$K$65536,2,FALSE)</f>
        <v>Response</v>
      </c>
      <c r="D110" s="27"/>
      <c r="E110" s="233" t="str">
        <f>VLOOKUP($B110,[2]Codes!$A$1:$K$65536,4,FALSE)</f>
        <v>Category option</v>
      </c>
      <c r="F110" s="233">
        <f>VLOOKUP($B110,[2]Codes!$A$1:$K$65536,5,FALSE)</f>
        <v>0</v>
      </c>
      <c r="G110" s="27"/>
      <c r="H110" s="27"/>
      <c r="I110" s="27"/>
      <c r="J110" s="27"/>
      <c r="K110" s="233" t="str">
        <f>VLOOKUP($B110,[2]Codes!$A$1:$K$65536,9,FALSE)</f>
        <v>No</v>
      </c>
      <c r="L110" s="27"/>
      <c r="M110" s="233" t="str">
        <f>VLOOKUP($B110,[2]Codes!$A$1:$K$65536,11,FALSE)</f>
        <v>Lae</v>
      </c>
      <c r="N110" s="25" t="str">
        <f>A115</f>
        <v>C3.1.20</v>
      </c>
      <c r="R110" s="345" t="s">
        <v>982</v>
      </c>
    </row>
    <row r="111" spans="1:18" outlineLevel="1" x14ac:dyDescent="0.25">
      <c r="A111" s="19"/>
      <c r="B111" s="19" t="s">
        <v>576</v>
      </c>
      <c r="C111" s="233" t="str">
        <f>VLOOKUP($B111,[2]Codes!$A$1:$K$65536,2,FALSE)</f>
        <v>Response</v>
      </c>
      <c r="D111" s="27"/>
      <c r="E111" s="233" t="str">
        <f>VLOOKUP($B111,[2]Codes!$A$1:$K$65536,4,FALSE)</f>
        <v>Category option</v>
      </c>
      <c r="F111" s="233">
        <f>VLOOKUP($B111,[2]Codes!$A$1:$K$65536,5,FALSE)</f>
        <v>1</v>
      </c>
      <c r="G111" s="27"/>
      <c r="H111" s="27"/>
      <c r="I111" s="27"/>
      <c r="J111" s="27"/>
      <c r="K111" s="233" t="str">
        <f>VLOOKUP($B111,[2]Codes!$A$1:$K$65536,9,FALSE)</f>
        <v>Yes</v>
      </c>
      <c r="L111" s="27"/>
      <c r="M111" s="233" t="str">
        <f>VLOOKUP($B111,[2]Codes!$A$1:$K$65536,11,FALSE)</f>
        <v>Sim</v>
      </c>
      <c r="N111" s="25" t="str">
        <f>A114</f>
        <v>C3.1.19</v>
      </c>
      <c r="Q111" s="19"/>
      <c r="R111" s="345" t="s">
        <v>982</v>
      </c>
    </row>
    <row r="112" spans="1:18" outlineLevel="1" x14ac:dyDescent="0.25">
      <c r="B112" s="19" t="s">
        <v>588</v>
      </c>
      <c r="C112" s="233" t="str">
        <f>VLOOKUP($B112,[2]Codes!$A$1:$K$65536,2,FALSE)</f>
        <v>Response</v>
      </c>
      <c r="D112" s="27"/>
      <c r="E112" s="233" t="str">
        <f>VLOOKUP($B112,[2]Codes!$A$1:$K$65536,4,FALSE)</f>
        <v>Category option</v>
      </c>
      <c r="F112" s="233">
        <f>VLOOKUP($B112,[2]Codes!$A$1:$K$65536,5,FALSE)</f>
        <v>999</v>
      </c>
      <c r="G112" s="27"/>
      <c r="H112" s="27"/>
      <c r="I112" s="27"/>
      <c r="J112" s="27"/>
      <c r="K112" s="233" t="str">
        <f>VLOOKUP($B112,[2]Codes!$A$1:$K$65536,9,FALSE)</f>
        <v>Don't know</v>
      </c>
      <c r="L112" s="27"/>
      <c r="M112" s="233" t="str">
        <f>VLOOKUP($B112,[2]Codes!$A$1:$K$65536,11,FALSE)</f>
        <v>La hatene</v>
      </c>
      <c r="N112" s="25" t="str">
        <f>A115</f>
        <v>C3.1.20</v>
      </c>
      <c r="R112" s="345" t="s">
        <v>982</v>
      </c>
    </row>
    <row r="113" spans="1:18" outlineLevel="1" x14ac:dyDescent="0.25">
      <c r="B113" s="19" t="s">
        <v>589</v>
      </c>
      <c r="C113" s="233" t="str">
        <f>VLOOKUP($B113,[2]Codes!$A$1:$K$65536,2,FALSE)</f>
        <v>Response</v>
      </c>
      <c r="D113" s="27"/>
      <c r="E113" s="233" t="str">
        <f>VLOOKUP($B113,[2]Codes!$A$1:$K$65536,4,FALSE)</f>
        <v>Category option</v>
      </c>
      <c r="F113" s="233">
        <f>VLOOKUP($B113,[2]Codes!$A$1:$K$65536,5,FALSE)</f>
        <v>998</v>
      </c>
      <c r="G113" s="27"/>
      <c r="H113" s="27"/>
      <c r="I113" s="27"/>
      <c r="J113" s="27"/>
      <c r="K113" s="233" t="str">
        <f>VLOOKUP($B113,[2]Codes!$A$1:$K$65536,9,FALSE)</f>
        <v>Refused to answer</v>
      </c>
      <c r="L113" s="27"/>
      <c r="M113" s="233" t="str">
        <f>VLOOKUP($B113,[2]Codes!$A$1:$K$65536,11,FALSE)</f>
        <v>Lakohi fo resposta</v>
      </c>
      <c r="N113" s="25" t="str">
        <f>A115</f>
        <v>C3.1.20</v>
      </c>
      <c r="R113" s="345" t="s">
        <v>982</v>
      </c>
    </row>
    <row r="114" spans="1:18" s="43" customFormat="1" x14ac:dyDescent="0.25">
      <c r="A114" s="290" t="s">
        <v>2231</v>
      </c>
      <c r="B114" s="346"/>
      <c r="C114" s="30" t="s">
        <v>9</v>
      </c>
      <c r="D114" s="30" t="s">
        <v>8</v>
      </c>
      <c r="E114" s="30" t="s">
        <v>10</v>
      </c>
      <c r="F114" s="30" t="s">
        <v>167</v>
      </c>
      <c r="G114" s="30"/>
      <c r="H114" s="30"/>
      <c r="I114" s="30"/>
      <c r="J114" s="30" t="s">
        <v>1387</v>
      </c>
      <c r="K114" s="30"/>
      <c r="L114" s="30" t="s">
        <v>2931</v>
      </c>
      <c r="N114" s="288" t="str">
        <f>A115</f>
        <v>C3.1.20</v>
      </c>
      <c r="Q114" s="290"/>
      <c r="R114" s="345"/>
    </row>
    <row r="115" spans="1:18" s="43" customFormat="1" ht="31.5" customHeight="1" x14ac:dyDescent="0.25">
      <c r="A115" s="290" t="s">
        <v>2232</v>
      </c>
      <c r="B115" s="346"/>
      <c r="C115" s="30" t="s">
        <v>9</v>
      </c>
      <c r="D115" s="30" t="s">
        <v>8</v>
      </c>
      <c r="E115" s="30" t="s">
        <v>7</v>
      </c>
      <c r="F115" s="30" t="s">
        <v>6</v>
      </c>
      <c r="G115" s="30"/>
      <c r="H115" s="30"/>
      <c r="I115" s="30"/>
      <c r="J115" s="511" t="s">
        <v>1353</v>
      </c>
      <c r="K115" s="511"/>
      <c r="L115" s="516" t="s">
        <v>2932</v>
      </c>
      <c r="M115" s="516"/>
      <c r="N115" s="263"/>
      <c r="O115" s="214" t="s">
        <v>2336</v>
      </c>
      <c r="Q115" s="290"/>
      <c r="R115" s="345"/>
    </row>
    <row r="116" spans="1:18" outlineLevel="1" x14ac:dyDescent="0.25">
      <c r="B116" s="19" t="s">
        <v>575</v>
      </c>
      <c r="C116" s="233" t="str">
        <f>VLOOKUP($B116,[2]Codes!$A$1:$K$65536,2,FALSE)</f>
        <v>Response</v>
      </c>
      <c r="D116" s="27"/>
      <c r="E116" s="233" t="str">
        <f>VLOOKUP($B116,[2]Codes!$A$1:$K$65536,4,FALSE)</f>
        <v>Category option</v>
      </c>
      <c r="F116" s="233">
        <f>VLOOKUP($B116,[2]Codes!$A$1:$K$65536,5,FALSE)</f>
        <v>0</v>
      </c>
      <c r="G116" s="27"/>
      <c r="H116" s="27"/>
      <c r="I116" s="27"/>
      <c r="J116" s="27"/>
      <c r="K116" s="233" t="str">
        <f>VLOOKUP($B116,[2]Codes!$A$1:$K$65536,9,FALSE)</f>
        <v>No</v>
      </c>
      <c r="L116" s="27"/>
      <c r="M116" s="233" t="str">
        <f>VLOOKUP($B116,[2]Codes!$A$1:$K$65536,11,FALSE)</f>
        <v>Lae</v>
      </c>
      <c r="N116" s="25" t="str">
        <f>A123</f>
        <v>C3.1.22</v>
      </c>
      <c r="R116" s="345" t="s">
        <v>982</v>
      </c>
    </row>
    <row r="117" spans="1:18" outlineLevel="1" x14ac:dyDescent="0.25">
      <c r="A117" s="19"/>
      <c r="B117" s="19" t="s">
        <v>576</v>
      </c>
      <c r="C117" s="233" t="str">
        <f>VLOOKUP($B117,[2]Codes!$A$1:$K$65536,2,FALSE)</f>
        <v>Response</v>
      </c>
      <c r="D117" s="27"/>
      <c r="E117" s="233" t="str">
        <f>VLOOKUP($B117,[2]Codes!$A$1:$K$65536,4,FALSE)</f>
        <v>Category option</v>
      </c>
      <c r="F117" s="233">
        <f>VLOOKUP($B117,[2]Codes!$A$1:$K$65536,5,FALSE)</f>
        <v>1</v>
      </c>
      <c r="G117" s="27"/>
      <c r="H117" s="27"/>
      <c r="I117" s="27"/>
      <c r="J117" s="27"/>
      <c r="K117" s="233" t="str">
        <f>VLOOKUP($B117,[2]Codes!$A$1:$K$65536,9,FALSE)</f>
        <v>Yes</v>
      </c>
      <c r="L117" s="27"/>
      <c r="M117" s="233" t="str">
        <f>VLOOKUP($B117,[2]Codes!$A$1:$K$65536,11,FALSE)</f>
        <v>Sim</v>
      </c>
      <c r="N117" s="25" t="str">
        <f>A120</f>
        <v>C3.1.21</v>
      </c>
      <c r="Q117" s="19"/>
      <c r="R117" s="345" t="s">
        <v>982</v>
      </c>
    </row>
    <row r="118" spans="1:18" outlineLevel="1" x14ac:dyDescent="0.25">
      <c r="B118" s="19" t="s">
        <v>588</v>
      </c>
      <c r="C118" s="233" t="str">
        <f>VLOOKUP($B118,[2]Codes!$A$1:$K$65536,2,FALSE)</f>
        <v>Response</v>
      </c>
      <c r="D118" s="27"/>
      <c r="E118" s="233" t="str">
        <f>VLOOKUP($B118,[2]Codes!$A$1:$K$65536,4,FALSE)</f>
        <v>Category option</v>
      </c>
      <c r="F118" s="233">
        <f>VLOOKUP($B118,[2]Codes!$A$1:$K$65536,5,FALSE)</f>
        <v>999</v>
      </c>
      <c r="G118" s="27"/>
      <c r="H118" s="27"/>
      <c r="I118" s="27"/>
      <c r="J118" s="27"/>
      <c r="K118" s="233" t="str">
        <f>VLOOKUP($B118,[2]Codes!$A$1:$K$65536,9,FALSE)</f>
        <v>Don't know</v>
      </c>
      <c r="L118" s="27"/>
      <c r="M118" s="233" t="str">
        <f>VLOOKUP($B118,[2]Codes!$A$1:$K$65536,11,FALSE)</f>
        <v>La hatene</v>
      </c>
      <c r="N118" s="25" t="str">
        <f>A123</f>
        <v>C3.1.22</v>
      </c>
      <c r="R118" s="345" t="s">
        <v>982</v>
      </c>
    </row>
    <row r="119" spans="1:18" outlineLevel="1" x14ac:dyDescent="0.25">
      <c r="B119" s="19" t="s">
        <v>589</v>
      </c>
      <c r="C119" s="233" t="str">
        <f>VLOOKUP($B119,[2]Codes!$A$1:$K$65536,2,FALSE)</f>
        <v>Response</v>
      </c>
      <c r="D119" s="27"/>
      <c r="E119" s="233" t="str">
        <f>VLOOKUP($B119,[2]Codes!$A$1:$K$65536,4,FALSE)</f>
        <v>Category option</v>
      </c>
      <c r="F119" s="233">
        <f>VLOOKUP($B119,[2]Codes!$A$1:$K$65536,5,FALSE)</f>
        <v>998</v>
      </c>
      <c r="G119" s="27"/>
      <c r="H119" s="27"/>
      <c r="I119" s="27"/>
      <c r="J119" s="27"/>
      <c r="K119" s="233" t="str">
        <f>VLOOKUP($B119,[2]Codes!$A$1:$K$65536,9,FALSE)</f>
        <v>Refused to answer</v>
      </c>
      <c r="L119" s="27"/>
      <c r="M119" s="233" t="str">
        <f>VLOOKUP($B119,[2]Codes!$A$1:$K$65536,11,FALSE)</f>
        <v>Lakohi fo resposta</v>
      </c>
      <c r="N119" s="25" t="str">
        <f>A123</f>
        <v>C3.1.22</v>
      </c>
      <c r="R119" s="345" t="s">
        <v>982</v>
      </c>
    </row>
    <row r="120" spans="1:18" s="43" customFormat="1" x14ac:dyDescent="0.25">
      <c r="A120" s="290" t="s">
        <v>2233</v>
      </c>
      <c r="B120" s="346"/>
      <c r="C120" s="30" t="s">
        <v>9</v>
      </c>
      <c r="D120" s="30" t="s">
        <v>8</v>
      </c>
      <c r="E120" s="30" t="s">
        <v>10</v>
      </c>
      <c r="F120" s="30" t="s">
        <v>167</v>
      </c>
      <c r="G120" s="30"/>
      <c r="H120" s="30"/>
      <c r="I120" s="30"/>
      <c r="J120" s="30" t="s">
        <v>2339</v>
      </c>
      <c r="K120" s="30"/>
      <c r="L120" s="30" t="s">
        <v>2340</v>
      </c>
      <c r="N120" s="288" t="str">
        <f>A123</f>
        <v>C3.1.22</v>
      </c>
      <c r="Q120" s="290"/>
      <c r="R120" s="345"/>
    </row>
    <row r="121" spans="1:18" s="43" customFormat="1" x14ac:dyDescent="0.25">
      <c r="A121" s="290"/>
      <c r="B121" s="346"/>
      <c r="C121" s="30"/>
      <c r="D121" s="30"/>
      <c r="E121" s="30"/>
      <c r="F121" s="30"/>
      <c r="G121" s="30"/>
      <c r="H121" s="30"/>
      <c r="I121" s="30"/>
      <c r="J121" s="30"/>
      <c r="K121" s="30" t="s">
        <v>24</v>
      </c>
      <c r="L121" s="30"/>
      <c r="M121" s="43" t="s">
        <v>23</v>
      </c>
      <c r="N121" s="288"/>
      <c r="Q121" s="290"/>
      <c r="R121" s="345"/>
    </row>
    <row r="122" spans="1:18" s="43" customFormat="1" x14ac:dyDescent="0.25">
      <c r="A122" s="290"/>
      <c r="B122" s="346"/>
      <c r="C122" s="30"/>
      <c r="D122" s="30"/>
      <c r="E122" s="30"/>
      <c r="F122" s="30"/>
      <c r="G122" s="30"/>
      <c r="H122" s="30"/>
      <c r="I122" s="30"/>
      <c r="J122" s="30"/>
      <c r="K122" s="30" t="s">
        <v>2943</v>
      </c>
      <c r="L122" s="30"/>
      <c r="M122" s="43" t="s">
        <v>2949</v>
      </c>
      <c r="N122" s="288"/>
      <c r="Q122" s="290"/>
      <c r="R122" s="345"/>
    </row>
    <row r="123" spans="1:18" s="43" customFormat="1" ht="30" customHeight="1" x14ac:dyDescent="0.25">
      <c r="A123" s="290" t="s">
        <v>2234</v>
      </c>
      <c r="B123" s="346"/>
      <c r="C123" s="30" t="s">
        <v>9</v>
      </c>
      <c r="D123" s="30" t="s">
        <v>8</v>
      </c>
      <c r="E123" s="30" t="s">
        <v>7</v>
      </c>
      <c r="F123" s="30" t="s">
        <v>6</v>
      </c>
      <c r="G123" s="30"/>
      <c r="H123" s="30"/>
      <c r="I123" s="30"/>
      <c r="J123" s="511" t="s">
        <v>1403</v>
      </c>
      <c r="K123" s="511"/>
      <c r="L123" s="516" t="s">
        <v>2341</v>
      </c>
      <c r="M123" s="516"/>
      <c r="N123" s="263"/>
      <c r="O123" s="214" t="s">
        <v>2336</v>
      </c>
      <c r="Q123" s="290"/>
      <c r="R123" s="345"/>
    </row>
    <row r="124" spans="1:18" outlineLevel="1" x14ac:dyDescent="0.25">
      <c r="B124" s="19" t="s">
        <v>575</v>
      </c>
      <c r="C124" s="233" t="str">
        <f>VLOOKUP($B124,[2]Codes!$A$1:$K$65536,2,FALSE)</f>
        <v>Response</v>
      </c>
      <c r="D124" s="27"/>
      <c r="E124" s="233" t="str">
        <f>VLOOKUP($B124,[2]Codes!$A$1:$K$65536,4,FALSE)</f>
        <v>Category option</v>
      </c>
      <c r="F124" s="233">
        <f>VLOOKUP($B124,[2]Codes!$A$1:$K$65536,5,FALSE)</f>
        <v>0</v>
      </c>
      <c r="G124" s="27"/>
      <c r="H124" s="27"/>
      <c r="I124" s="27"/>
      <c r="J124" s="27"/>
      <c r="K124" s="233" t="s">
        <v>3</v>
      </c>
      <c r="L124" s="27"/>
      <c r="M124" s="233" t="s">
        <v>21</v>
      </c>
      <c r="N124" s="25" t="s">
        <v>2276</v>
      </c>
      <c r="R124" s="345" t="s">
        <v>982</v>
      </c>
    </row>
    <row r="125" spans="1:18" outlineLevel="1" x14ac:dyDescent="0.25">
      <c r="A125" s="19"/>
      <c r="B125" s="19" t="s">
        <v>576</v>
      </c>
      <c r="C125" s="233" t="str">
        <f>VLOOKUP($B125,[2]Codes!$A$1:$K$65536,2,FALSE)</f>
        <v>Response</v>
      </c>
      <c r="D125" s="27"/>
      <c r="E125" s="233" t="str">
        <f>VLOOKUP($B125,[2]Codes!$A$1:$K$65536,4,FALSE)</f>
        <v>Category option</v>
      </c>
      <c r="F125" s="233">
        <f>VLOOKUP($B125,[2]Codes!$A$1:$K$65536,5,FALSE)</f>
        <v>1</v>
      </c>
      <c r="G125" s="27"/>
      <c r="H125" s="27"/>
      <c r="I125" s="27"/>
      <c r="J125" s="27"/>
      <c r="K125" s="233" t="s">
        <v>4</v>
      </c>
      <c r="L125" s="27"/>
      <c r="M125" s="233" t="s">
        <v>20</v>
      </c>
      <c r="N125" s="388" t="str">
        <f>A128</f>
        <v>C3.1.23</v>
      </c>
      <c r="Q125" s="19"/>
      <c r="R125" s="345" t="s">
        <v>982</v>
      </c>
    </row>
    <row r="126" spans="1:18" outlineLevel="1" x14ac:dyDescent="0.25">
      <c r="B126" s="19" t="s">
        <v>588</v>
      </c>
      <c r="C126" s="233" t="str">
        <f>VLOOKUP($B126,[2]Codes!$A$1:$K$65536,2,FALSE)</f>
        <v>Response</v>
      </c>
      <c r="D126" s="27"/>
      <c r="E126" s="233" t="str">
        <f>VLOOKUP($B126,[2]Codes!$A$1:$K$65536,4,FALSE)</f>
        <v>Category option</v>
      </c>
      <c r="F126" s="233">
        <f>VLOOKUP($B126,[2]Codes!$A$1:$K$65536,5,FALSE)</f>
        <v>999</v>
      </c>
      <c r="G126" s="27"/>
      <c r="H126" s="27"/>
      <c r="I126" s="27"/>
      <c r="J126" s="27"/>
      <c r="K126" s="233" t="s">
        <v>24</v>
      </c>
      <c r="L126" s="27"/>
      <c r="M126" s="233" t="s">
        <v>23</v>
      </c>
      <c r="N126" s="25" t="s">
        <v>2276</v>
      </c>
      <c r="R126" s="345" t="s">
        <v>982</v>
      </c>
    </row>
    <row r="127" spans="1:18" outlineLevel="1" x14ac:dyDescent="0.25">
      <c r="B127" s="19" t="s">
        <v>589</v>
      </c>
      <c r="C127" s="233" t="str">
        <f>VLOOKUP($B127,[2]Codes!$A$1:$K$65536,2,FALSE)</f>
        <v>Response</v>
      </c>
      <c r="D127" s="27"/>
      <c r="E127" s="233" t="str">
        <f>VLOOKUP($B127,[2]Codes!$A$1:$K$65536,4,FALSE)</f>
        <v>Category option</v>
      </c>
      <c r="F127" s="233">
        <f>VLOOKUP($B127,[2]Codes!$A$1:$K$65536,5,FALSE)</f>
        <v>998</v>
      </c>
      <c r="G127" s="27"/>
      <c r="H127" s="27"/>
      <c r="I127" s="27"/>
      <c r="J127" s="27"/>
      <c r="K127" s="233" t="s">
        <v>29</v>
      </c>
      <c r="L127" s="27"/>
      <c r="M127" s="233" t="s">
        <v>28</v>
      </c>
      <c r="N127" s="25" t="s">
        <v>2276</v>
      </c>
      <c r="R127" s="345" t="s">
        <v>982</v>
      </c>
    </row>
    <row r="128" spans="1:18" s="451" customFormat="1" x14ac:dyDescent="0.25">
      <c r="A128" s="448" t="s">
        <v>2235</v>
      </c>
      <c r="B128" s="449"/>
      <c r="C128" s="450" t="s">
        <v>9</v>
      </c>
      <c r="D128" s="450" t="s">
        <v>8</v>
      </c>
      <c r="E128" s="450" t="s">
        <v>10</v>
      </c>
      <c r="F128" s="450" t="s">
        <v>167</v>
      </c>
      <c r="G128" s="450"/>
      <c r="H128" s="450"/>
      <c r="I128" s="450"/>
      <c r="J128" s="450" t="s">
        <v>2342</v>
      </c>
      <c r="K128" s="450"/>
      <c r="L128" s="450" t="s">
        <v>2343</v>
      </c>
      <c r="N128" s="452" t="s">
        <v>2276</v>
      </c>
      <c r="Q128" s="448"/>
      <c r="R128" s="453"/>
    </row>
    <row r="129" spans="1:18" s="349" customFormat="1" x14ac:dyDescent="0.25">
      <c r="A129" s="349" t="s">
        <v>2236</v>
      </c>
      <c r="B129" s="348"/>
      <c r="C129" s="348"/>
      <c r="D129" s="348"/>
      <c r="E129" s="348"/>
      <c r="F129" s="348"/>
      <c r="G129" s="255"/>
      <c r="H129" s="255"/>
      <c r="I129" s="255"/>
      <c r="J129" s="348"/>
      <c r="K129" s="342"/>
      <c r="L129" s="342"/>
      <c r="M129" s="291" t="s">
        <v>2936</v>
      </c>
      <c r="N129" s="256"/>
      <c r="Q129" s="348"/>
      <c r="R129" s="257"/>
    </row>
    <row r="130" spans="1:18" s="43" customFormat="1" x14ac:dyDescent="0.25">
      <c r="A130" s="290" t="s">
        <v>2237</v>
      </c>
      <c r="B130" s="346"/>
      <c r="C130" s="30" t="s">
        <v>9</v>
      </c>
      <c r="D130" s="30" t="s">
        <v>8</v>
      </c>
      <c r="E130" s="30" t="s">
        <v>7</v>
      </c>
      <c r="F130" s="30" t="s">
        <v>6</v>
      </c>
      <c r="G130" s="30"/>
      <c r="H130" s="30"/>
      <c r="I130" s="30"/>
      <c r="J130" s="30" t="s">
        <v>239</v>
      </c>
      <c r="K130" s="30"/>
      <c r="L130" s="30" t="s">
        <v>2344</v>
      </c>
      <c r="N130" s="263"/>
      <c r="O130" s="214" t="s">
        <v>2275</v>
      </c>
      <c r="Q130" s="290" t="s">
        <v>240</v>
      </c>
      <c r="R130" s="345">
        <v>0</v>
      </c>
    </row>
    <row r="131" spans="1:18" outlineLevel="1" x14ac:dyDescent="0.25">
      <c r="B131" s="19" t="s">
        <v>575</v>
      </c>
      <c r="C131" s="233" t="str">
        <f>VLOOKUP($B131,[2]Codes!$A$1:$K$65536,2,FALSE)</f>
        <v>Response</v>
      </c>
      <c r="D131" s="27"/>
      <c r="E131" s="233" t="str">
        <f>VLOOKUP($B131,[2]Codes!$A$1:$K$65536,4,FALSE)</f>
        <v>Category option</v>
      </c>
      <c r="F131" s="233">
        <f>VLOOKUP($B131,[2]Codes!$A$1:$K$65536,5,FALSE)</f>
        <v>0</v>
      </c>
      <c r="G131" s="27"/>
      <c r="H131" s="27"/>
      <c r="I131" s="27"/>
      <c r="J131" s="27"/>
      <c r="K131" s="233" t="str">
        <f>VLOOKUP($B131,[2]Codes!$A$1:$K$65536,9,FALSE)</f>
        <v>No</v>
      </c>
      <c r="L131" s="27"/>
      <c r="M131" s="233" t="str">
        <f>VLOOKUP($B131,[2]Codes!$A$1:$K$65536,11,FALSE)</f>
        <v>Lae</v>
      </c>
      <c r="N131" s="25" t="str">
        <f>A135</f>
        <v>C3.2.02</v>
      </c>
      <c r="R131" s="345" t="s">
        <v>982</v>
      </c>
    </row>
    <row r="132" spans="1:18" outlineLevel="1" x14ac:dyDescent="0.25">
      <c r="A132" s="19"/>
      <c r="B132" s="19" t="s">
        <v>576</v>
      </c>
      <c r="C132" s="233" t="str">
        <f>VLOOKUP($B132,[2]Codes!$A$1:$K$65536,2,FALSE)</f>
        <v>Response</v>
      </c>
      <c r="D132" s="27"/>
      <c r="E132" s="233" t="str">
        <f>VLOOKUP($B132,[2]Codes!$A$1:$K$65536,4,FALSE)</f>
        <v>Category option</v>
      </c>
      <c r="F132" s="233">
        <f>VLOOKUP($B132,[2]Codes!$A$1:$K$65536,5,FALSE)</f>
        <v>1</v>
      </c>
      <c r="G132" s="27"/>
      <c r="H132" s="27"/>
      <c r="I132" s="27"/>
      <c r="J132" s="27"/>
      <c r="K132" s="233" t="str">
        <f>VLOOKUP($B132,[2]Codes!$A$1:$K$65536,9,FALSE)</f>
        <v>Yes</v>
      </c>
      <c r="L132" s="27"/>
      <c r="M132" s="233" t="str">
        <f>VLOOKUP($B132,[2]Codes!$A$1:$K$65536,11,FALSE)</f>
        <v>Sim</v>
      </c>
      <c r="N132" s="25" t="str">
        <f>A165</f>
        <v>C3.2.06</v>
      </c>
      <c r="Q132" s="19"/>
      <c r="R132" s="345" t="s">
        <v>982</v>
      </c>
    </row>
    <row r="133" spans="1:18" outlineLevel="1" x14ac:dyDescent="0.25">
      <c r="B133" s="19" t="s">
        <v>588</v>
      </c>
      <c r="C133" s="233" t="str">
        <f>VLOOKUP($B133,[2]Codes!$A$1:$K$65536,2,FALSE)</f>
        <v>Response</v>
      </c>
      <c r="D133" s="27"/>
      <c r="E133" s="233" t="str">
        <f>VLOOKUP($B133,[2]Codes!$A$1:$K$65536,4,FALSE)</f>
        <v>Category option</v>
      </c>
      <c r="F133" s="233">
        <f>VLOOKUP($B133,[2]Codes!$A$1:$K$65536,5,FALSE)</f>
        <v>999</v>
      </c>
      <c r="G133" s="27"/>
      <c r="H133" s="27"/>
      <c r="I133" s="27"/>
      <c r="J133" s="27"/>
      <c r="K133" s="233" t="str">
        <f>VLOOKUP($B133,[2]Codes!$A$1:$K$65536,9,FALSE)</f>
        <v>Don't know</v>
      </c>
      <c r="L133" s="27"/>
      <c r="M133" s="233" t="str">
        <f>VLOOKUP($B133,[2]Codes!$A$1:$K$65536,11,FALSE)</f>
        <v>La hatene</v>
      </c>
      <c r="N133" s="25" t="s">
        <v>2276</v>
      </c>
      <c r="R133" s="345" t="s">
        <v>982</v>
      </c>
    </row>
    <row r="134" spans="1:18" outlineLevel="1" x14ac:dyDescent="0.25">
      <c r="B134" s="19" t="s">
        <v>589</v>
      </c>
      <c r="C134" s="233" t="str">
        <f>VLOOKUP($B134,[2]Codes!$A$1:$K$65536,2,FALSE)</f>
        <v>Response</v>
      </c>
      <c r="D134" s="27"/>
      <c r="E134" s="233" t="str">
        <f>VLOOKUP($B134,[2]Codes!$A$1:$K$65536,4,FALSE)</f>
        <v>Category option</v>
      </c>
      <c r="F134" s="233">
        <f>VLOOKUP($B134,[2]Codes!$A$1:$K$65536,5,FALSE)</f>
        <v>998</v>
      </c>
      <c r="G134" s="27"/>
      <c r="H134" s="27"/>
      <c r="I134" s="27"/>
      <c r="J134" s="27"/>
      <c r="K134" s="233" t="str">
        <f>VLOOKUP($B134,[2]Codes!$A$1:$K$65536,9,FALSE)</f>
        <v>Refused to answer</v>
      </c>
      <c r="L134" s="27"/>
      <c r="M134" s="233" t="str">
        <f>VLOOKUP($B134,[2]Codes!$A$1:$K$65536,11,FALSE)</f>
        <v>Lakohi fo resposta</v>
      </c>
      <c r="N134" s="25" t="s">
        <v>2276</v>
      </c>
      <c r="R134" s="345" t="s">
        <v>982</v>
      </c>
    </row>
    <row r="135" spans="1:18" s="43" customFormat="1" x14ac:dyDescent="0.25">
      <c r="A135" s="290" t="s">
        <v>2238</v>
      </c>
      <c r="B135" s="346"/>
      <c r="C135" s="30" t="s">
        <v>9</v>
      </c>
      <c r="D135" s="30" t="s">
        <v>8</v>
      </c>
      <c r="E135" s="30" t="s">
        <v>7</v>
      </c>
      <c r="F135" s="30" t="s">
        <v>6</v>
      </c>
      <c r="G135" s="30"/>
      <c r="H135" s="30"/>
      <c r="I135" s="30"/>
      <c r="J135" s="30" t="s">
        <v>237</v>
      </c>
      <c r="K135" s="30"/>
      <c r="L135" s="30" t="s">
        <v>2277</v>
      </c>
      <c r="N135" s="288"/>
      <c r="Q135" s="290" t="s">
        <v>238</v>
      </c>
      <c r="R135" s="345" t="s">
        <v>2278</v>
      </c>
    </row>
    <row r="136" spans="1:18" s="43" customFormat="1" outlineLevel="1" x14ac:dyDescent="0.25">
      <c r="A136" s="290"/>
      <c r="B136" s="231" t="s">
        <v>1429</v>
      </c>
      <c r="C136" s="233" t="str">
        <f>VLOOKUP($B136,[2]Codes!$A$1:$K$65536,2,FALSE)</f>
        <v>Response</v>
      </c>
      <c r="D136" s="27"/>
      <c r="E136" s="233" t="str">
        <f>VLOOKUP($B136,[2]Codes!$A$1:$K$65536,4,FALSE)</f>
        <v>Category option</v>
      </c>
      <c r="F136" s="233">
        <f>VLOOKUP($B136,[2]Codes!$A$1:$K$65536,5,FALSE)</f>
        <v>1</v>
      </c>
      <c r="G136" s="27"/>
      <c r="H136" s="27"/>
      <c r="I136" s="27"/>
      <c r="J136" s="27"/>
      <c r="K136" s="233" t="s">
        <v>236</v>
      </c>
      <c r="L136" s="27"/>
      <c r="M136" s="233" t="s">
        <v>235</v>
      </c>
      <c r="N136" s="25" t="str">
        <f>A150</f>
        <v>C3.2.03</v>
      </c>
      <c r="O136" s="214" t="s">
        <v>2279</v>
      </c>
      <c r="Q136" s="290"/>
      <c r="R136" s="345" t="s">
        <v>982</v>
      </c>
    </row>
    <row r="137" spans="1:18" s="43" customFormat="1" outlineLevel="1" x14ac:dyDescent="0.25">
      <c r="A137" s="290"/>
      <c r="B137" s="231" t="s">
        <v>1430</v>
      </c>
      <c r="C137" s="233" t="str">
        <f>VLOOKUP($B137,[2]Codes!$A$1:$K$65536,2,FALSE)</f>
        <v>Response</v>
      </c>
      <c r="D137" s="27"/>
      <c r="E137" s="233" t="str">
        <f>VLOOKUP($B137,[2]Codes!$A$1:$K$65536,4,FALSE)</f>
        <v>Category option</v>
      </c>
      <c r="F137" s="233">
        <f>VLOOKUP($B137,[2]Codes!$A$1:$K$65536,5,FALSE)</f>
        <v>2</v>
      </c>
      <c r="G137" s="27"/>
      <c r="H137" s="27"/>
      <c r="I137" s="27"/>
      <c r="J137" s="27"/>
      <c r="K137" s="233" t="s">
        <v>19</v>
      </c>
      <c r="L137" s="27"/>
      <c r="M137" s="233" t="s">
        <v>1391</v>
      </c>
      <c r="N137" s="25" t="s">
        <v>2276</v>
      </c>
      <c r="Q137" s="290"/>
      <c r="R137" s="345" t="s">
        <v>982</v>
      </c>
    </row>
    <row r="138" spans="1:18" s="43" customFormat="1" outlineLevel="1" x14ac:dyDescent="0.25">
      <c r="A138" s="290"/>
      <c r="B138" s="231" t="s">
        <v>1431</v>
      </c>
      <c r="C138" s="233" t="str">
        <f>VLOOKUP($B138,[2]Codes!$A$1:$K$65536,2,FALSE)</f>
        <v>Response</v>
      </c>
      <c r="D138" s="27"/>
      <c r="E138" s="233" t="str">
        <f>VLOOKUP($B138,[2]Codes!$A$1:$K$65536,4,FALSE)</f>
        <v>Category option</v>
      </c>
      <c r="F138" s="233">
        <f>VLOOKUP($B138,[2]Codes!$A$1:$K$65536,5,FALSE)</f>
        <v>3</v>
      </c>
      <c r="G138" s="27"/>
      <c r="H138" s="27"/>
      <c r="I138" s="27"/>
      <c r="J138" s="27"/>
      <c r="K138" s="233" t="s">
        <v>234</v>
      </c>
      <c r="L138" s="27"/>
      <c r="M138" s="233" t="s">
        <v>233</v>
      </c>
      <c r="N138" s="25" t="str">
        <f>A150</f>
        <v>C3.2.03</v>
      </c>
      <c r="Q138" s="290"/>
      <c r="R138" s="345" t="s">
        <v>982</v>
      </c>
    </row>
    <row r="139" spans="1:18" outlineLevel="1" x14ac:dyDescent="0.25">
      <c r="A139" s="19"/>
      <c r="B139" s="231" t="s">
        <v>1432</v>
      </c>
      <c r="C139" s="233" t="str">
        <f>VLOOKUP($B139,[2]Codes!$A$1:$K$65536,2,FALSE)</f>
        <v>Response</v>
      </c>
      <c r="D139" s="27"/>
      <c r="E139" s="233" t="str">
        <f>VLOOKUP($B139,[2]Codes!$A$1:$K$65536,4,FALSE)</f>
        <v>Category option</v>
      </c>
      <c r="F139" s="233">
        <f>VLOOKUP($B139,[2]Codes!$A$1:$K$65536,5,FALSE)</f>
        <v>4</v>
      </c>
      <c r="G139" s="27"/>
      <c r="H139" s="27"/>
      <c r="I139" s="27"/>
      <c r="J139" s="27"/>
      <c r="K139" s="233" t="s">
        <v>1273</v>
      </c>
      <c r="L139" s="27"/>
      <c r="M139" s="233" t="s">
        <v>1274</v>
      </c>
      <c r="N139" s="25" t="str">
        <f>A150</f>
        <v>C3.2.03</v>
      </c>
      <c r="Q139" s="19"/>
      <c r="R139" s="345" t="s">
        <v>982</v>
      </c>
    </row>
    <row r="140" spans="1:18" outlineLevel="1" x14ac:dyDescent="0.25">
      <c r="A140" s="19"/>
      <c r="B140" s="231" t="s">
        <v>1433</v>
      </c>
      <c r="C140" s="233" t="str">
        <f>VLOOKUP($B140,[2]Codes!$A$1:$K$65536,2,FALSE)</f>
        <v>Response</v>
      </c>
      <c r="D140" s="27"/>
      <c r="E140" s="233" t="str">
        <f>VLOOKUP($B140,[2]Codes!$A$1:$K$65536,4,FALSE)</f>
        <v>Category option</v>
      </c>
      <c r="F140" s="233">
        <f>VLOOKUP($B140,[2]Codes!$A$1:$K$65536,5,FALSE)</f>
        <v>5</v>
      </c>
      <c r="G140" s="27"/>
      <c r="H140" s="27"/>
      <c r="I140" s="27"/>
      <c r="J140" s="27"/>
      <c r="K140" s="233" t="s">
        <v>1275</v>
      </c>
      <c r="L140" s="27"/>
      <c r="M140" s="233" t="s">
        <v>1276</v>
      </c>
      <c r="N140" s="25" t="str">
        <f>A157</f>
        <v>C3.2.04</v>
      </c>
      <c r="Q140" s="19"/>
      <c r="R140" s="345" t="s">
        <v>982</v>
      </c>
    </row>
    <row r="141" spans="1:18" outlineLevel="1" x14ac:dyDescent="0.25">
      <c r="A141" s="19"/>
      <c r="B141" s="231" t="s">
        <v>1434</v>
      </c>
      <c r="C141" s="233" t="str">
        <f>VLOOKUP($B141,[2]Codes!$A$1:$K$65536,2,FALSE)</f>
        <v>Response</v>
      </c>
      <c r="D141" s="27"/>
      <c r="E141" s="233" t="str">
        <f>VLOOKUP($B141,[2]Codes!$A$1:$K$65536,4,FALSE)</f>
        <v>Category option</v>
      </c>
      <c r="F141" s="233">
        <f>VLOOKUP($B141,[2]Codes!$A$1:$K$65536,5,FALSE)</f>
        <v>6</v>
      </c>
      <c r="G141" s="27"/>
      <c r="H141" s="27"/>
      <c r="I141" s="27"/>
      <c r="J141" s="27"/>
      <c r="K141" s="233" t="s">
        <v>1277</v>
      </c>
      <c r="L141" s="27"/>
      <c r="M141" s="233" t="s">
        <v>1278</v>
      </c>
      <c r="N141" s="25" t="str">
        <f>A157</f>
        <v>C3.2.04</v>
      </c>
      <c r="Q141" s="19"/>
      <c r="R141" s="345" t="s">
        <v>982</v>
      </c>
    </row>
    <row r="142" spans="1:18" s="6" customFormat="1" outlineLevel="1" x14ac:dyDescent="0.25">
      <c r="A142" s="19"/>
      <c r="B142" s="231" t="s">
        <v>1435</v>
      </c>
      <c r="C142" s="233" t="str">
        <f>VLOOKUP($B142,[2]Codes!$A$1:$K$65536,2,FALSE)</f>
        <v>Response</v>
      </c>
      <c r="D142" s="27"/>
      <c r="E142" s="233" t="str">
        <f>VLOOKUP($B142,[2]Codes!$A$1:$K$65536,4,FALSE)</f>
        <v>Category option</v>
      </c>
      <c r="F142" s="233">
        <f>VLOOKUP($B142,[2]Codes!$A$1:$K$65536,5,FALSE)</f>
        <v>7</v>
      </c>
      <c r="G142" s="27"/>
      <c r="H142" s="27"/>
      <c r="I142" s="27"/>
      <c r="J142" s="27"/>
      <c r="K142" s="233" t="s">
        <v>1279</v>
      </c>
      <c r="L142" s="27"/>
      <c r="M142" s="233" t="s">
        <v>3008</v>
      </c>
      <c r="N142" s="25" t="s">
        <v>2276</v>
      </c>
      <c r="Q142" s="19"/>
      <c r="R142" s="345" t="s">
        <v>982</v>
      </c>
    </row>
    <row r="143" spans="1:18" s="6" customFormat="1" outlineLevel="1" x14ac:dyDescent="0.25">
      <c r="A143" s="19"/>
      <c r="B143" s="231" t="s">
        <v>1436</v>
      </c>
      <c r="C143" s="233" t="str">
        <f>VLOOKUP($B143,[2]Codes!$A$1:$K$65536,2,FALSE)</f>
        <v>Response</v>
      </c>
      <c r="D143" s="27"/>
      <c r="E143" s="233" t="str">
        <f>VLOOKUP($B143,[2]Codes!$A$1:$K$65536,4,FALSE)</f>
        <v>Category option</v>
      </c>
      <c r="F143" s="233">
        <f>VLOOKUP($B143,[2]Codes!$A$1:$K$65536,5,FALSE)</f>
        <v>8</v>
      </c>
      <c r="G143" s="27"/>
      <c r="H143" s="27"/>
      <c r="I143" s="27"/>
      <c r="J143" s="27"/>
      <c r="K143" s="233" t="s">
        <v>27</v>
      </c>
      <c r="L143" s="27"/>
      <c r="M143" s="233" t="s">
        <v>232</v>
      </c>
      <c r="N143" s="25" t="str">
        <f>A157</f>
        <v>C3.2.04</v>
      </c>
      <c r="Q143" s="19"/>
      <c r="R143" s="345" t="s">
        <v>982</v>
      </c>
    </row>
    <row r="144" spans="1:18" s="6" customFormat="1" outlineLevel="1" x14ac:dyDescent="0.25">
      <c r="A144" s="19"/>
      <c r="B144" s="231" t="s">
        <v>1437</v>
      </c>
      <c r="C144" s="233" t="str">
        <f>VLOOKUP($B144,[2]Codes!$A$1:$K$65536,2,FALSE)</f>
        <v>Response</v>
      </c>
      <c r="D144" s="27"/>
      <c r="E144" s="233" t="str">
        <f>VLOOKUP($B144,[2]Codes!$A$1:$K$65536,4,FALSE)</f>
        <v>Category option</v>
      </c>
      <c r="F144" s="233">
        <f>VLOOKUP($B144,[2]Codes!$A$1:$K$65536,5,FALSE)</f>
        <v>9</v>
      </c>
      <c r="G144" s="27"/>
      <c r="H144" s="27"/>
      <c r="I144" s="27"/>
      <c r="J144" s="27"/>
      <c r="K144" s="233" t="s">
        <v>1386</v>
      </c>
      <c r="L144" s="27"/>
      <c r="M144" s="385" t="s">
        <v>2345</v>
      </c>
      <c r="N144" s="25" t="str">
        <f>A157</f>
        <v>C3.2.04</v>
      </c>
      <c r="Q144" s="19"/>
      <c r="R144" s="345" t="s">
        <v>982</v>
      </c>
    </row>
    <row r="145" spans="1:18" s="6" customFormat="1" outlineLevel="1" x14ac:dyDescent="0.25">
      <c r="A145" s="19"/>
      <c r="B145" s="231" t="s">
        <v>1438</v>
      </c>
      <c r="C145" s="233" t="str">
        <f>VLOOKUP($B145,[2]Codes!$A$1:$K$65536,2,FALSE)</f>
        <v>Response</v>
      </c>
      <c r="D145" s="27"/>
      <c r="E145" s="233" t="str">
        <f>VLOOKUP($B145,[2]Codes!$A$1:$K$65536,4,FALSE)</f>
        <v>Category option</v>
      </c>
      <c r="F145" s="233">
        <f>VLOOKUP($B145,[2]Codes!$A$1:$K$65536,5,FALSE)</f>
        <v>10</v>
      </c>
      <c r="G145" s="27"/>
      <c r="H145" s="27"/>
      <c r="I145" s="27"/>
      <c r="J145" s="27"/>
      <c r="K145" s="233" t="s">
        <v>1352</v>
      </c>
      <c r="L145" s="27"/>
      <c r="M145" s="233" t="s">
        <v>1392</v>
      </c>
      <c r="N145" s="25" t="str">
        <f>A157</f>
        <v>C3.2.04</v>
      </c>
      <c r="Q145" s="19"/>
      <c r="R145" s="345" t="s">
        <v>982</v>
      </c>
    </row>
    <row r="146" spans="1:18" s="6" customFormat="1" outlineLevel="1" x14ac:dyDescent="0.25">
      <c r="A146" s="19"/>
      <c r="B146" s="231" t="s">
        <v>1439</v>
      </c>
      <c r="C146" s="233" t="str">
        <f>VLOOKUP($B146,[2]Codes!$A$1:$K$65536,2,FALSE)</f>
        <v>Response</v>
      </c>
      <c r="D146" s="27"/>
      <c r="E146" s="233" t="str">
        <f>VLOOKUP($B146,[2]Codes!$A$1:$K$65536,4,FALSE)</f>
        <v>Category option</v>
      </c>
      <c r="F146" s="233">
        <f>VLOOKUP($B146,[2]Codes!$A$1:$K$65536,5,FALSE)</f>
        <v>11</v>
      </c>
      <c r="G146" s="27"/>
      <c r="H146" s="27"/>
      <c r="I146" s="27"/>
      <c r="J146" s="27"/>
      <c r="K146" s="233" t="s">
        <v>1385</v>
      </c>
      <c r="L146" s="27"/>
      <c r="M146" s="233" t="s">
        <v>1393</v>
      </c>
      <c r="N146" s="25" t="s">
        <v>2276</v>
      </c>
      <c r="Q146" s="19"/>
      <c r="R146" s="345" t="s">
        <v>982</v>
      </c>
    </row>
    <row r="147" spans="1:18" s="6" customFormat="1" outlineLevel="1" x14ac:dyDescent="0.25">
      <c r="A147" s="19"/>
      <c r="B147" s="231" t="s">
        <v>1440</v>
      </c>
      <c r="C147" s="233" t="str">
        <f>VLOOKUP($B147,[2]Codes!$A$1:$K$65536,2,FALSE)</f>
        <v>Response</v>
      </c>
      <c r="D147" s="27"/>
      <c r="E147" s="233" t="str">
        <f>VLOOKUP($B147,[2]Codes!$A$1:$K$65536,4,FALSE)</f>
        <v>Category option</v>
      </c>
      <c r="F147" s="233">
        <f>VLOOKUP($B147,[2]Codes!$A$1:$K$65536,5,FALSE)</f>
        <v>12</v>
      </c>
      <c r="G147" s="27"/>
      <c r="H147" s="27"/>
      <c r="I147" s="27"/>
      <c r="J147" s="27"/>
      <c r="K147" s="233" t="s">
        <v>230</v>
      </c>
      <c r="L147" s="27"/>
      <c r="M147" s="233" t="s">
        <v>229</v>
      </c>
      <c r="N147" s="25" t="s">
        <v>2276</v>
      </c>
      <c r="Q147" s="19"/>
      <c r="R147" s="345" t="s">
        <v>982</v>
      </c>
    </row>
    <row r="148" spans="1:18" s="6" customFormat="1" outlineLevel="1" x14ac:dyDescent="0.25">
      <c r="A148" s="19"/>
      <c r="B148" s="19" t="s">
        <v>577</v>
      </c>
      <c r="C148" s="233" t="str">
        <f>VLOOKUP($B148,[2]Codes!$A$1:$K$65536,2,FALSE)</f>
        <v>Response</v>
      </c>
      <c r="D148" s="27"/>
      <c r="E148" s="233" t="str">
        <f>VLOOKUP($B148,[2]Codes!$A$1:$K$65536,4,FALSE)</f>
        <v>Category option</v>
      </c>
      <c r="F148" s="233">
        <f>VLOOKUP($B148,[2]Codes!$A$1:$K$65536,5,FALSE)</f>
        <v>997</v>
      </c>
      <c r="G148" s="27"/>
      <c r="H148" s="27"/>
      <c r="I148" s="27"/>
      <c r="J148" s="27"/>
      <c r="K148" s="233" t="s">
        <v>606</v>
      </c>
      <c r="L148" s="27"/>
      <c r="M148" s="233" t="s">
        <v>605</v>
      </c>
      <c r="N148" s="25" t="str">
        <f>A149</f>
        <v>C3.2.02x</v>
      </c>
      <c r="Q148" s="19"/>
      <c r="R148" s="345" t="s">
        <v>982</v>
      </c>
    </row>
    <row r="149" spans="1:18" s="43" customFormat="1" x14ac:dyDescent="0.25">
      <c r="A149" s="290" t="s">
        <v>2239</v>
      </c>
      <c r="B149" s="346"/>
      <c r="C149" s="30" t="s">
        <v>9</v>
      </c>
      <c r="D149" s="30" t="s">
        <v>453</v>
      </c>
      <c r="E149" s="30" t="s">
        <v>15</v>
      </c>
      <c r="F149" s="30" t="s">
        <v>14</v>
      </c>
      <c r="G149" s="30"/>
      <c r="H149" s="30"/>
      <c r="I149" s="30"/>
      <c r="J149" s="30" t="s">
        <v>1764</v>
      </c>
      <c r="K149" s="30"/>
      <c r="L149" s="30" t="s">
        <v>2281</v>
      </c>
      <c r="N149" s="288" t="s">
        <v>2276</v>
      </c>
      <c r="Q149" s="290"/>
      <c r="R149" s="345"/>
    </row>
    <row r="150" spans="1:18" s="43" customFormat="1" ht="30.75" customHeight="1" x14ac:dyDescent="0.25">
      <c r="A150" s="290" t="s">
        <v>2240</v>
      </c>
      <c r="B150" s="346"/>
      <c r="C150" s="30" t="s">
        <v>9</v>
      </c>
      <c r="D150" s="30" t="s">
        <v>8</v>
      </c>
      <c r="E150" s="30" t="s">
        <v>7</v>
      </c>
      <c r="F150" s="30" t="s">
        <v>6</v>
      </c>
      <c r="G150" s="30"/>
      <c r="H150" s="30"/>
      <c r="I150" s="30"/>
      <c r="J150" s="511" t="s">
        <v>227</v>
      </c>
      <c r="K150" s="511"/>
      <c r="L150" s="516" t="s">
        <v>2346</v>
      </c>
      <c r="M150" s="516"/>
      <c r="N150" s="288"/>
      <c r="O150" s="214" t="s">
        <v>2283</v>
      </c>
      <c r="Q150" s="290" t="s">
        <v>228</v>
      </c>
      <c r="R150" s="345" t="s">
        <v>2284</v>
      </c>
    </row>
    <row r="151" spans="1:18" s="43" customFormat="1" outlineLevel="1" x14ac:dyDescent="0.25">
      <c r="A151" s="290"/>
      <c r="B151" s="231" t="s">
        <v>1444</v>
      </c>
      <c r="C151" s="233" t="str">
        <f>VLOOKUP($B151,[2]Codes!$A$1:$K$65536,2,FALSE)</f>
        <v>Response</v>
      </c>
      <c r="D151" s="27"/>
      <c r="E151" s="233" t="str">
        <f>VLOOKUP($B151,[2]Codes!$A$1:$K$65536,4,FALSE)</f>
        <v>Category option</v>
      </c>
      <c r="F151" s="233">
        <f>VLOOKUP($B151,[2]Codes!$A$1:$K$65536,5,FALSE)</f>
        <v>1</v>
      </c>
      <c r="G151" s="27"/>
      <c r="H151" s="27"/>
      <c r="I151" s="27"/>
      <c r="J151" s="27"/>
      <c r="K151" s="233" t="str">
        <f>VLOOKUP($B151,[2]Codes!$A$1:$K$65536,9,FALSE)</f>
        <v>Not unhappy</v>
      </c>
      <c r="L151" s="27"/>
      <c r="M151" s="385" t="s">
        <v>2285</v>
      </c>
      <c r="N151" s="25" t="str">
        <f>A157</f>
        <v>C3.2.04</v>
      </c>
      <c r="O151" s="214"/>
      <c r="Q151" s="290"/>
      <c r="R151" s="345" t="s">
        <v>982</v>
      </c>
    </row>
    <row r="152" spans="1:18" s="43" customFormat="1" outlineLevel="1" x14ac:dyDescent="0.25">
      <c r="A152" s="290"/>
      <c r="B152" s="231" t="s">
        <v>1445</v>
      </c>
      <c r="C152" s="233" t="str">
        <f>VLOOKUP($B152,[2]Codes!$A$1:$K$65536,2,FALSE)</f>
        <v>Response</v>
      </c>
      <c r="D152" s="27"/>
      <c r="E152" s="233" t="str">
        <f>VLOOKUP($B152,[2]Codes!$A$1:$K$65536,4,FALSE)</f>
        <v>Category option</v>
      </c>
      <c r="F152" s="233">
        <f>VLOOKUP($B152,[2]Codes!$A$1:$K$65536,5,FALSE)</f>
        <v>2</v>
      </c>
      <c r="G152" s="27"/>
      <c r="H152" s="27"/>
      <c r="I152" s="27"/>
      <c r="J152" s="27"/>
      <c r="K152" s="233" t="str">
        <f>VLOOKUP($B152,[2]Codes!$A$1:$K$65536,9,FALSE)</f>
        <v>A little unhappy</v>
      </c>
      <c r="L152" s="27"/>
      <c r="M152" s="385" t="s">
        <v>2347</v>
      </c>
      <c r="N152" s="25" t="str">
        <f>A157</f>
        <v>C3.2.04</v>
      </c>
      <c r="O152" s="214"/>
      <c r="Q152" s="290"/>
      <c r="R152" s="345" t="s">
        <v>982</v>
      </c>
    </row>
    <row r="153" spans="1:18" s="43" customFormat="1" outlineLevel="1" x14ac:dyDescent="0.25">
      <c r="A153" s="290"/>
      <c r="B153" s="231" t="s">
        <v>1446</v>
      </c>
      <c r="C153" s="233" t="str">
        <f>VLOOKUP($B153,[2]Codes!$A$1:$K$65536,2,FALSE)</f>
        <v>Response</v>
      </c>
      <c r="D153" s="27"/>
      <c r="E153" s="233" t="str">
        <f>VLOOKUP($B153,[2]Codes!$A$1:$K$65536,4,FALSE)</f>
        <v>Category option</v>
      </c>
      <c r="F153" s="233">
        <f>VLOOKUP($B153,[2]Codes!$A$1:$K$65536,5,FALSE)</f>
        <v>3</v>
      </c>
      <c r="G153" s="27"/>
      <c r="H153" s="27"/>
      <c r="I153" s="27"/>
      <c r="J153" s="27"/>
      <c r="K153" s="233" t="str">
        <f>VLOOKUP($B153,[2]Codes!$A$1:$K$65536,9,FALSE)</f>
        <v>Undecided (in 2 minds)</v>
      </c>
      <c r="L153" s="27"/>
      <c r="M153" s="385" t="s">
        <v>2287</v>
      </c>
      <c r="N153" s="25" t="str">
        <f>A157</f>
        <v>C3.2.04</v>
      </c>
      <c r="O153" s="214"/>
      <c r="Q153" s="290"/>
      <c r="R153" s="345" t="s">
        <v>982</v>
      </c>
    </row>
    <row r="154" spans="1:18" s="43" customFormat="1" outlineLevel="1" x14ac:dyDescent="0.25">
      <c r="A154" s="290"/>
      <c r="B154" s="231" t="s">
        <v>1447</v>
      </c>
      <c r="C154" s="233" t="str">
        <f>VLOOKUP($B154,[2]Codes!$A$1:$K$65536,2,FALSE)</f>
        <v>Response</v>
      </c>
      <c r="D154" s="27"/>
      <c r="E154" s="233" t="str">
        <f>VLOOKUP($B154,[2]Codes!$A$1:$K$65536,4,FALSE)</f>
        <v>Category option</v>
      </c>
      <c r="F154" s="233">
        <f>VLOOKUP($B154,[2]Codes!$A$1:$K$65536,5,FALSE)</f>
        <v>4</v>
      </c>
      <c r="G154" s="27"/>
      <c r="H154" s="27"/>
      <c r="I154" s="27"/>
      <c r="J154" s="27"/>
      <c r="K154" s="233" t="str">
        <f>VLOOKUP($B154,[2]Codes!$A$1:$K$65536,9,FALSE)</f>
        <v>Don't care</v>
      </c>
      <c r="L154" s="27"/>
      <c r="M154" s="233" t="str">
        <f>VLOOKUP($B154,[2]Codes!$A$1:$K$65536,11,FALSE)</f>
        <v>La interese</v>
      </c>
      <c r="N154" s="25" t="str">
        <f>A157</f>
        <v>C3.2.04</v>
      </c>
      <c r="O154" s="214"/>
      <c r="Q154" s="290"/>
      <c r="R154" s="345" t="s">
        <v>982</v>
      </c>
    </row>
    <row r="155" spans="1:18" s="43" customFormat="1" outlineLevel="1" x14ac:dyDescent="0.25">
      <c r="A155" s="290"/>
      <c r="B155" s="19" t="s">
        <v>588</v>
      </c>
      <c r="C155" s="233" t="str">
        <f>VLOOKUP($B155,[2]Codes!$A$1:$K$65536,2,FALSE)</f>
        <v>Response</v>
      </c>
      <c r="D155" s="27"/>
      <c r="E155" s="233" t="str">
        <f>VLOOKUP($B155,[2]Codes!$A$1:$K$65536,4,FALSE)</f>
        <v>Category option</v>
      </c>
      <c r="F155" s="233">
        <f>VLOOKUP($B155,[2]Codes!$A$1:$K$65536,5,FALSE)</f>
        <v>999</v>
      </c>
      <c r="G155" s="27"/>
      <c r="H155" s="27"/>
      <c r="I155" s="27"/>
      <c r="J155" s="27"/>
      <c r="K155" s="233" t="str">
        <f>VLOOKUP($B155,[2]Codes!$A$1:$K$65536,9,FALSE)</f>
        <v>Don't know</v>
      </c>
      <c r="L155" s="27"/>
      <c r="M155" s="233" t="str">
        <f>VLOOKUP($B155,[2]Codes!$A$1:$K$65536,11,FALSE)</f>
        <v>La hatene</v>
      </c>
      <c r="N155" s="25" t="str">
        <f>A157</f>
        <v>C3.2.04</v>
      </c>
      <c r="O155" s="214"/>
      <c r="Q155" s="290"/>
      <c r="R155" s="345" t="s">
        <v>982</v>
      </c>
    </row>
    <row r="156" spans="1:18" outlineLevel="1" x14ac:dyDescent="0.25">
      <c r="B156" s="19" t="s">
        <v>589</v>
      </c>
      <c r="C156" s="233" t="str">
        <f>VLOOKUP($B156,[2]Codes!$A$1:$K$65536,2,FALSE)</f>
        <v>Response</v>
      </c>
      <c r="D156" s="27"/>
      <c r="E156" s="233" t="str">
        <f>VLOOKUP($B156,[2]Codes!$A$1:$K$65536,4,FALSE)</f>
        <v>Category option</v>
      </c>
      <c r="F156" s="233">
        <f>VLOOKUP($B156,[2]Codes!$A$1:$K$65536,5,FALSE)</f>
        <v>998</v>
      </c>
      <c r="G156" s="27"/>
      <c r="H156" s="27"/>
      <c r="I156" s="27"/>
      <c r="J156" s="27"/>
      <c r="K156" s="233" t="str">
        <f>VLOOKUP($B156,[2]Codes!$A$1:$K$65536,9,FALSE)</f>
        <v>Refused to answer</v>
      </c>
      <c r="L156" s="27"/>
      <c r="M156" s="233" t="str">
        <f>VLOOKUP($B156,[2]Codes!$A$1:$K$65536,11,FALSE)</f>
        <v>Lakohi fo resposta</v>
      </c>
      <c r="N156" s="25" t="str">
        <f>A157</f>
        <v>C3.2.04</v>
      </c>
      <c r="R156" s="345" t="s">
        <v>982</v>
      </c>
    </row>
    <row r="157" spans="1:18" s="43" customFormat="1" ht="54.75" customHeight="1" x14ac:dyDescent="0.25">
      <c r="A157" s="290" t="s">
        <v>2241</v>
      </c>
      <c r="B157" s="346"/>
      <c r="C157" s="30" t="s">
        <v>9</v>
      </c>
      <c r="D157" s="30" t="s">
        <v>8</v>
      </c>
      <c r="E157" s="30" t="s">
        <v>10</v>
      </c>
      <c r="F157" s="30" t="s">
        <v>179</v>
      </c>
      <c r="G157" s="30"/>
      <c r="H157" s="30"/>
      <c r="I157" s="30"/>
      <c r="J157" s="511" t="s">
        <v>2959</v>
      </c>
      <c r="K157" s="511"/>
      <c r="L157" s="516" t="s">
        <v>2966</v>
      </c>
      <c r="M157" s="516"/>
      <c r="N157" s="23" t="str">
        <f>A161</f>
        <v>C3.2.05</v>
      </c>
      <c r="O157" s="214" t="s">
        <v>2288</v>
      </c>
      <c r="Q157" s="290"/>
      <c r="R157" s="345"/>
    </row>
    <row r="158" spans="1:18" outlineLevel="1" x14ac:dyDescent="0.25">
      <c r="A158" s="290"/>
      <c r="C158" s="346" t="s">
        <v>2</v>
      </c>
      <c r="D158" s="346" t="s">
        <v>2952</v>
      </c>
      <c r="E158" s="346" t="s">
        <v>2953</v>
      </c>
      <c r="F158" s="346" t="s">
        <v>0</v>
      </c>
      <c r="J158" s="446"/>
      <c r="K158" s="446" t="s">
        <v>24</v>
      </c>
      <c r="L158" s="446"/>
      <c r="M158" s="446" t="s">
        <v>23</v>
      </c>
      <c r="N158" s="25"/>
    </row>
    <row r="159" spans="1:18" outlineLevel="1" x14ac:dyDescent="0.25">
      <c r="A159" s="290"/>
      <c r="C159" s="346" t="s">
        <v>2</v>
      </c>
      <c r="D159" s="346" t="s">
        <v>2952</v>
      </c>
      <c r="E159" s="346" t="s">
        <v>2953</v>
      </c>
      <c r="F159" s="346" t="s">
        <v>0</v>
      </c>
      <c r="J159" s="446"/>
      <c r="K159" s="446" t="s">
        <v>2943</v>
      </c>
      <c r="L159" s="446"/>
      <c r="M159" s="446" t="s">
        <v>2944</v>
      </c>
      <c r="N159" s="25"/>
    </row>
    <row r="160" spans="1:18" s="6" customFormat="1" outlineLevel="1" x14ac:dyDescent="0.25">
      <c r="C160" s="346" t="s">
        <v>2</v>
      </c>
      <c r="D160" s="346" t="s">
        <v>2952</v>
      </c>
      <c r="E160" s="346" t="s">
        <v>2954</v>
      </c>
      <c r="F160" s="346" t="s">
        <v>2954</v>
      </c>
      <c r="G160" s="7"/>
      <c r="H160" s="7"/>
      <c r="I160" s="7"/>
      <c r="K160" s="6" t="s">
        <v>2945</v>
      </c>
      <c r="L160" s="10"/>
      <c r="M160" s="6" t="s">
        <v>2945</v>
      </c>
      <c r="N160" s="2"/>
    </row>
    <row r="161" spans="1:18" s="43" customFormat="1" ht="33.75" customHeight="1" x14ac:dyDescent="0.25">
      <c r="A161" s="290" t="s">
        <v>2242</v>
      </c>
      <c r="B161" s="346"/>
      <c r="C161" s="30" t="s">
        <v>9</v>
      </c>
      <c r="D161" s="30" t="s">
        <v>8</v>
      </c>
      <c r="E161" s="30" t="s">
        <v>10</v>
      </c>
      <c r="F161" s="30" t="s">
        <v>179</v>
      </c>
      <c r="G161" s="30"/>
      <c r="H161" s="30"/>
      <c r="I161" s="30"/>
      <c r="J161" s="511" t="s">
        <v>2967</v>
      </c>
      <c r="K161" s="511"/>
      <c r="L161" s="516" t="s">
        <v>2938</v>
      </c>
      <c r="M161" s="516"/>
      <c r="N161" s="23" t="s">
        <v>2276</v>
      </c>
      <c r="O161" s="214" t="s">
        <v>2288</v>
      </c>
      <c r="Q161" s="290"/>
      <c r="R161" s="345"/>
    </row>
    <row r="162" spans="1:18" outlineLevel="1" x14ac:dyDescent="0.25">
      <c r="A162" s="290"/>
      <c r="C162" s="346" t="s">
        <v>2</v>
      </c>
      <c r="D162" s="346" t="s">
        <v>2952</v>
      </c>
      <c r="E162" s="346" t="s">
        <v>2953</v>
      </c>
      <c r="F162" s="346" t="s">
        <v>0</v>
      </c>
      <c r="J162" s="446"/>
      <c r="K162" s="446" t="s">
        <v>24</v>
      </c>
      <c r="L162" s="446"/>
      <c r="M162" s="446" t="s">
        <v>23</v>
      </c>
      <c r="N162" s="25"/>
    </row>
    <row r="163" spans="1:18" outlineLevel="1" x14ac:dyDescent="0.25">
      <c r="A163" s="290"/>
      <c r="C163" s="346" t="s">
        <v>2</v>
      </c>
      <c r="D163" s="346" t="s">
        <v>2952</v>
      </c>
      <c r="E163" s="346" t="s">
        <v>2953</v>
      </c>
      <c r="F163" s="346" t="s">
        <v>0</v>
      </c>
      <c r="J163" s="446"/>
      <c r="K163" s="446" t="s">
        <v>2943</v>
      </c>
      <c r="L163" s="446"/>
      <c r="M163" s="446" t="s">
        <v>2944</v>
      </c>
      <c r="N163" s="25"/>
    </row>
    <row r="164" spans="1:18" s="6" customFormat="1" outlineLevel="1" x14ac:dyDescent="0.25">
      <c r="C164" s="346" t="s">
        <v>2</v>
      </c>
      <c r="D164" s="346" t="s">
        <v>2952</v>
      </c>
      <c r="E164" s="346" t="s">
        <v>2954</v>
      </c>
      <c r="F164" s="346" t="s">
        <v>2954</v>
      </c>
      <c r="G164" s="7"/>
      <c r="H164" s="7"/>
      <c r="I164" s="7"/>
      <c r="K164" s="6" t="s">
        <v>2945</v>
      </c>
      <c r="L164" s="10"/>
      <c r="M164" s="6" t="s">
        <v>2945</v>
      </c>
      <c r="N164" s="2"/>
    </row>
    <row r="165" spans="1:18" s="43" customFormat="1" x14ac:dyDescent="0.25">
      <c r="A165" s="290" t="s">
        <v>2243</v>
      </c>
      <c r="B165" s="346"/>
      <c r="C165" s="30" t="s">
        <v>9</v>
      </c>
      <c r="D165" s="30" t="s">
        <v>8</v>
      </c>
      <c r="E165" s="30" t="s">
        <v>7</v>
      </c>
      <c r="F165" s="30" t="s">
        <v>6</v>
      </c>
      <c r="G165" s="30"/>
      <c r="H165" s="30"/>
      <c r="I165" s="30"/>
      <c r="J165" s="30" t="s">
        <v>2348</v>
      </c>
      <c r="K165" s="30"/>
      <c r="L165" s="389" t="s">
        <v>2349</v>
      </c>
      <c r="M165" s="325"/>
      <c r="N165" s="288"/>
      <c r="Q165" s="290"/>
      <c r="R165" s="345"/>
    </row>
    <row r="166" spans="1:18" outlineLevel="1" x14ac:dyDescent="0.25">
      <c r="B166" s="19" t="s">
        <v>575</v>
      </c>
      <c r="C166" s="233" t="str">
        <f>VLOOKUP($B166,[2]Codes!$A$1:$K$65536,2,FALSE)</f>
        <v>Response</v>
      </c>
      <c r="D166" s="27"/>
      <c r="E166" s="233" t="str">
        <f>VLOOKUP($B166,[2]Codes!$A$1:$K$65536,4,FALSE)</f>
        <v>Category option</v>
      </c>
      <c r="F166" s="233">
        <f>VLOOKUP($B166,[2]Codes!$A$1:$K$65536,5,FALSE)</f>
        <v>0</v>
      </c>
      <c r="G166" s="27"/>
      <c r="H166" s="27"/>
      <c r="I166" s="27"/>
      <c r="J166" s="27"/>
      <c r="K166" s="233" t="str">
        <f>VLOOKUP($B166,[2]Codes!$A$1:$K$65536,9,FALSE)</f>
        <v>No</v>
      </c>
      <c r="L166" s="27"/>
      <c r="M166" s="233" t="str">
        <f>VLOOKUP($B166,[2]Codes!$A$1:$K$65536,11,FALSE)</f>
        <v>Lae</v>
      </c>
      <c r="N166" s="25" t="str">
        <f>A207</f>
        <v>C3.3.01</v>
      </c>
      <c r="R166" s="345" t="s">
        <v>982</v>
      </c>
    </row>
    <row r="167" spans="1:18" outlineLevel="1" x14ac:dyDescent="0.25">
      <c r="A167" s="19"/>
      <c r="B167" s="19" t="s">
        <v>576</v>
      </c>
      <c r="C167" s="233" t="str">
        <f>VLOOKUP($B167,[2]Codes!$A$1:$K$65536,2,FALSE)</f>
        <v>Response</v>
      </c>
      <c r="D167" s="27"/>
      <c r="E167" s="233" t="str">
        <f>VLOOKUP($B167,[2]Codes!$A$1:$K$65536,4,FALSE)</f>
        <v>Category option</v>
      </c>
      <c r="F167" s="233">
        <f>VLOOKUP($B167,[2]Codes!$A$1:$K$65536,5,FALSE)</f>
        <v>1</v>
      </c>
      <c r="G167" s="27"/>
      <c r="H167" s="27"/>
      <c r="I167" s="27"/>
      <c r="J167" s="27"/>
      <c r="K167" s="233" t="str">
        <f>VLOOKUP($B167,[2]Codes!$A$1:$K$65536,9,FALSE)</f>
        <v>Yes</v>
      </c>
      <c r="L167" s="27"/>
      <c r="M167" s="233" t="str">
        <f>VLOOKUP($B167,[2]Codes!$A$1:$K$65536,11,FALSE)</f>
        <v>Sim</v>
      </c>
      <c r="N167" s="25" t="str">
        <f>A170</f>
        <v>C3.2.10</v>
      </c>
      <c r="O167" s="6" t="s">
        <v>2350</v>
      </c>
      <c r="Q167" s="19"/>
      <c r="R167" s="345" t="s">
        <v>982</v>
      </c>
    </row>
    <row r="168" spans="1:18" outlineLevel="1" x14ac:dyDescent="0.25">
      <c r="B168" s="19" t="s">
        <v>588</v>
      </c>
      <c r="C168" s="233" t="str">
        <f>VLOOKUP($B168,[2]Codes!$A$1:$K$65536,2,FALSE)</f>
        <v>Response</v>
      </c>
      <c r="D168" s="27"/>
      <c r="E168" s="233" t="str">
        <f>VLOOKUP($B168,[2]Codes!$A$1:$K$65536,4,FALSE)</f>
        <v>Category option</v>
      </c>
      <c r="F168" s="233">
        <f>VLOOKUP($B168,[2]Codes!$A$1:$K$65536,5,FALSE)</f>
        <v>999</v>
      </c>
      <c r="G168" s="27"/>
      <c r="H168" s="27"/>
      <c r="I168" s="27"/>
      <c r="J168" s="27"/>
      <c r="K168" s="233" t="str">
        <f>VLOOKUP($B168,[2]Codes!$A$1:$K$65536,9,FALSE)</f>
        <v>Don't know</v>
      </c>
      <c r="L168" s="27"/>
      <c r="M168" s="233" t="str">
        <f>VLOOKUP($B168,[2]Codes!$A$1:$K$65536,11,FALSE)</f>
        <v>La hatene</v>
      </c>
      <c r="N168" s="25" t="s">
        <v>2276</v>
      </c>
      <c r="R168" s="345" t="s">
        <v>982</v>
      </c>
    </row>
    <row r="169" spans="1:18" s="349" customFormat="1" x14ac:dyDescent="0.25">
      <c r="A169" s="349" t="s">
        <v>2244</v>
      </c>
      <c r="B169" s="348"/>
      <c r="C169" s="348"/>
      <c r="D169" s="348"/>
      <c r="E169" s="348"/>
      <c r="F169" s="348"/>
      <c r="G169" s="255"/>
      <c r="H169" s="255"/>
      <c r="I169" s="255"/>
      <c r="J169" s="348"/>
      <c r="K169" s="342"/>
      <c r="L169" s="342"/>
      <c r="M169" s="291" t="s">
        <v>2937</v>
      </c>
      <c r="N169" s="256"/>
      <c r="Q169" s="348"/>
      <c r="R169" s="257"/>
    </row>
    <row r="170" spans="1:18" s="43" customFormat="1" x14ac:dyDescent="0.25">
      <c r="A170" s="290" t="s">
        <v>2245</v>
      </c>
      <c r="B170" s="346"/>
      <c r="C170" s="30" t="s">
        <v>9</v>
      </c>
      <c r="D170" s="30" t="s">
        <v>8</v>
      </c>
      <c r="E170" s="30" t="s">
        <v>10</v>
      </c>
      <c r="F170" s="30" t="s">
        <v>166</v>
      </c>
      <c r="G170" s="30"/>
      <c r="H170" s="30"/>
      <c r="I170" s="30"/>
      <c r="J170" s="30" t="s">
        <v>214</v>
      </c>
      <c r="K170" s="30"/>
      <c r="L170" s="30" t="s">
        <v>213</v>
      </c>
      <c r="N170" s="288" t="str">
        <f>A174</f>
        <v>C3.2.11</v>
      </c>
      <c r="Q170" s="290" t="s">
        <v>215</v>
      </c>
      <c r="R170" s="345" t="s">
        <v>2302</v>
      </c>
    </row>
    <row r="171" spans="1:18" outlineLevel="1" x14ac:dyDescent="0.25">
      <c r="A171" s="290"/>
      <c r="C171" s="346" t="s">
        <v>2</v>
      </c>
      <c r="D171" s="346" t="s">
        <v>2952</v>
      </c>
      <c r="E171" s="346" t="s">
        <v>2953</v>
      </c>
      <c r="F171" s="346" t="s">
        <v>0</v>
      </c>
      <c r="J171" s="446"/>
      <c r="K171" s="446" t="s">
        <v>24</v>
      </c>
      <c r="L171" s="446"/>
      <c r="M171" s="446" t="s">
        <v>23</v>
      </c>
      <c r="N171" s="25"/>
    </row>
    <row r="172" spans="1:18" outlineLevel="1" x14ac:dyDescent="0.25">
      <c r="A172" s="290"/>
      <c r="C172" s="346" t="s">
        <v>2</v>
      </c>
      <c r="D172" s="346" t="s">
        <v>2952</v>
      </c>
      <c r="E172" s="346" t="s">
        <v>2953</v>
      </c>
      <c r="F172" s="346" t="s">
        <v>0</v>
      </c>
      <c r="J172" s="446"/>
      <c r="K172" s="446" t="s">
        <v>2943</v>
      </c>
      <c r="L172" s="446"/>
      <c r="M172" s="446" t="s">
        <v>2944</v>
      </c>
      <c r="N172" s="25"/>
    </row>
    <row r="173" spans="1:18" s="6" customFormat="1" outlineLevel="1" x14ac:dyDescent="0.25">
      <c r="C173" s="346" t="s">
        <v>2</v>
      </c>
      <c r="D173" s="346" t="s">
        <v>2952</v>
      </c>
      <c r="E173" s="346" t="s">
        <v>2954</v>
      </c>
      <c r="F173" s="346" t="s">
        <v>2954</v>
      </c>
      <c r="G173" s="7"/>
      <c r="H173" s="7"/>
      <c r="I173" s="7"/>
      <c r="K173" s="6" t="s">
        <v>2945</v>
      </c>
      <c r="L173" s="10"/>
      <c r="M173" s="6" t="s">
        <v>2945</v>
      </c>
      <c r="N173" s="2"/>
    </row>
    <row r="174" spans="1:18" s="43" customFormat="1" x14ac:dyDescent="0.25">
      <c r="A174" s="290" t="s">
        <v>2246</v>
      </c>
      <c r="B174" s="346"/>
      <c r="C174" s="30" t="s">
        <v>9</v>
      </c>
      <c r="D174" s="30" t="s">
        <v>8</v>
      </c>
      <c r="E174" s="30" t="s">
        <v>7</v>
      </c>
      <c r="F174" s="30" t="s">
        <v>6</v>
      </c>
      <c r="G174" s="30"/>
      <c r="H174" s="30"/>
      <c r="I174" s="30"/>
      <c r="J174" s="30" t="s">
        <v>2303</v>
      </c>
      <c r="K174" s="30"/>
      <c r="L174" s="386" t="s">
        <v>2304</v>
      </c>
      <c r="N174" s="288"/>
      <c r="Q174" s="290"/>
      <c r="R174" s="345"/>
    </row>
    <row r="175" spans="1:18" outlineLevel="1" x14ac:dyDescent="0.25">
      <c r="B175" s="19" t="s">
        <v>575</v>
      </c>
      <c r="C175" s="233" t="str">
        <f>VLOOKUP($B175,[2]Codes!$A$1:$K$65536,2,FALSE)</f>
        <v>Response</v>
      </c>
      <c r="D175" s="27"/>
      <c r="E175" s="233" t="str">
        <f>VLOOKUP($B175,[2]Codes!$A$1:$K$65536,4,FALSE)</f>
        <v>Category option</v>
      </c>
      <c r="F175" s="233">
        <f>VLOOKUP($B175,[2]Codes!$A$1:$K$65536,5,FALSE)</f>
        <v>0</v>
      </c>
      <c r="G175" s="27"/>
      <c r="H175" s="27"/>
      <c r="I175" s="27"/>
      <c r="J175" s="27"/>
      <c r="K175" s="233" t="str">
        <f>VLOOKUP($B175,[2]Codes!$A$1:$K$65536,9,FALSE)</f>
        <v>No</v>
      </c>
      <c r="L175" s="27"/>
      <c r="M175" s="233" t="str">
        <f>VLOOKUP($B175,[2]Codes!$A$1:$K$65536,11,FALSE)</f>
        <v>Lae</v>
      </c>
      <c r="N175" s="25" t="str">
        <f>A199</f>
        <v>C3.2.14</v>
      </c>
      <c r="R175" s="345" t="s">
        <v>982</v>
      </c>
    </row>
    <row r="176" spans="1:18" outlineLevel="1" x14ac:dyDescent="0.25">
      <c r="A176" s="19"/>
      <c r="B176" s="19" t="s">
        <v>576</v>
      </c>
      <c r="C176" s="233" t="str">
        <f>VLOOKUP($B176,[2]Codes!$A$1:$K$65536,2,FALSE)</f>
        <v>Response</v>
      </c>
      <c r="D176" s="27"/>
      <c r="E176" s="233" t="str">
        <f>VLOOKUP($B176,[2]Codes!$A$1:$K$65536,4,FALSE)</f>
        <v>Category option</v>
      </c>
      <c r="F176" s="233">
        <f>VLOOKUP($B176,[2]Codes!$A$1:$K$65536,5,FALSE)</f>
        <v>1</v>
      </c>
      <c r="G176" s="27"/>
      <c r="H176" s="27"/>
      <c r="I176" s="27"/>
      <c r="J176" s="27"/>
      <c r="K176" s="233" t="str">
        <f>VLOOKUP($B176,[2]Codes!$A$1:$K$65536,9,FALSE)</f>
        <v>Yes</v>
      </c>
      <c r="L176" s="27"/>
      <c r="M176" s="233" t="str">
        <f>VLOOKUP($B176,[2]Codes!$A$1:$K$65536,11,FALSE)</f>
        <v>Sim</v>
      </c>
      <c r="N176" s="25" t="str">
        <f>A179</f>
        <v>C3.2.12</v>
      </c>
      <c r="Q176" s="19"/>
      <c r="R176" s="345" t="s">
        <v>982</v>
      </c>
    </row>
    <row r="177" spans="1:18" outlineLevel="1" x14ac:dyDescent="0.25">
      <c r="B177" s="19" t="s">
        <v>588</v>
      </c>
      <c r="C177" s="233" t="str">
        <f>VLOOKUP($B177,[2]Codes!$A$1:$K$65536,2,FALSE)</f>
        <v>Response</v>
      </c>
      <c r="D177" s="27"/>
      <c r="E177" s="233" t="str">
        <f>VLOOKUP($B177,[2]Codes!$A$1:$K$65536,4,FALSE)</f>
        <v>Category option</v>
      </c>
      <c r="F177" s="233">
        <f>VLOOKUP($B177,[2]Codes!$A$1:$K$65536,5,FALSE)</f>
        <v>999</v>
      </c>
      <c r="G177" s="27"/>
      <c r="H177" s="27"/>
      <c r="I177" s="27"/>
      <c r="J177" s="27"/>
      <c r="K177" s="233" t="str">
        <f>VLOOKUP($B177,[2]Codes!$A$1:$K$65536,9,FALSE)</f>
        <v>Don't know</v>
      </c>
      <c r="L177" s="27"/>
      <c r="M177" s="233" t="str">
        <f>VLOOKUP($B177,[2]Codes!$A$1:$K$65536,11,FALSE)</f>
        <v>La hatene</v>
      </c>
      <c r="N177" s="25" t="str">
        <f>A199</f>
        <v>C3.2.14</v>
      </c>
      <c r="R177" s="345" t="s">
        <v>982</v>
      </c>
    </row>
    <row r="178" spans="1:18" outlineLevel="1" x14ac:dyDescent="0.25">
      <c r="B178" s="19" t="s">
        <v>589</v>
      </c>
      <c r="C178" s="233" t="str">
        <f>VLOOKUP($B178,[2]Codes!$A$1:$K$65536,2,FALSE)</f>
        <v>Response</v>
      </c>
      <c r="D178" s="27"/>
      <c r="E178" s="233" t="str">
        <f>VLOOKUP($B178,[2]Codes!$A$1:$K$65536,4,FALSE)</f>
        <v>Category option</v>
      </c>
      <c r="F178" s="233">
        <f>VLOOKUP($B178,[2]Codes!$A$1:$K$65536,5,FALSE)</f>
        <v>998</v>
      </c>
      <c r="G178" s="27"/>
      <c r="H178" s="27"/>
      <c r="I178" s="27"/>
      <c r="J178" s="27"/>
      <c r="K178" s="233" t="str">
        <f>VLOOKUP($B178,[2]Codes!$A$1:$K$65536,9,FALSE)</f>
        <v>Refused to answer</v>
      </c>
      <c r="L178" s="27"/>
      <c r="M178" s="233" t="str">
        <f>VLOOKUP($B178,[2]Codes!$A$1:$K$65536,11,FALSE)</f>
        <v>Lakohi fo resposta</v>
      </c>
      <c r="N178" s="25" t="str">
        <f>A199</f>
        <v>C3.2.14</v>
      </c>
      <c r="R178" s="345" t="s">
        <v>982</v>
      </c>
    </row>
    <row r="179" spans="1:18" s="43" customFormat="1" x14ac:dyDescent="0.25">
      <c r="A179" s="290" t="s">
        <v>2247</v>
      </c>
      <c r="B179" s="346"/>
      <c r="C179" s="30" t="s">
        <v>9</v>
      </c>
      <c r="D179" s="30" t="s">
        <v>8</v>
      </c>
      <c r="E179" s="30" t="s">
        <v>10</v>
      </c>
      <c r="F179" s="30" t="s">
        <v>2227</v>
      </c>
      <c r="G179" s="30">
        <v>0</v>
      </c>
      <c r="H179" s="30">
        <v>6</v>
      </c>
      <c r="I179" s="30"/>
      <c r="J179" s="30" t="s">
        <v>2305</v>
      </c>
      <c r="K179" s="30"/>
      <c r="L179" s="386" t="s">
        <v>2306</v>
      </c>
      <c r="N179" s="288" t="str">
        <f>A180</f>
        <v>C3.2.13</v>
      </c>
      <c r="Q179" s="290"/>
      <c r="R179" s="345"/>
    </row>
    <row r="180" spans="1:18" s="43" customFormat="1" x14ac:dyDescent="0.25">
      <c r="A180" s="290" t="s">
        <v>2248</v>
      </c>
      <c r="B180" s="346"/>
      <c r="C180" s="30" t="s">
        <v>9</v>
      </c>
      <c r="D180" s="30" t="s">
        <v>8</v>
      </c>
      <c r="E180" s="30" t="s">
        <v>30</v>
      </c>
      <c r="F180" s="30" t="s">
        <v>6</v>
      </c>
      <c r="G180" s="30"/>
      <c r="H180" s="30"/>
      <c r="I180" s="30"/>
      <c r="J180" s="30" t="s">
        <v>2307</v>
      </c>
      <c r="K180" s="30"/>
      <c r="L180" s="386" t="s">
        <v>2308</v>
      </c>
      <c r="N180" s="288"/>
      <c r="Q180" s="290"/>
      <c r="R180" s="345"/>
    </row>
    <row r="181" spans="1:18" s="43" customFormat="1" outlineLevel="1" x14ac:dyDescent="0.25">
      <c r="A181" s="290"/>
      <c r="B181" s="346"/>
      <c r="C181" s="30" t="s">
        <v>2</v>
      </c>
      <c r="D181" s="30"/>
      <c r="E181" s="30" t="s">
        <v>1</v>
      </c>
      <c r="F181" s="30"/>
      <c r="G181" s="30"/>
      <c r="H181" s="30"/>
      <c r="I181" s="30"/>
      <c r="J181" s="30"/>
      <c r="K181" s="387" t="s">
        <v>2309</v>
      </c>
      <c r="L181" s="336"/>
      <c r="M181" s="387" t="s">
        <v>2310</v>
      </c>
      <c r="N181" s="25" t="str">
        <f>A199</f>
        <v>C3.2.14</v>
      </c>
      <c r="Q181" s="290"/>
      <c r="R181" s="345"/>
    </row>
    <row r="182" spans="1:18" s="43" customFormat="1" outlineLevel="1" x14ac:dyDescent="0.25">
      <c r="A182" s="290"/>
      <c r="B182" s="346"/>
      <c r="C182" s="30" t="s">
        <v>2</v>
      </c>
      <c r="D182" s="30"/>
      <c r="E182" s="30" t="s">
        <v>1</v>
      </c>
      <c r="F182" s="30"/>
      <c r="G182" s="30"/>
      <c r="H182" s="30"/>
      <c r="I182" s="30"/>
      <c r="J182" s="30"/>
      <c r="K182" s="387" t="s">
        <v>2311</v>
      </c>
      <c r="L182" s="336"/>
      <c r="M182" s="387" t="s">
        <v>210</v>
      </c>
      <c r="N182" s="25" t="str">
        <f>A199</f>
        <v>C3.2.14</v>
      </c>
      <c r="Q182" s="290"/>
      <c r="R182" s="345"/>
    </row>
    <row r="183" spans="1:18" s="43" customFormat="1" outlineLevel="1" x14ac:dyDescent="0.25">
      <c r="A183" s="290"/>
      <c r="B183" s="346"/>
      <c r="C183" s="30" t="s">
        <v>2</v>
      </c>
      <c r="D183" s="30"/>
      <c r="E183" s="30" t="s">
        <v>1</v>
      </c>
      <c r="F183" s="30"/>
      <c r="G183" s="30"/>
      <c r="H183" s="30"/>
      <c r="I183" s="30"/>
      <c r="J183" s="30"/>
      <c r="K183" s="387" t="s">
        <v>2313</v>
      </c>
      <c r="L183" s="336"/>
      <c r="M183" s="387" t="s">
        <v>2314</v>
      </c>
      <c r="N183" s="25" t="str">
        <f>A199</f>
        <v>C3.2.14</v>
      </c>
      <c r="Q183" s="290"/>
      <c r="R183" s="345"/>
    </row>
    <row r="184" spans="1:18" s="43" customFormat="1" outlineLevel="1" x14ac:dyDescent="0.25">
      <c r="A184" s="290"/>
      <c r="B184" s="346"/>
      <c r="C184" s="30" t="s">
        <v>2</v>
      </c>
      <c r="D184" s="30"/>
      <c r="E184" s="30" t="s">
        <v>1</v>
      </c>
      <c r="F184" s="30"/>
      <c r="G184" s="30"/>
      <c r="H184" s="30"/>
      <c r="I184" s="30"/>
      <c r="J184" s="30"/>
      <c r="K184" s="387" t="s">
        <v>2315</v>
      </c>
      <c r="L184" s="336"/>
      <c r="M184" s="387" t="s">
        <v>2316</v>
      </c>
      <c r="N184" s="25" t="str">
        <f>A199</f>
        <v>C3.2.14</v>
      </c>
      <c r="Q184" s="290"/>
      <c r="R184" s="345"/>
    </row>
    <row r="185" spans="1:18" s="43" customFormat="1" outlineLevel="1" x14ac:dyDescent="0.25">
      <c r="A185" s="290"/>
      <c r="B185" s="346"/>
      <c r="C185" s="30" t="s">
        <v>2</v>
      </c>
      <c r="D185" s="30"/>
      <c r="E185" s="30" t="s">
        <v>1</v>
      </c>
      <c r="F185" s="30"/>
      <c r="G185" s="30"/>
      <c r="H185" s="30"/>
      <c r="I185" s="30"/>
      <c r="J185" s="30"/>
      <c r="K185" s="387" t="s">
        <v>2317</v>
      </c>
      <c r="L185" s="336"/>
      <c r="M185" s="387" t="s">
        <v>2318</v>
      </c>
      <c r="N185" s="25" t="str">
        <f>A199</f>
        <v>C3.2.14</v>
      </c>
      <c r="Q185" s="290"/>
      <c r="R185" s="345"/>
    </row>
    <row r="186" spans="1:18" s="43" customFormat="1" outlineLevel="1" x14ac:dyDescent="0.25">
      <c r="A186" s="290"/>
      <c r="B186" s="346"/>
      <c r="C186" s="30" t="s">
        <v>2</v>
      </c>
      <c r="D186" s="30"/>
      <c r="E186" s="30" t="s">
        <v>1</v>
      </c>
      <c r="F186" s="30"/>
      <c r="G186" s="30"/>
      <c r="H186" s="30"/>
      <c r="I186" s="30"/>
      <c r="J186" s="30"/>
      <c r="K186" s="387" t="s">
        <v>2319</v>
      </c>
      <c r="L186" s="336"/>
      <c r="M186" s="387" t="s">
        <v>2351</v>
      </c>
      <c r="N186" s="25" t="str">
        <f>A199</f>
        <v>C3.2.14</v>
      </c>
      <c r="Q186" s="290"/>
      <c r="R186" s="345"/>
    </row>
    <row r="187" spans="1:18" s="43" customFormat="1" outlineLevel="1" x14ac:dyDescent="0.25">
      <c r="A187" s="290"/>
      <c r="B187" s="346"/>
      <c r="C187" s="30" t="s">
        <v>2</v>
      </c>
      <c r="D187" s="30"/>
      <c r="E187" s="30" t="s">
        <v>1</v>
      </c>
      <c r="F187" s="30"/>
      <c r="G187" s="30"/>
      <c r="H187" s="30"/>
      <c r="I187" s="30"/>
      <c r="J187" s="30"/>
      <c r="K187" s="387" t="s">
        <v>2321</v>
      </c>
      <c r="L187" s="336"/>
      <c r="M187" s="387" t="s">
        <v>2352</v>
      </c>
      <c r="N187" s="25" t="str">
        <f>A199</f>
        <v>C3.2.14</v>
      </c>
      <c r="Q187" s="290"/>
      <c r="R187" s="345"/>
    </row>
    <row r="188" spans="1:18" s="43" customFormat="1" outlineLevel="1" x14ac:dyDescent="0.25">
      <c r="A188" s="290"/>
      <c r="B188" s="346"/>
      <c r="C188" s="30" t="s">
        <v>2</v>
      </c>
      <c r="D188" s="30"/>
      <c r="E188" s="30" t="s">
        <v>1</v>
      </c>
      <c r="F188" s="30"/>
      <c r="G188" s="30"/>
      <c r="H188" s="30"/>
      <c r="I188" s="30"/>
      <c r="J188" s="30"/>
      <c r="K188" s="387" t="s">
        <v>2323</v>
      </c>
      <c r="L188" s="336"/>
      <c r="M188" s="387" t="s">
        <v>2324</v>
      </c>
      <c r="N188" s="25" t="str">
        <f>A199</f>
        <v>C3.2.14</v>
      </c>
      <c r="Q188" s="290"/>
      <c r="R188" s="345"/>
    </row>
    <row r="189" spans="1:18" s="43" customFormat="1" outlineLevel="1" x14ac:dyDescent="0.25">
      <c r="A189" s="290"/>
      <c r="B189" s="346"/>
      <c r="C189" s="30" t="s">
        <v>2</v>
      </c>
      <c r="D189" s="30"/>
      <c r="E189" s="30" t="s">
        <v>1</v>
      </c>
      <c r="F189" s="30"/>
      <c r="G189" s="30"/>
      <c r="H189" s="30"/>
      <c r="I189" s="30"/>
      <c r="J189" s="30"/>
      <c r="K189" s="387" t="s">
        <v>2325</v>
      </c>
      <c r="L189" s="336"/>
      <c r="M189" s="387" t="s">
        <v>2326</v>
      </c>
      <c r="N189" s="25" t="str">
        <f>A199</f>
        <v>C3.2.14</v>
      </c>
      <c r="Q189" s="290"/>
      <c r="R189" s="345"/>
    </row>
    <row r="190" spans="1:18" s="43" customFormat="1" outlineLevel="1" x14ac:dyDescent="0.25">
      <c r="A190" s="290"/>
      <c r="B190" s="346"/>
      <c r="C190" s="30" t="s">
        <v>2</v>
      </c>
      <c r="D190" s="30"/>
      <c r="E190" s="30" t="s">
        <v>1</v>
      </c>
      <c r="F190" s="30"/>
      <c r="G190" s="30"/>
      <c r="H190" s="30"/>
      <c r="I190" s="30"/>
      <c r="J190" s="30"/>
      <c r="K190" s="387" t="s">
        <v>2327</v>
      </c>
      <c r="L190" s="336"/>
      <c r="M190" s="387" t="s">
        <v>2353</v>
      </c>
      <c r="N190" s="25" t="str">
        <f>A199</f>
        <v>C3.2.14</v>
      </c>
      <c r="Q190" s="290"/>
      <c r="R190" s="345"/>
    </row>
    <row r="191" spans="1:18" s="43" customFormat="1" outlineLevel="1" x14ac:dyDescent="0.25">
      <c r="A191" s="290"/>
      <c r="B191" s="346"/>
      <c r="C191" s="30" t="s">
        <v>2</v>
      </c>
      <c r="D191" s="30"/>
      <c r="E191" s="30" t="s">
        <v>1</v>
      </c>
      <c r="F191" s="30"/>
      <c r="G191" s="30"/>
      <c r="H191" s="30"/>
      <c r="I191" s="30"/>
      <c r="J191" s="30"/>
      <c r="K191" s="387" t="s">
        <v>2329</v>
      </c>
      <c r="L191" s="336"/>
      <c r="M191" s="387" t="s">
        <v>2330</v>
      </c>
      <c r="N191" s="25" t="str">
        <f>A199</f>
        <v>C3.2.14</v>
      </c>
      <c r="Q191" s="290"/>
      <c r="R191" s="345"/>
    </row>
    <row r="192" spans="1:18" s="43" customFormat="1" outlineLevel="1" x14ac:dyDescent="0.25">
      <c r="A192" s="290"/>
      <c r="B192" s="346"/>
      <c r="C192" s="30" t="s">
        <v>2</v>
      </c>
      <c r="D192" s="30"/>
      <c r="E192" s="30" t="s">
        <v>1</v>
      </c>
      <c r="F192" s="30"/>
      <c r="G192" s="30"/>
      <c r="H192" s="30"/>
      <c r="I192" s="30"/>
      <c r="J192" s="30"/>
      <c r="K192" s="387" t="s">
        <v>2331</v>
      </c>
      <c r="L192" s="336"/>
      <c r="M192" s="387" t="s">
        <v>2332</v>
      </c>
      <c r="N192" s="25" t="str">
        <f>A199</f>
        <v>C3.2.14</v>
      </c>
      <c r="Q192" s="290"/>
      <c r="R192" s="345"/>
    </row>
    <row r="193" spans="1:18" s="43" customFormat="1" outlineLevel="1" x14ac:dyDescent="0.25">
      <c r="A193" s="290"/>
      <c r="B193" s="346"/>
      <c r="C193" s="30" t="s">
        <v>2</v>
      </c>
      <c r="D193" s="30"/>
      <c r="E193" s="30" t="s">
        <v>1</v>
      </c>
      <c r="F193" s="30"/>
      <c r="G193" s="30"/>
      <c r="H193" s="30"/>
      <c r="I193" s="30"/>
      <c r="J193" s="30"/>
      <c r="K193" s="387" t="s">
        <v>2333</v>
      </c>
      <c r="L193" s="336"/>
      <c r="M193" s="387" t="s">
        <v>2334</v>
      </c>
      <c r="N193" s="25" t="str">
        <f>A199</f>
        <v>C3.2.14</v>
      </c>
      <c r="Q193" s="290"/>
      <c r="R193" s="345"/>
    </row>
    <row r="194" spans="1:18" s="6" customFormat="1" outlineLevel="1" x14ac:dyDescent="0.25">
      <c r="A194" s="19"/>
      <c r="B194" s="231" t="s">
        <v>1438</v>
      </c>
      <c r="C194" s="233" t="str">
        <f>VLOOKUP($B194,[2]Codes!$A$1:$K$65536,2,FALSE)</f>
        <v>Response</v>
      </c>
      <c r="D194" s="27"/>
      <c r="E194" s="233" t="str">
        <f>VLOOKUP($B194,[2]Codes!$A$1:$K$65536,4,FALSE)</f>
        <v>Category option</v>
      </c>
      <c r="F194" s="233">
        <f>VLOOKUP($B194,[2]Codes!$A$1:$K$65536,5,FALSE)</f>
        <v>10</v>
      </c>
      <c r="G194" s="27"/>
      <c r="H194" s="27"/>
      <c r="I194" s="27"/>
      <c r="J194" s="27"/>
      <c r="K194" s="233" t="str">
        <f>VLOOKUP($B194,[2]Codes!$A$1:$K$65536,9,FALSE)</f>
        <v>Not enough money for school fees / uniforms</v>
      </c>
      <c r="L194" s="27"/>
      <c r="M194" s="233" t="str">
        <f>VLOOKUP($B194,[2]Codes!$A$1:$K$65536,11,FALSE)</f>
        <v>Osan la to'o atu selu osan eskola / farda</v>
      </c>
      <c r="N194" s="25" t="str">
        <f>A199</f>
        <v>C3.2.14</v>
      </c>
      <c r="Q194" s="19"/>
      <c r="R194" s="345" t="s">
        <v>982</v>
      </c>
    </row>
    <row r="195" spans="1:18" outlineLevel="1" x14ac:dyDescent="0.25">
      <c r="A195" s="19"/>
      <c r="B195" s="231" t="s">
        <v>1434</v>
      </c>
      <c r="C195" s="233" t="str">
        <f>VLOOKUP($B195,[2]Codes!$A$1:$K$65536,2,FALSE)</f>
        <v>Response</v>
      </c>
      <c r="D195" s="27"/>
      <c r="E195" s="233" t="str">
        <f>VLOOKUP($B195,[2]Codes!$A$1:$K$65536,4,FALSE)</f>
        <v>Category option</v>
      </c>
      <c r="F195" s="233">
        <f>VLOOKUP($B195,[2]Codes!$A$1:$K$65536,5,FALSE)</f>
        <v>6</v>
      </c>
      <c r="G195" s="27"/>
      <c r="H195" s="27"/>
      <c r="I195" s="27"/>
      <c r="J195" s="27"/>
      <c r="K195" s="233" t="str">
        <f>VLOOKUP($B195,[2]Codes!$A$1:$K$65536,9,FALSE)</f>
        <v>Bad behaviour / expelled</v>
      </c>
      <c r="L195" s="27"/>
      <c r="M195" s="233" t="str">
        <f>VLOOKUP($B195,[2]Codes!$A$1:$K$65536,11,FALSE)</f>
        <v>Hahalok at / hasai husi eskola</v>
      </c>
      <c r="N195" s="25" t="str">
        <f>A199</f>
        <v>C3.2.14</v>
      </c>
      <c r="Q195" s="19"/>
      <c r="R195" s="345" t="s">
        <v>982</v>
      </c>
    </row>
    <row r="196" spans="1:18" s="6" customFormat="1" outlineLevel="1" x14ac:dyDescent="0.25">
      <c r="A196" s="19"/>
      <c r="B196" s="19" t="s">
        <v>577</v>
      </c>
      <c r="C196" s="233" t="str">
        <f>VLOOKUP($B196,[2]Codes!$A$1:$K$65536,2,FALSE)</f>
        <v>Response</v>
      </c>
      <c r="D196" s="27"/>
      <c r="E196" s="233" t="str">
        <f>VLOOKUP($B196,[2]Codes!$A$1:$K$65536,4,FALSE)</f>
        <v>Category option</v>
      </c>
      <c r="F196" s="233">
        <f>VLOOKUP($B196,[2]Codes!$A$1:$K$65536,5,FALSE)</f>
        <v>997</v>
      </c>
      <c r="G196" s="27"/>
      <c r="H196" s="27"/>
      <c r="I196" s="27"/>
      <c r="J196" s="27"/>
      <c r="K196" s="233" t="str">
        <f>VLOOKUP($B196,[2]Codes!$A$1:$K$65536,9,FALSE)</f>
        <v>Other (specify)</v>
      </c>
      <c r="L196" s="27"/>
      <c r="M196" s="233" t="str">
        <f>VLOOKUP($B196,[2]Codes!$A$1:$K$65536,11,FALSE)</f>
        <v>Seluk (spesifika)</v>
      </c>
      <c r="N196" s="25" t="str">
        <f>A198</f>
        <v>C3.2.13x</v>
      </c>
      <c r="Q196" s="19"/>
      <c r="R196" s="345" t="s">
        <v>982</v>
      </c>
    </row>
    <row r="197" spans="1:18" s="6" customFormat="1" outlineLevel="1" x14ac:dyDescent="0.25">
      <c r="A197" s="19"/>
      <c r="B197" s="19" t="s">
        <v>588</v>
      </c>
      <c r="C197" s="233" t="str">
        <f>VLOOKUP($B197,[2]Codes!$A$1:$K$65536,2,FALSE)</f>
        <v>Response</v>
      </c>
      <c r="D197" s="27"/>
      <c r="E197" s="233" t="str">
        <f>VLOOKUP($B197,[2]Codes!$A$1:$K$65536,4,FALSE)</f>
        <v>Category option</v>
      </c>
      <c r="F197" s="233">
        <f>VLOOKUP($B197,[2]Codes!$A$1:$K$65536,5,FALSE)</f>
        <v>999</v>
      </c>
      <c r="G197" s="27"/>
      <c r="H197" s="27"/>
      <c r="I197" s="27"/>
      <c r="J197" s="27"/>
      <c r="K197" s="233" t="str">
        <f>VLOOKUP($B197,[2]Codes!$A$1:$K$65536,9,FALSE)</f>
        <v>Don't know</v>
      </c>
      <c r="L197" s="27"/>
      <c r="M197" s="233" t="str">
        <f>VLOOKUP($B197,[2]Codes!$A$1:$K$65536,11,FALSE)</f>
        <v>La hatene</v>
      </c>
      <c r="N197" s="25" t="str">
        <f>A199</f>
        <v>C3.2.14</v>
      </c>
      <c r="Q197" s="19"/>
      <c r="R197" s="345" t="s">
        <v>982</v>
      </c>
    </row>
    <row r="198" spans="1:18" s="43" customFormat="1" x14ac:dyDescent="0.25">
      <c r="A198" s="290" t="s">
        <v>2249</v>
      </c>
      <c r="B198" s="346"/>
      <c r="C198" s="30" t="s">
        <v>9</v>
      </c>
      <c r="D198" s="30" t="s">
        <v>453</v>
      </c>
      <c r="E198" s="30" t="s">
        <v>15</v>
      </c>
      <c r="F198" s="30" t="s">
        <v>14</v>
      </c>
      <c r="G198" s="30"/>
      <c r="H198" s="30"/>
      <c r="I198" s="30"/>
      <c r="J198" s="30" t="s">
        <v>1764</v>
      </c>
      <c r="K198" s="30"/>
      <c r="L198" s="30" t="s">
        <v>2281</v>
      </c>
      <c r="N198" s="288" t="str">
        <f>A199</f>
        <v>C3.2.14</v>
      </c>
      <c r="Q198" s="290"/>
      <c r="R198" s="345"/>
    </row>
    <row r="199" spans="1:18" s="43" customFormat="1" ht="35.25" customHeight="1" x14ac:dyDescent="0.25">
      <c r="A199" s="290" t="s">
        <v>2250</v>
      </c>
      <c r="B199" s="346"/>
      <c r="C199" s="30" t="s">
        <v>9</v>
      </c>
      <c r="D199" s="30" t="s">
        <v>8</v>
      </c>
      <c r="E199" s="30" t="s">
        <v>7</v>
      </c>
      <c r="F199" s="30" t="s">
        <v>6</v>
      </c>
      <c r="G199" s="30"/>
      <c r="H199" s="30"/>
      <c r="I199" s="30"/>
      <c r="J199" s="511" t="s">
        <v>1403</v>
      </c>
      <c r="K199" s="511"/>
      <c r="L199" s="516" t="s">
        <v>2354</v>
      </c>
      <c r="M199" s="516"/>
      <c r="N199" s="263"/>
      <c r="O199" s="214" t="s">
        <v>2336</v>
      </c>
      <c r="Q199" s="290"/>
      <c r="R199" s="345"/>
    </row>
    <row r="200" spans="1:18" outlineLevel="1" x14ac:dyDescent="0.25">
      <c r="B200" s="19" t="s">
        <v>575</v>
      </c>
      <c r="C200" s="233" t="str">
        <f>VLOOKUP($B200,[2]Codes!$A$1:$K$65536,2,FALSE)</f>
        <v>Response</v>
      </c>
      <c r="D200" s="27"/>
      <c r="E200" s="233" t="str">
        <f>VLOOKUP($B200,[2]Codes!$A$1:$K$65536,4,FALSE)</f>
        <v>Category option</v>
      </c>
      <c r="F200" s="233">
        <f>VLOOKUP($B200,[2]Codes!$A$1:$K$65536,5,FALSE)</f>
        <v>0</v>
      </c>
      <c r="G200" s="27"/>
      <c r="H200" s="27"/>
      <c r="I200" s="27"/>
      <c r="J200" s="27"/>
      <c r="K200" s="233" t="s">
        <v>3</v>
      </c>
      <c r="L200" s="27"/>
      <c r="M200" s="233" t="str">
        <f>VLOOKUP($B200,[2]Codes!$A$1:$K$65536,11,FALSE)</f>
        <v>Lae</v>
      </c>
      <c r="N200" s="25" t="s">
        <v>2276</v>
      </c>
      <c r="R200" s="345" t="s">
        <v>982</v>
      </c>
    </row>
    <row r="201" spans="1:18" outlineLevel="1" x14ac:dyDescent="0.25">
      <c r="A201" s="19"/>
      <c r="B201" s="19" t="s">
        <v>576</v>
      </c>
      <c r="C201" s="233" t="str">
        <f>VLOOKUP($B201,[2]Codes!$A$1:$K$65536,2,FALSE)</f>
        <v>Response</v>
      </c>
      <c r="D201" s="27"/>
      <c r="E201" s="233" t="str">
        <f>VLOOKUP($B201,[2]Codes!$A$1:$K$65536,4,FALSE)</f>
        <v>Category option</v>
      </c>
      <c r="F201" s="233">
        <f>VLOOKUP($B201,[2]Codes!$A$1:$K$65536,5,FALSE)</f>
        <v>1</v>
      </c>
      <c r="G201" s="27"/>
      <c r="H201" s="27"/>
      <c r="I201" s="27"/>
      <c r="J201" s="27"/>
      <c r="K201" s="233" t="s">
        <v>4</v>
      </c>
      <c r="L201" s="27"/>
      <c r="M201" s="233" t="str">
        <f>VLOOKUP($B201,[2]Codes!$A$1:$K$65536,11,FALSE)</f>
        <v>Sim</v>
      </c>
      <c r="N201" s="388" t="str">
        <f>A204</f>
        <v>C3.2.15</v>
      </c>
      <c r="Q201" s="19"/>
      <c r="R201" s="345" t="s">
        <v>982</v>
      </c>
    </row>
    <row r="202" spans="1:18" outlineLevel="1" x14ac:dyDescent="0.25">
      <c r="B202" s="19" t="s">
        <v>588</v>
      </c>
      <c r="C202" s="233" t="str">
        <f>VLOOKUP($B202,[2]Codes!$A$1:$K$65536,2,FALSE)</f>
        <v>Response</v>
      </c>
      <c r="D202" s="27"/>
      <c r="E202" s="233" t="str">
        <f>VLOOKUP($B202,[2]Codes!$A$1:$K$65536,4,FALSE)</f>
        <v>Category option</v>
      </c>
      <c r="F202" s="233">
        <f>VLOOKUP($B202,[2]Codes!$A$1:$K$65536,5,FALSE)</f>
        <v>999</v>
      </c>
      <c r="G202" s="27"/>
      <c r="H202" s="27"/>
      <c r="I202" s="27"/>
      <c r="J202" s="27"/>
      <c r="K202" s="233" t="s">
        <v>24</v>
      </c>
      <c r="L202" s="27"/>
      <c r="M202" s="233" t="str">
        <f>VLOOKUP($B202,[2]Codes!$A$1:$K$65536,11,FALSE)</f>
        <v>La hatene</v>
      </c>
      <c r="N202" s="25" t="s">
        <v>2276</v>
      </c>
      <c r="R202" s="345" t="s">
        <v>982</v>
      </c>
    </row>
    <row r="203" spans="1:18" outlineLevel="1" x14ac:dyDescent="0.25">
      <c r="B203" s="19" t="s">
        <v>589</v>
      </c>
      <c r="C203" s="233" t="str">
        <f>VLOOKUP($B203,[2]Codes!$A$1:$K$65536,2,FALSE)</f>
        <v>Response</v>
      </c>
      <c r="D203" s="27"/>
      <c r="E203" s="233" t="str">
        <f>VLOOKUP($B203,[2]Codes!$A$1:$K$65536,4,FALSE)</f>
        <v>Category option</v>
      </c>
      <c r="F203" s="233">
        <f>VLOOKUP($B203,[2]Codes!$A$1:$K$65536,5,FALSE)</f>
        <v>998</v>
      </c>
      <c r="G203" s="27"/>
      <c r="H203" s="27"/>
      <c r="I203" s="27"/>
      <c r="J203" s="27"/>
      <c r="K203" s="233" t="s">
        <v>29</v>
      </c>
      <c r="L203" s="27"/>
      <c r="M203" s="233" t="str">
        <f>VLOOKUP($B203,[2]Codes!$A$1:$K$65536,11,FALSE)</f>
        <v>Lakohi fo resposta</v>
      </c>
      <c r="N203" s="25" t="s">
        <v>2276</v>
      </c>
      <c r="R203" s="345" t="s">
        <v>982</v>
      </c>
    </row>
    <row r="204" spans="1:18" s="43" customFormat="1" x14ac:dyDescent="0.25">
      <c r="A204" s="290" t="s">
        <v>2251</v>
      </c>
      <c r="B204" s="346"/>
      <c r="C204" s="30" t="s">
        <v>9</v>
      </c>
      <c r="D204" s="30" t="s">
        <v>8</v>
      </c>
      <c r="E204" s="30" t="s">
        <v>10</v>
      </c>
      <c r="F204" s="30" t="s">
        <v>167</v>
      </c>
      <c r="G204" s="30"/>
      <c r="H204" s="30"/>
      <c r="I204" s="30"/>
      <c r="J204" s="30" t="s">
        <v>2342</v>
      </c>
      <c r="K204" s="30"/>
      <c r="L204" s="30" t="s">
        <v>2343</v>
      </c>
      <c r="N204" s="25" t="s">
        <v>2276</v>
      </c>
      <c r="Q204" s="290"/>
      <c r="R204" s="345"/>
    </row>
    <row r="205" spans="1:18" s="349" customFormat="1" x14ac:dyDescent="0.25">
      <c r="A205" s="349" t="s">
        <v>1040</v>
      </c>
      <c r="B205" s="348"/>
      <c r="C205" s="348"/>
      <c r="D205" s="348"/>
      <c r="E205" s="348"/>
      <c r="F205" s="348"/>
      <c r="G205" s="255"/>
      <c r="H205" s="255"/>
      <c r="I205" s="255"/>
      <c r="J205" s="348"/>
      <c r="K205" s="342"/>
      <c r="L205" s="342"/>
      <c r="M205" s="291"/>
      <c r="N205" s="256"/>
      <c r="Q205" s="348"/>
      <c r="R205" s="257"/>
    </row>
    <row r="206" spans="1:18" s="349" customFormat="1" x14ac:dyDescent="0.25">
      <c r="A206" s="349" t="s">
        <v>2252</v>
      </c>
      <c r="B206" s="348"/>
      <c r="C206" s="348"/>
      <c r="D206" s="348"/>
      <c r="E206" s="348"/>
      <c r="F206" s="348"/>
      <c r="G206" s="255"/>
      <c r="H206" s="255"/>
      <c r="I206" s="255"/>
      <c r="J206" s="348"/>
      <c r="K206" s="342"/>
      <c r="L206" s="342"/>
      <c r="M206" s="291" t="s">
        <v>2939</v>
      </c>
      <c r="N206" s="256"/>
      <c r="Q206" s="348"/>
      <c r="R206" s="257"/>
    </row>
    <row r="207" spans="1:18" s="43" customFormat="1" x14ac:dyDescent="0.25">
      <c r="A207" s="290" t="s">
        <v>2253</v>
      </c>
      <c r="B207" s="346"/>
      <c r="C207" s="30" t="s">
        <v>9</v>
      </c>
      <c r="D207" s="30" t="s">
        <v>8</v>
      </c>
      <c r="E207" s="30" t="s">
        <v>7</v>
      </c>
      <c r="F207" s="30" t="s">
        <v>6</v>
      </c>
      <c r="G207" s="30"/>
      <c r="H207" s="30"/>
      <c r="I207" s="30"/>
      <c r="J207" s="30" t="s">
        <v>2289</v>
      </c>
      <c r="K207" s="30"/>
      <c r="L207" s="386" t="s">
        <v>2355</v>
      </c>
      <c r="N207" s="263"/>
      <c r="O207" s="214" t="s">
        <v>2291</v>
      </c>
      <c r="Q207" s="290" t="s">
        <v>2292</v>
      </c>
      <c r="R207" s="345">
        <v>0</v>
      </c>
    </row>
    <row r="208" spans="1:18" s="43" customFormat="1" hidden="1" outlineLevel="1" x14ac:dyDescent="0.25">
      <c r="A208" s="290"/>
      <c r="B208" s="231" t="s">
        <v>1441</v>
      </c>
      <c r="C208" s="233" t="str">
        <f>VLOOKUP($B208,[2]Codes!$A$1:$K$65536,2,FALSE)</f>
        <v>Response</v>
      </c>
      <c r="D208" s="27"/>
      <c r="E208" s="233" t="str">
        <f>VLOOKUP($B208,[2]Codes!$A$1:$K$65536,4,FALSE)</f>
        <v>Category option</v>
      </c>
      <c r="F208" s="233">
        <f>VLOOKUP($B208,[2]Codes!$A$1:$K$65536,5,FALSE)</f>
        <v>1</v>
      </c>
      <c r="G208" s="27"/>
      <c r="H208" s="27"/>
      <c r="I208" s="27"/>
      <c r="J208" s="27"/>
      <c r="K208" s="233" t="str">
        <f>VLOOKUP($B208,[2]Codes!$A$1:$K$65536,9,FALSE)</f>
        <v>Community school</v>
      </c>
      <c r="L208" s="27"/>
      <c r="M208" s="233" t="str">
        <f>VLOOKUP($B208,[2]Codes!$A$1:$K$65536,11,FALSE)</f>
        <v>Eskola komunidade</v>
      </c>
      <c r="N208" s="25" t="str">
        <f>A213</f>
        <v>C3.3.02</v>
      </c>
      <c r="O208" s="214"/>
      <c r="Q208" s="290"/>
      <c r="R208" s="345" t="s">
        <v>982</v>
      </c>
    </row>
    <row r="209" spans="1:18" s="43" customFormat="1" hidden="1" outlineLevel="1" x14ac:dyDescent="0.25">
      <c r="A209" s="290"/>
      <c r="B209" s="231" t="s">
        <v>1442</v>
      </c>
      <c r="C209" s="233" t="str">
        <f>VLOOKUP($B209,[2]Codes!$A$1:$K$65536,2,FALSE)</f>
        <v>Response</v>
      </c>
      <c r="D209" s="27"/>
      <c r="E209" s="233" t="str">
        <f>VLOOKUP($B209,[2]Codes!$A$1:$K$65536,4,FALSE)</f>
        <v>Category option</v>
      </c>
      <c r="F209" s="233">
        <f>VLOOKUP($B209,[2]Codes!$A$1:$K$65536,5,FALSE)</f>
        <v>2</v>
      </c>
      <c r="G209" s="27"/>
      <c r="H209" s="27"/>
      <c r="I209" s="27"/>
      <c r="J209" s="27"/>
      <c r="K209" s="233" t="str">
        <f>VLOOKUP($B209,[2]Codes!$A$1:$K$65536,9,FALSE)</f>
        <v>State school</v>
      </c>
      <c r="L209" s="27"/>
      <c r="M209" s="233" t="str">
        <f>VLOOKUP($B209,[2]Codes!$A$1:$K$65536,11,FALSE)</f>
        <v>Eskola publiku / estadu</v>
      </c>
      <c r="N209" s="25" t="str">
        <f>A218</f>
        <v>C3.3.04</v>
      </c>
      <c r="O209" s="214"/>
      <c r="Q209" s="290"/>
      <c r="R209" s="345" t="s">
        <v>982</v>
      </c>
    </row>
    <row r="210" spans="1:18" s="43" customFormat="1" hidden="1" outlineLevel="1" x14ac:dyDescent="0.25">
      <c r="A210" s="290"/>
      <c r="B210" s="231" t="s">
        <v>1443</v>
      </c>
      <c r="C210" s="233" t="str">
        <f>VLOOKUP($B210,[2]Codes!$A$1:$K$65536,2,FALSE)</f>
        <v>Response</v>
      </c>
      <c r="D210" s="27"/>
      <c r="E210" s="233" t="str">
        <f>VLOOKUP($B210,[2]Codes!$A$1:$K$65536,4,FALSE)</f>
        <v>Category option</v>
      </c>
      <c r="F210" s="233">
        <f>VLOOKUP($B210,[2]Codes!$A$1:$K$65536,5,FALSE)</f>
        <v>3</v>
      </c>
      <c r="G210" s="27"/>
      <c r="H210" s="27"/>
      <c r="I210" s="27"/>
      <c r="J210" s="27"/>
      <c r="K210" s="233" t="str">
        <f>VLOOKUP($B210,[2]Codes!$A$1:$K$65536,9,FALSE)</f>
        <v>Private school</v>
      </c>
      <c r="L210" s="27"/>
      <c r="M210" s="233" t="str">
        <f>VLOOKUP($B210,[2]Codes!$A$1:$K$65536,11,FALSE)</f>
        <v>Eskola privadu / swasta</v>
      </c>
      <c r="N210" s="25" t="str">
        <f>A218</f>
        <v>C3.3.04</v>
      </c>
      <c r="O210" s="214"/>
      <c r="Q210" s="290"/>
      <c r="R210" s="345" t="s">
        <v>982</v>
      </c>
    </row>
    <row r="211" spans="1:18" s="6" customFormat="1" hidden="1" outlineLevel="1" x14ac:dyDescent="0.25">
      <c r="A211" s="19"/>
      <c r="B211" s="19" t="s">
        <v>577</v>
      </c>
      <c r="C211" s="233" t="str">
        <f>VLOOKUP($B211,[2]Codes!$A$1:$K$65536,2,FALSE)</f>
        <v>Response</v>
      </c>
      <c r="D211" s="27"/>
      <c r="E211" s="233" t="str">
        <f>VLOOKUP($B211,[2]Codes!$A$1:$K$65536,4,FALSE)</f>
        <v>Category option</v>
      </c>
      <c r="F211" s="233">
        <f>VLOOKUP($B211,[2]Codes!$A$1:$K$65536,5,FALSE)</f>
        <v>997</v>
      </c>
      <c r="G211" s="27"/>
      <c r="H211" s="27"/>
      <c r="I211" s="27"/>
      <c r="J211" s="27"/>
      <c r="K211" s="233" t="str">
        <f>VLOOKUP($B211,[2]Codes!$A$1:$K$65536,9,FALSE)</f>
        <v>Other (specify)</v>
      </c>
      <c r="L211" s="27"/>
      <c r="M211" s="233" t="str">
        <f>VLOOKUP($B211,[2]Codes!$A$1:$K$65536,11,FALSE)</f>
        <v>Seluk (spesifika)</v>
      </c>
      <c r="N211" s="25" t="str">
        <f>A212</f>
        <v>C3.3.01x</v>
      </c>
      <c r="Q211" s="19"/>
      <c r="R211" s="345" t="s">
        <v>982</v>
      </c>
    </row>
    <row r="212" spans="1:18" s="43" customFormat="1" collapsed="1" x14ac:dyDescent="0.25">
      <c r="A212" s="290" t="s">
        <v>2254</v>
      </c>
      <c r="B212" s="346"/>
      <c r="C212" s="30" t="s">
        <v>9</v>
      </c>
      <c r="D212" s="30" t="s">
        <v>453</v>
      </c>
      <c r="E212" s="30" t="s">
        <v>15</v>
      </c>
      <c r="F212" s="30" t="s">
        <v>14</v>
      </c>
      <c r="G212" s="30"/>
      <c r="H212" s="30"/>
      <c r="I212" s="30"/>
      <c r="J212" s="30" t="s">
        <v>1766</v>
      </c>
      <c r="K212" s="30"/>
      <c r="L212" s="30" t="s">
        <v>2293</v>
      </c>
      <c r="N212" s="288" t="str">
        <f>A218</f>
        <v>C3.3.04</v>
      </c>
      <c r="Q212" s="290"/>
      <c r="R212" s="345"/>
    </row>
    <row r="213" spans="1:18" s="43" customFormat="1" ht="66.75" customHeight="1" x14ac:dyDescent="0.25">
      <c r="A213" s="290" t="s">
        <v>2255</v>
      </c>
      <c r="B213" s="346"/>
      <c r="C213" s="30" t="s">
        <v>9</v>
      </c>
      <c r="D213" s="30" t="s">
        <v>8</v>
      </c>
      <c r="E213" s="30" t="s">
        <v>10</v>
      </c>
      <c r="F213" s="30" t="s">
        <v>179</v>
      </c>
      <c r="G213" s="30"/>
      <c r="H213" s="30"/>
      <c r="I213" s="30"/>
      <c r="J213" s="511" t="s">
        <v>2957</v>
      </c>
      <c r="K213" s="511"/>
      <c r="L213" s="516" t="s">
        <v>2958</v>
      </c>
      <c r="M213" s="516"/>
      <c r="N213" s="23" t="str">
        <f>A217</f>
        <v>C3.3.03</v>
      </c>
      <c r="O213" s="214" t="s">
        <v>2294</v>
      </c>
      <c r="Q213" s="290" t="s">
        <v>220</v>
      </c>
      <c r="R213" s="345">
        <v>0</v>
      </c>
    </row>
    <row r="214" spans="1:18" outlineLevel="1" x14ac:dyDescent="0.25">
      <c r="A214" s="290"/>
      <c r="C214" s="346" t="s">
        <v>2</v>
      </c>
      <c r="D214" s="346" t="s">
        <v>2952</v>
      </c>
      <c r="E214" s="346" t="s">
        <v>2953</v>
      </c>
      <c r="F214" s="346" t="s">
        <v>0</v>
      </c>
      <c r="J214" s="446"/>
      <c r="K214" s="446" t="s">
        <v>24</v>
      </c>
      <c r="L214" s="446"/>
      <c r="M214" s="446" t="s">
        <v>23</v>
      </c>
      <c r="N214" s="25"/>
    </row>
    <row r="215" spans="1:18" outlineLevel="1" x14ac:dyDescent="0.25">
      <c r="A215" s="290"/>
      <c r="C215" s="346" t="s">
        <v>2</v>
      </c>
      <c r="D215" s="346" t="s">
        <v>2952</v>
      </c>
      <c r="E215" s="346" t="s">
        <v>2953</v>
      </c>
      <c r="F215" s="346" t="s">
        <v>0</v>
      </c>
      <c r="J215" s="446"/>
      <c r="K215" s="446" t="s">
        <v>2943</v>
      </c>
      <c r="L215" s="446"/>
      <c r="M215" s="446" t="s">
        <v>2944</v>
      </c>
      <c r="N215" s="25"/>
    </row>
    <row r="216" spans="1:18" s="6" customFormat="1" outlineLevel="1" x14ac:dyDescent="0.25">
      <c r="C216" s="346" t="s">
        <v>2</v>
      </c>
      <c r="D216" s="346" t="s">
        <v>2952</v>
      </c>
      <c r="E216" s="346" t="s">
        <v>2954</v>
      </c>
      <c r="F216" s="346" t="s">
        <v>2954</v>
      </c>
      <c r="G216" s="7"/>
      <c r="H216" s="7"/>
      <c r="I216" s="7"/>
      <c r="K216" s="6" t="s">
        <v>2945</v>
      </c>
      <c r="L216" s="10"/>
      <c r="M216" s="6" t="s">
        <v>2945</v>
      </c>
      <c r="N216" s="2"/>
    </row>
    <row r="217" spans="1:18" s="43" customFormat="1" ht="29.25" customHeight="1" x14ac:dyDescent="0.25">
      <c r="A217" s="290" t="s">
        <v>2256</v>
      </c>
      <c r="B217" s="346"/>
      <c r="C217" s="30" t="s">
        <v>9</v>
      </c>
      <c r="D217" s="30" t="s">
        <v>8</v>
      </c>
      <c r="E217" s="30" t="s">
        <v>10</v>
      </c>
      <c r="F217" s="30" t="s">
        <v>179</v>
      </c>
      <c r="G217" s="30"/>
      <c r="H217" s="30"/>
      <c r="I217" s="30"/>
      <c r="J217" s="511" t="s">
        <v>1351</v>
      </c>
      <c r="K217" s="511"/>
      <c r="L217" s="516" t="s">
        <v>2356</v>
      </c>
      <c r="M217" s="516"/>
      <c r="N217" s="25" t="s">
        <v>2276</v>
      </c>
      <c r="O217" s="214" t="s">
        <v>2294</v>
      </c>
      <c r="Q217" s="290" t="s">
        <v>220</v>
      </c>
      <c r="R217" s="345">
        <v>0</v>
      </c>
    </row>
    <row r="218" spans="1:18" s="43" customFormat="1" ht="30.75" customHeight="1" x14ac:dyDescent="0.25">
      <c r="A218" s="290" t="s">
        <v>2257</v>
      </c>
      <c r="B218" s="346"/>
      <c r="C218" s="30" t="s">
        <v>9</v>
      </c>
      <c r="D218" s="30" t="s">
        <v>8</v>
      </c>
      <c r="E218" s="30" t="s">
        <v>7</v>
      </c>
      <c r="F218" s="30" t="s">
        <v>6</v>
      </c>
      <c r="G218" s="30"/>
      <c r="H218" s="30"/>
      <c r="I218" s="30"/>
      <c r="J218" s="511" t="s">
        <v>219</v>
      </c>
      <c r="K218" s="511"/>
      <c r="L218" s="516" t="s">
        <v>2295</v>
      </c>
      <c r="M218" s="516"/>
      <c r="N218" s="288"/>
      <c r="O218" s="214"/>
      <c r="Q218" s="290" t="s">
        <v>2296</v>
      </c>
      <c r="R218" s="345" t="s">
        <v>2297</v>
      </c>
    </row>
    <row r="219" spans="1:18" outlineLevel="1" x14ac:dyDescent="0.25">
      <c r="B219" s="19" t="s">
        <v>743</v>
      </c>
      <c r="C219" s="233" t="str">
        <f>VLOOKUP($B219,[2]Codes!$A$1:$K$65536,2,FALSE)</f>
        <v>Response</v>
      </c>
      <c r="D219" s="27"/>
      <c r="E219" s="233" t="str">
        <f>VLOOKUP($B219,[2]Codes!$A$1:$K$65536,4,FALSE)</f>
        <v>Category option</v>
      </c>
      <c r="F219" s="233">
        <f>VLOOKUP($B219,[2]Codes!$A$1:$K$65536,5,FALSE)</f>
        <v>1</v>
      </c>
      <c r="G219" s="27"/>
      <c r="H219" s="27"/>
      <c r="I219" s="27"/>
      <c r="J219" s="27"/>
      <c r="K219" s="233" t="str">
        <f>VLOOKUP($B219,[2]Codes!$A$1:$K$65536,9,FALSE)</f>
        <v>In this aldeia</v>
      </c>
      <c r="L219" s="27"/>
      <c r="M219" s="233" t="str">
        <f>VLOOKUP($B219,[2]Codes!$A$1:$K$65536,11,FALSE)</f>
        <v>Iha aldeia ida ne'e</v>
      </c>
      <c r="N219" s="25" t="str">
        <f>A225</f>
        <v>C3.3.05</v>
      </c>
      <c r="O219" s="6"/>
      <c r="R219" s="345" t="s">
        <v>982</v>
      </c>
    </row>
    <row r="220" spans="1:18" outlineLevel="1" x14ac:dyDescent="0.25">
      <c r="A220" s="19"/>
      <c r="B220" s="19" t="s">
        <v>744</v>
      </c>
      <c r="C220" s="233" t="str">
        <f>VLOOKUP($B220,[2]Codes!$A$1:$K$65536,2,FALSE)</f>
        <v>Response</v>
      </c>
      <c r="D220" s="27"/>
      <c r="E220" s="233" t="str">
        <f>VLOOKUP($B220,[2]Codes!$A$1:$K$65536,4,FALSE)</f>
        <v>Category option</v>
      </c>
      <c r="F220" s="233">
        <f>VLOOKUP($B220,[2]Codes!$A$1:$K$65536,5,FALSE)</f>
        <v>2</v>
      </c>
      <c r="G220" s="27"/>
      <c r="H220" s="27"/>
      <c r="I220" s="27"/>
      <c r="J220" s="27"/>
      <c r="K220" s="233" t="str">
        <f>VLOOKUP($B220,[2]Codes!$A$1:$K$65536,9,FALSE)</f>
        <v>In another aldeia within this suku</v>
      </c>
      <c r="L220" s="27"/>
      <c r="M220" s="233" t="str">
        <f>VLOOKUP($B220,[2]Codes!$A$1:$K$65536,11,FALSE)</f>
        <v>Iha aldeia seluk, maibe iha suku ida ne'e</v>
      </c>
      <c r="N220" s="25" t="str">
        <f>A225</f>
        <v>C3.3.05</v>
      </c>
      <c r="Q220" s="19"/>
      <c r="R220" s="345" t="s">
        <v>982</v>
      </c>
    </row>
    <row r="221" spans="1:18" outlineLevel="1" x14ac:dyDescent="0.25">
      <c r="B221" s="19" t="s">
        <v>745</v>
      </c>
      <c r="C221" s="233" t="str">
        <f>VLOOKUP($B221,[2]Codes!$A$1:$K$65536,2,FALSE)</f>
        <v>Response</v>
      </c>
      <c r="D221" s="27"/>
      <c r="E221" s="233" t="str">
        <f>VLOOKUP($B221,[2]Codes!$A$1:$K$65536,4,FALSE)</f>
        <v>Category option</v>
      </c>
      <c r="F221" s="233">
        <f>VLOOKUP($B221,[2]Codes!$A$1:$K$65536,5,FALSE)</f>
        <v>3</v>
      </c>
      <c r="G221" s="27"/>
      <c r="H221" s="27"/>
      <c r="I221" s="27"/>
      <c r="J221" s="27"/>
      <c r="K221" s="233" t="str">
        <f>VLOOKUP($B221,[2]Codes!$A$1:$K$65536,9,FALSE)</f>
        <v>In another suku</v>
      </c>
      <c r="L221" s="27"/>
      <c r="M221" s="233" t="str">
        <f>VLOOKUP($B221,[2]Codes!$A$1:$K$65536,11,FALSE)</f>
        <v>Iha suku seluk</v>
      </c>
      <c r="N221" s="25" t="str">
        <f>A225</f>
        <v>C3.3.05</v>
      </c>
      <c r="R221" s="345" t="s">
        <v>982</v>
      </c>
    </row>
    <row r="222" spans="1:18" outlineLevel="1" x14ac:dyDescent="0.25">
      <c r="B222" s="19" t="s">
        <v>746</v>
      </c>
      <c r="C222" s="233" t="str">
        <f>VLOOKUP($B222,[2]Codes!$A$1:$K$65536,2,FALSE)</f>
        <v>Response</v>
      </c>
      <c r="D222" s="27"/>
      <c r="E222" s="233" t="str">
        <f>VLOOKUP($B222,[2]Codes!$A$1:$K$65536,4,FALSE)</f>
        <v>Category option</v>
      </c>
      <c r="F222" s="233">
        <f>VLOOKUP($B222,[2]Codes!$A$1:$K$65536,5,FALSE)</f>
        <v>4</v>
      </c>
      <c r="G222" s="27"/>
      <c r="H222" s="27"/>
      <c r="I222" s="27"/>
      <c r="J222" s="27"/>
      <c r="K222" s="233" t="str">
        <f>VLOOKUP($B222,[2]Codes!$A$1:$K$65536,9,FALSE)</f>
        <v>West Timor</v>
      </c>
      <c r="L222" s="27"/>
      <c r="M222" s="233" t="str">
        <f>VLOOKUP($B222,[2]Codes!$A$1:$K$65536,11,FALSE)</f>
        <v>Timor Loromonu</v>
      </c>
      <c r="N222" s="25" t="s">
        <v>2276</v>
      </c>
      <c r="R222" s="345" t="s">
        <v>982</v>
      </c>
    </row>
    <row r="223" spans="1:18" outlineLevel="1" x14ac:dyDescent="0.25">
      <c r="B223" s="19" t="s">
        <v>747</v>
      </c>
      <c r="C223" s="233" t="str">
        <f>VLOOKUP($B223,[2]Codes!$A$1:$K$65536,2,FALSE)</f>
        <v>Response</v>
      </c>
      <c r="D223" s="27"/>
      <c r="E223" s="233" t="str">
        <f>VLOOKUP($B223,[2]Codes!$A$1:$K$65536,4,FALSE)</f>
        <v>Category option</v>
      </c>
      <c r="F223" s="233">
        <f>VLOOKUP($B223,[2]Codes!$A$1:$K$65536,5,FALSE)</f>
        <v>5</v>
      </c>
      <c r="G223" s="27"/>
      <c r="H223" s="27"/>
      <c r="I223" s="27"/>
      <c r="J223" s="27"/>
      <c r="K223" s="233" t="str">
        <f>VLOOKUP($B223,[2]Codes!$A$1:$K$65536,9,FALSE)</f>
        <v>Overseas</v>
      </c>
      <c r="L223" s="27"/>
      <c r="M223" s="233" t="str">
        <f>VLOOKUP($B223,[2]Codes!$A$1:$K$65536,11,FALSE)</f>
        <v>Iha rai liur</v>
      </c>
      <c r="N223" s="25" t="s">
        <v>2276</v>
      </c>
      <c r="R223" s="345" t="s">
        <v>982</v>
      </c>
    </row>
    <row r="224" spans="1:18" outlineLevel="1" x14ac:dyDescent="0.25">
      <c r="B224" s="19" t="s">
        <v>588</v>
      </c>
      <c r="C224" s="233" t="str">
        <f>VLOOKUP($B224,[2]Codes!$A$1:$K$65536,2,FALSE)</f>
        <v>Response</v>
      </c>
      <c r="D224" s="27"/>
      <c r="E224" s="233" t="str">
        <f>VLOOKUP($B224,[2]Codes!$A$1:$K$65536,4,FALSE)</f>
        <v>Category option</v>
      </c>
      <c r="F224" s="233">
        <f>VLOOKUP($B224,[2]Codes!$A$1:$K$65536,5,FALSE)</f>
        <v>999</v>
      </c>
      <c r="G224" s="27"/>
      <c r="H224" s="27"/>
      <c r="I224" s="27"/>
      <c r="J224" s="27"/>
      <c r="K224" s="233" t="str">
        <f>VLOOKUP($B224,[2]Codes!$A$1:$K$65536,9,FALSE)</f>
        <v>Don't know</v>
      </c>
      <c r="L224" s="27"/>
      <c r="M224" s="233" t="str">
        <f>VLOOKUP($B224,[2]Codes!$A$1:$K$65536,11,FALSE)</f>
        <v>La hatene</v>
      </c>
      <c r="N224" s="25" t="s">
        <v>2276</v>
      </c>
      <c r="R224" s="345" t="s">
        <v>982</v>
      </c>
    </row>
    <row r="225" spans="1:18" s="43" customFormat="1" x14ac:dyDescent="0.25">
      <c r="A225" s="290" t="s">
        <v>2258</v>
      </c>
      <c r="B225" s="346"/>
      <c r="C225" s="30" t="s">
        <v>9</v>
      </c>
      <c r="D225" s="30" t="s">
        <v>8</v>
      </c>
      <c r="E225" s="30" t="s">
        <v>7</v>
      </c>
      <c r="F225" s="30" t="s">
        <v>6</v>
      </c>
      <c r="G225" s="30"/>
      <c r="H225" s="30"/>
      <c r="I225" s="30"/>
      <c r="J225" s="30" t="s">
        <v>938</v>
      </c>
      <c r="K225" s="30"/>
      <c r="L225" s="30" t="s">
        <v>2357</v>
      </c>
      <c r="N225" s="263"/>
      <c r="O225" s="214" t="s">
        <v>2299</v>
      </c>
      <c r="Q225" s="290" t="s">
        <v>217</v>
      </c>
      <c r="R225" s="345">
        <v>0</v>
      </c>
    </row>
    <row r="226" spans="1:18" outlineLevel="1" x14ac:dyDescent="0.25">
      <c r="A226" s="19"/>
      <c r="B226" s="19" t="s">
        <v>1024</v>
      </c>
      <c r="C226" s="233" t="str">
        <f>VLOOKUP($B226,[2]Codes!$A$1:$K$65536,2,FALSE)</f>
        <v>Response</v>
      </c>
      <c r="D226" s="27"/>
      <c r="E226" s="233" t="str">
        <f>VLOOKUP($B226,[2]Codes!$A$1:$K$65536,4,FALSE)</f>
        <v>Category option</v>
      </c>
      <c r="F226" s="233">
        <f>VLOOKUP($B226,[2]Codes!$A$1:$K$65536,5,FALSE)</f>
        <v>1</v>
      </c>
      <c r="G226" s="27"/>
      <c r="H226" s="27"/>
      <c r="I226" s="27"/>
      <c r="J226" s="27"/>
      <c r="K226" s="233" t="str">
        <f>VLOOKUP($B226,[2]Codes!$A$1:$K$65536,9,FALSE)</f>
        <v>Walk</v>
      </c>
      <c r="L226" s="27"/>
      <c r="M226" s="233" t="str">
        <f>VLOOKUP($B226,[2]Codes!$A$1:$K$65536,11,FALSE)</f>
        <v>Lao</v>
      </c>
      <c r="N226" s="25" t="str">
        <f>A244</f>
        <v>C3.3.08</v>
      </c>
      <c r="Q226" s="19"/>
      <c r="R226" s="345" t="s">
        <v>982</v>
      </c>
    </row>
    <row r="227" spans="1:18" outlineLevel="1" x14ac:dyDescent="0.25">
      <c r="A227" s="19"/>
      <c r="B227" s="19" t="s">
        <v>1025</v>
      </c>
      <c r="C227" s="233" t="str">
        <f>VLOOKUP($B227,[2]Codes!$A$1:$K$65536,2,FALSE)</f>
        <v>Response</v>
      </c>
      <c r="D227" s="27"/>
      <c r="E227" s="233" t="str">
        <f>VLOOKUP($B227,[2]Codes!$A$1:$K$65536,4,FALSE)</f>
        <v>Category option</v>
      </c>
      <c r="F227" s="233">
        <f>VLOOKUP($B227,[2]Codes!$A$1:$K$65536,5,FALSE)</f>
        <v>2</v>
      </c>
      <c r="G227" s="27"/>
      <c r="H227" s="27"/>
      <c r="I227" s="27"/>
      <c r="J227" s="27"/>
      <c r="K227" s="233" t="str">
        <f>VLOOKUP($B227,[2]Codes!$A$1:$K$65536,9,FALSE)</f>
        <v>Bicycle</v>
      </c>
      <c r="L227" s="27"/>
      <c r="M227" s="233" t="str">
        <f>VLOOKUP($B227,[2]Codes!$A$1:$K$65536,11,FALSE)</f>
        <v>Biskleta</v>
      </c>
      <c r="N227" s="25" t="str">
        <f>A244</f>
        <v>C3.3.08</v>
      </c>
      <c r="Q227" s="19"/>
      <c r="R227" s="345" t="s">
        <v>982</v>
      </c>
    </row>
    <row r="228" spans="1:18" outlineLevel="1" x14ac:dyDescent="0.25">
      <c r="B228" s="19" t="s">
        <v>1026</v>
      </c>
      <c r="C228" s="233" t="str">
        <f>VLOOKUP($B228,[2]Codes!$A$1:$K$65536,2,FALSE)</f>
        <v>Response</v>
      </c>
      <c r="D228" s="27"/>
      <c r="E228" s="233" t="str">
        <f>VLOOKUP($B228,[2]Codes!$A$1:$K$65536,4,FALSE)</f>
        <v>Category option</v>
      </c>
      <c r="F228" s="233">
        <f>VLOOKUP($B228,[2]Codes!$A$1:$K$65536,5,FALSE)</f>
        <v>3</v>
      </c>
      <c r="G228" s="27"/>
      <c r="H228" s="27"/>
      <c r="I228" s="27"/>
      <c r="J228" s="27"/>
      <c r="K228" s="233" t="str">
        <f>VLOOKUP($B228,[2]Codes!$A$1:$K$65536,9,FALSE)</f>
        <v>Motorbike / scooter (own or no payment given)</v>
      </c>
      <c r="L228" s="27"/>
      <c r="M228" s="233" t="str">
        <f>VLOOKUP($B228,[2]Codes!$A$1:$K$65536,11,FALSE)</f>
        <v>Motor (ninian ka la fo osan)</v>
      </c>
      <c r="N228" s="25" t="str">
        <f>A244</f>
        <v>C3.3.08</v>
      </c>
      <c r="R228" s="345" t="s">
        <v>982</v>
      </c>
    </row>
    <row r="229" spans="1:18" outlineLevel="1" x14ac:dyDescent="0.25">
      <c r="B229" s="19" t="s">
        <v>1027</v>
      </c>
      <c r="C229" s="233" t="str">
        <f>VLOOKUP($B229,[2]Codes!$A$1:$K$65536,2,FALSE)</f>
        <v>Response</v>
      </c>
      <c r="D229" s="27"/>
      <c r="E229" s="233" t="str">
        <f>VLOOKUP($B229,[2]Codes!$A$1:$K$65536,4,FALSE)</f>
        <v>Category option</v>
      </c>
      <c r="F229" s="233">
        <f>VLOOKUP($B229,[2]Codes!$A$1:$K$65536,5,FALSE)</f>
        <v>4</v>
      </c>
      <c r="G229" s="27"/>
      <c r="H229" s="27"/>
      <c r="I229" s="27"/>
      <c r="J229" s="27"/>
      <c r="K229" s="233" t="str">
        <f>VLOOKUP($B229,[2]Codes!$A$1:$K$65536,9,FALSE)</f>
        <v>Motorbike / scooter / ojek (payment given)</v>
      </c>
      <c r="L229" s="27"/>
      <c r="M229" s="233" t="str">
        <f>VLOOKUP($B229,[2]Codes!$A$1:$K$65536,11,FALSE)</f>
        <v>Motor / ojek (fo osan)</v>
      </c>
      <c r="N229" s="25" t="str">
        <f>A240</f>
        <v>C3.3.07</v>
      </c>
      <c r="O229" s="6" t="s">
        <v>2300</v>
      </c>
      <c r="R229" s="345" t="s">
        <v>982</v>
      </c>
    </row>
    <row r="230" spans="1:18" outlineLevel="1" x14ac:dyDescent="0.25">
      <c r="B230" s="19" t="s">
        <v>1028</v>
      </c>
      <c r="C230" s="233" t="str">
        <f>VLOOKUP($B230,[2]Codes!$A$1:$K$65536,2,FALSE)</f>
        <v>Response</v>
      </c>
      <c r="D230" s="27"/>
      <c r="E230" s="233" t="str">
        <f>VLOOKUP($B230,[2]Codes!$A$1:$K$65536,4,FALSE)</f>
        <v>Category option</v>
      </c>
      <c r="F230" s="233">
        <f>VLOOKUP($B230,[2]Codes!$A$1:$K$65536,5,FALSE)</f>
        <v>5</v>
      </c>
      <c r="G230" s="27"/>
      <c r="H230" s="27"/>
      <c r="I230" s="27"/>
      <c r="J230" s="27"/>
      <c r="K230" s="233" t="str">
        <f>VLOOKUP($B230,[2]Codes!$A$1:$K$65536,9,FALSE)</f>
        <v>Private car / truck (own or no payment given)</v>
      </c>
      <c r="L230" s="27"/>
      <c r="M230" s="233" t="str">
        <f>VLOOKUP($B230,[2]Codes!$A$1:$K$65536,11,FALSE)</f>
        <v>Kareta / truk privadu (ninian ka la fo osan)</v>
      </c>
      <c r="N230" s="25" t="str">
        <f>A244</f>
        <v>C3.3.08</v>
      </c>
      <c r="R230" s="345" t="s">
        <v>982</v>
      </c>
    </row>
    <row r="231" spans="1:18" outlineLevel="1" x14ac:dyDescent="0.25">
      <c r="B231" s="19" t="s">
        <v>1029</v>
      </c>
      <c r="C231" s="233" t="str">
        <f>VLOOKUP($B231,[2]Codes!$A$1:$K$65536,2,FALSE)</f>
        <v>Response</v>
      </c>
      <c r="D231" s="27"/>
      <c r="E231" s="233" t="str">
        <f>VLOOKUP($B231,[2]Codes!$A$1:$K$65536,4,FALSE)</f>
        <v>Category option</v>
      </c>
      <c r="F231" s="233">
        <f>VLOOKUP($B231,[2]Codes!$A$1:$K$65536,5,FALSE)</f>
        <v>6</v>
      </c>
      <c r="G231" s="27"/>
      <c r="H231" s="27"/>
      <c r="I231" s="27"/>
      <c r="J231" s="27"/>
      <c r="K231" s="233" t="str">
        <f>VLOOKUP($B231,[2]Codes!$A$1:$K$65536,9,FALSE)</f>
        <v>Private car / truck (payment given)</v>
      </c>
      <c r="L231" s="27"/>
      <c r="M231" s="233" t="str">
        <f>VLOOKUP($B231,[2]Codes!$A$1:$K$65536,11,FALSE)</f>
        <v>Kareta / truk privadu (fo osan)</v>
      </c>
      <c r="N231" s="25" t="str">
        <f>A244</f>
        <v>C3.3.08</v>
      </c>
      <c r="R231" s="345" t="s">
        <v>982</v>
      </c>
    </row>
    <row r="232" spans="1:18" outlineLevel="1" x14ac:dyDescent="0.25">
      <c r="B232" s="19" t="s">
        <v>1030</v>
      </c>
      <c r="C232" s="233" t="str">
        <f>VLOOKUP($B232,[2]Codes!$A$1:$K$65536,2,FALSE)</f>
        <v>Response</v>
      </c>
      <c r="D232" s="27"/>
      <c r="E232" s="233" t="str">
        <f>VLOOKUP($B232,[2]Codes!$A$1:$K$65536,4,FALSE)</f>
        <v>Category option</v>
      </c>
      <c r="F232" s="233">
        <f>VLOOKUP($B232,[2]Codes!$A$1:$K$65536,5,FALSE)</f>
        <v>7</v>
      </c>
      <c r="G232" s="27"/>
      <c r="H232" s="27"/>
      <c r="I232" s="27"/>
      <c r="J232" s="27"/>
      <c r="K232" s="233" t="str">
        <f>VLOOKUP($B232,[2]Codes!$A$1:$K$65536,9,FALSE)</f>
        <v>Public truck / mikrolet / bus / angguna</v>
      </c>
      <c r="L232" s="27"/>
      <c r="M232" s="233" t="str">
        <f>VLOOKUP($B232,[2]Codes!$A$1:$K$65536,11,FALSE)</f>
        <v>Angguna / bis / mikrolet / truk publiku</v>
      </c>
      <c r="N232" s="25" t="str">
        <f>A240</f>
        <v>C3.3.07</v>
      </c>
      <c r="R232" s="345" t="s">
        <v>982</v>
      </c>
    </row>
    <row r="233" spans="1:18" outlineLevel="1" x14ac:dyDescent="0.25">
      <c r="B233" s="19" t="s">
        <v>1031</v>
      </c>
      <c r="C233" s="233" t="str">
        <f>VLOOKUP($B233,[2]Codes!$A$1:$K$65536,2,FALSE)</f>
        <v>Response</v>
      </c>
      <c r="D233" s="27"/>
      <c r="E233" s="233" t="str">
        <f>VLOOKUP($B233,[2]Codes!$A$1:$K$65536,4,FALSE)</f>
        <v>Category option</v>
      </c>
      <c r="F233" s="233">
        <f>VLOOKUP($B233,[2]Codes!$A$1:$K$65536,5,FALSE)</f>
        <v>8</v>
      </c>
      <c r="G233" s="27"/>
      <c r="H233" s="27"/>
      <c r="I233" s="27"/>
      <c r="J233" s="27"/>
      <c r="K233" s="233" t="str">
        <f>VLOOKUP($B233,[2]Codes!$A$1:$K$65536,9,FALSE)</f>
        <v>Taxi</v>
      </c>
      <c r="L233" s="27"/>
      <c r="M233" s="233" t="str">
        <f>VLOOKUP($B233,[2]Codes!$A$1:$K$65536,11,FALSE)</f>
        <v>Taxi</v>
      </c>
      <c r="N233" s="25" t="str">
        <f>A240</f>
        <v>C3.3.07</v>
      </c>
      <c r="R233" s="345" t="s">
        <v>982</v>
      </c>
    </row>
    <row r="234" spans="1:18" outlineLevel="1" x14ac:dyDescent="0.25">
      <c r="B234" s="19" t="s">
        <v>1032</v>
      </c>
      <c r="C234" s="233" t="str">
        <f>VLOOKUP($B234,[2]Codes!$A$1:$K$65536,2,FALSE)</f>
        <v>Response</v>
      </c>
      <c r="D234" s="27"/>
      <c r="E234" s="233" t="str">
        <f>VLOOKUP($B234,[2]Codes!$A$1:$K$65536,4,FALSE)</f>
        <v>Category option</v>
      </c>
      <c r="F234" s="233">
        <f>VLOOKUP($B234,[2]Codes!$A$1:$K$65536,5,FALSE)</f>
        <v>9</v>
      </c>
      <c r="G234" s="27"/>
      <c r="H234" s="27"/>
      <c r="I234" s="27"/>
      <c r="J234" s="27"/>
      <c r="K234" s="233" t="str">
        <f>VLOOKUP($B234,[2]Codes!$A$1:$K$65536,9,FALSE)</f>
        <v>Horse</v>
      </c>
      <c r="L234" s="27"/>
      <c r="M234" s="233" t="str">
        <f>VLOOKUP($B234,[2]Codes!$A$1:$K$65536,11,FALSE)</f>
        <v>Kuda</v>
      </c>
      <c r="N234" s="25" t="str">
        <f>A244</f>
        <v>C3.3.08</v>
      </c>
      <c r="R234" s="345" t="s">
        <v>982</v>
      </c>
    </row>
    <row r="235" spans="1:18" outlineLevel="1" x14ac:dyDescent="0.25">
      <c r="B235" s="19" t="s">
        <v>1780</v>
      </c>
      <c r="C235" s="233" t="str">
        <f>VLOOKUP($B235,[2]Codes!$A$1:$K$65536,2,FALSE)</f>
        <v>Response</v>
      </c>
      <c r="D235" s="27"/>
      <c r="E235" s="233" t="str">
        <f>VLOOKUP($B235,[2]Codes!$A$1:$K$65536,4,FALSE)</f>
        <v>Category option</v>
      </c>
      <c r="F235" s="233">
        <f>VLOOKUP($B235,[2]Codes!$A$1:$K$65536,5,FALSE)</f>
        <v>10</v>
      </c>
      <c r="G235" s="27"/>
      <c r="H235" s="27"/>
      <c r="I235" s="27"/>
      <c r="J235" s="27"/>
      <c r="K235" s="233" t="str">
        <f>VLOOKUP($B235,[2]Codes!$A$1:$K$65536,9,FALSE)</f>
        <v>Boat (own or no payment given)</v>
      </c>
      <c r="L235" s="27"/>
      <c r="M235" s="233" t="str">
        <f>VLOOKUP($B235,[2]Codes!$A$1:$K$65536,11,FALSE)</f>
        <v>Ber'o (ninian ka la fo osan)</v>
      </c>
      <c r="N235" s="25" t="str">
        <f>A244</f>
        <v>C3.3.08</v>
      </c>
      <c r="R235" s="345" t="s">
        <v>982</v>
      </c>
    </row>
    <row r="236" spans="1:18" outlineLevel="1" x14ac:dyDescent="0.25">
      <c r="B236" s="19" t="s">
        <v>1797</v>
      </c>
      <c r="C236" s="233" t="str">
        <f>VLOOKUP($B236,[2]Codes!$A$1:$K$65536,2,FALSE)</f>
        <v>Response</v>
      </c>
      <c r="D236" s="27"/>
      <c r="E236" s="233" t="str">
        <f>VLOOKUP($B236,[2]Codes!$A$1:$K$65536,4,FALSE)</f>
        <v>Category option</v>
      </c>
      <c r="F236" s="233">
        <f>VLOOKUP($B236,[2]Codes!$A$1:$K$65536,5,FALSE)</f>
        <v>11</v>
      </c>
      <c r="G236" s="27"/>
      <c r="H236" s="27"/>
      <c r="I236" s="27"/>
      <c r="J236" s="27"/>
      <c r="K236" s="233" t="str">
        <f>VLOOKUP($B236,[2]Codes!$A$1:$K$65536,9,FALSE)</f>
        <v>Boat (payment given)</v>
      </c>
      <c r="L236" s="27"/>
      <c r="M236" s="233" t="str">
        <f>VLOOKUP($B236,[2]Codes!$A$1:$K$65536,11,FALSE)</f>
        <v>Ber'o (fo osan)</v>
      </c>
      <c r="N236" s="25" t="str">
        <f>A240</f>
        <v>C3.3.07</v>
      </c>
      <c r="R236" s="345" t="s">
        <v>982</v>
      </c>
    </row>
    <row r="237" spans="1:18" outlineLevel="1" x14ac:dyDescent="0.25">
      <c r="B237" s="19" t="s">
        <v>1836</v>
      </c>
      <c r="C237" s="233" t="str">
        <f>VLOOKUP($B237,[2]Codes!$A$1:$K$65536,2,FALSE)</f>
        <v>Response</v>
      </c>
      <c r="D237" s="27"/>
      <c r="E237" s="233" t="str">
        <f>VLOOKUP($B237,[2]Codes!$A$1:$K$65536,4,FALSE)</f>
        <v>Category option</v>
      </c>
      <c r="F237" s="233">
        <f>VLOOKUP($B237,[2]Codes!$A$1:$K$65536,5,FALSE)</f>
        <v>12</v>
      </c>
      <c r="G237" s="27"/>
      <c r="H237" s="27"/>
      <c r="I237" s="27"/>
      <c r="J237" s="27"/>
      <c r="K237" s="233" t="str">
        <f>VLOOKUP($B237,[2]Codes!$A$1:$K$65536,9,FALSE)</f>
        <v>Public Ferry</v>
      </c>
      <c r="L237" s="27"/>
      <c r="M237" s="233" t="str">
        <f>VLOOKUP($B237,[2]Codes!$A$1:$K$65536,11,FALSE)</f>
        <v>Ferry</v>
      </c>
      <c r="N237" s="25" t="str">
        <f>A240</f>
        <v>C3.3.07</v>
      </c>
      <c r="R237" s="345" t="s">
        <v>982</v>
      </c>
    </row>
    <row r="238" spans="1:18" outlineLevel="1" x14ac:dyDescent="0.25">
      <c r="B238" s="19" t="s">
        <v>577</v>
      </c>
      <c r="C238" s="233" t="str">
        <f>VLOOKUP($B238,[2]Codes!$A$1:$K$65536,2,FALSE)</f>
        <v>Response</v>
      </c>
      <c r="D238" s="27"/>
      <c r="E238" s="233" t="str">
        <f>VLOOKUP($B238,[2]Codes!$A$1:$K$65536,4,FALSE)</f>
        <v>Category option</v>
      </c>
      <c r="F238" s="233">
        <f>VLOOKUP($B238,[2]Codes!$A$1:$K$65536,5,FALSE)</f>
        <v>997</v>
      </c>
      <c r="G238" s="27"/>
      <c r="H238" s="27"/>
      <c r="I238" s="27"/>
      <c r="J238" s="27"/>
      <c r="K238" s="233" t="str">
        <f>VLOOKUP($B238,[2]Codes!$A$1:$K$65536,9,FALSE)</f>
        <v>Other (specify)</v>
      </c>
      <c r="L238" s="27"/>
      <c r="M238" s="233" t="str">
        <f>VLOOKUP($B238,[2]Codes!$A$1:$K$65536,11,FALSE)</f>
        <v>Seluk (spesifika)</v>
      </c>
      <c r="N238" s="25" t="str">
        <f>A239</f>
        <v>C3.3.06x</v>
      </c>
      <c r="R238" s="345" t="s">
        <v>982</v>
      </c>
    </row>
    <row r="239" spans="1:18" s="43" customFormat="1" x14ac:dyDescent="0.25">
      <c r="A239" s="290" t="s">
        <v>2259</v>
      </c>
      <c r="B239" s="346"/>
      <c r="C239" s="30" t="s">
        <v>9</v>
      </c>
      <c r="D239" s="30" t="s">
        <v>453</v>
      </c>
      <c r="E239" s="30" t="s">
        <v>14</v>
      </c>
      <c r="F239" s="30" t="s">
        <v>14</v>
      </c>
      <c r="G239" s="30"/>
      <c r="H239" s="30"/>
      <c r="I239" s="30"/>
      <c r="J239" s="30" t="s">
        <v>1762</v>
      </c>
      <c r="K239" s="30"/>
      <c r="L239" s="30" t="s">
        <v>2358</v>
      </c>
      <c r="N239" s="288" t="str">
        <f>A244</f>
        <v>C3.3.08</v>
      </c>
      <c r="O239" s="214" t="s">
        <v>2299</v>
      </c>
      <c r="Q239" s="290" t="s">
        <v>217</v>
      </c>
      <c r="R239" s="345">
        <v>0</v>
      </c>
    </row>
    <row r="240" spans="1:18" s="43" customFormat="1" x14ac:dyDescent="0.25">
      <c r="A240" s="290" t="s">
        <v>2260</v>
      </c>
      <c r="B240" s="346"/>
      <c r="C240" s="30" t="s">
        <v>9</v>
      </c>
      <c r="D240" s="30" t="s">
        <v>10</v>
      </c>
      <c r="E240" s="30" t="s">
        <v>10</v>
      </c>
      <c r="F240" s="30" t="s">
        <v>1230</v>
      </c>
      <c r="G240" s="30"/>
      <c r="H240" s="30"/>
      <c r="I240" s="30"/>
      <c r="J240" s="30" t="s">
        <v>2301</v>
      </c>
      <c r="K240" s="30"/>
      <c r="L240" s="30" t="s">
        <v>2359</v>
      </c>
      <c r="N240" s="288" t="str">
        <f>A244</f>
        <v>C3.3.08</v>
      </c>
      <c r="Q240" s="290"/>
      <c r="R240" s="345"/>
    </row>
    <row r="241" spans="1:18" outlineLevel="1" x14ac:dyDescent="0.25">
      <c r="A241" s="290"/>
      <c r="C241" s="346" t="s">
        <v>2</v>
      </c>
      <c r="D241" s="346" t="s">
        <v>2952</v>
      </c>
      <c r="E241" s="346" t="s">
        <v>2953</v>
      </c>
      <c r="F241" s="346" t="s">
        <v>0</v>
      </c>
      <c r="J241" s="446"/>
      <c r="K241" s="446" t="s">
        <v>24</v>
      </c>
      <c r="L241" s="446"/>
      <c r="M241" s="446" t="s">
        <v>23</v>
      </c>
      <c r="N241" s="25"/>
    </row>
    <row r="242" spans="1:18" outlineLevel="1" x14ac:dyDescent="0.25">
      <c r="A242" s="290"/>
      <c r="C242" s="346" t="s">
        <v>2</v>
      </c>
      <c r="D242" s="346" t="s">
        <v>2952</v>
      </c>
      <c r="E242" s="346" t="s">
        <v>2953</v>
      </c>
      <c r="F242" s="346" t="s">
        <v>0</v>
      </c>
      <c r="J242" s="446"/>
      <c r="K242" s="446" t="s">
        <v>2943</v>
      </c>
      <c r="L242" s="446"/>
      <c r="M242" s="446" t="s">
        <v>2944</v>
      </c>
      <c r="N242" s="25"/>
    </row>
    <row r="243" spans="1:18" s="6" customFormat="1" outlineLevel="1" x14ac:dyDescent="0.25">
      <c r="C243" s="346" t="s">
        <v>2</v>
      </c>
      <c r="D243" s="346" t="s">
        <v>2952</v>
      </c>
      <c r="E243" s="346" t="s">
        <v>2954</v>
      </c>
      <c r="F243" s="346" t="s">
        <v>2954</v>
      </c>
      <c r="G243" s="7"/>
      <c r="H243" s="7"/>
      <c r="I243" s="7"/>
      <c r="K243" s="6" t="s">
        <v>2945</v>
      </c>
      <c r="L243" s="10"/>
      <c r="M243" s="6" t="s">
        <v>2945</v>
      </c>
      <c r="N243" s="2"/>
    </row>
    <row r="244" spans="1:18" s="458" customFormat="1" x14ac:dyDescent="0.25">
      <c r="A244" s="454" t="s">
        <v>2261</v>
      </c>
      <c r="B244" s="455"/>
      <c r="C244" s="456" t="s">
        <v>9</v>
      </c>
      <c r="D244" s="456" t="s">
        <v>8</v>
      </c>
      <c r="E244" s="456" t="s">
        <v>10</v>
      </c>
      <c r="F244" s="456" t="s">
        <v>179</v>
      </c>
      <c r="G244" s="456"/>
      <c r="H244" s="456"/>
      <c r="I244" s="456"/>
      <c r="J244" s="456" t="s">
        <v>3013</v>
      </c>
      <c r="K244" s="456"/>
      <c r="L244" s="457" t="s">
        <v>3012</v>
      </c>
      <c r="N244" s="459" t="str">
        <f>A248</f>
        <v>C3.3.09</v>
      </c>
      <c r="Q244" s="454" t="s">
        <v>218</v>
      </c>
      <c r="R244" s="460">
        <v>0</v>
      </c>
    </row>
    <row r="245" spans="1:18" s="461" customFormat="1" outlineLevel="1" x14ac:dyDescent="0.25">
      <c r="A245" s="454"/>
      <c r="C245" s="455" t="s">
        <v>2</v>
      </c>
      <c r="D245" s="455" t="s">
        <v>2952</v>
      </c>
      <c r="E245" s="455" t="s">
        <v>2953</v>
      </c>
      <c r="F245" s="455" t="s">
        <v>0</v>
      </c>
      <c r="G245" s="462"/>
      <c r="H245" s="462"/>
      <c r="I245" s="462"/>
      <c r="J245" s="463"/>
      <c r="K245" s="463" t="s">
        <v>24</v>
      </c>
      <c r="L245" s="463"/>
      <c r="M245" s="463" t="s">
        <v>23</v>
      </c>
      <c r="N245" s="464"/>
    </row>
    <row r="246" spans="1:18" s="461" customFormat="1" outlineLevel="1" x14ac:dyDescent="0.25">
      <c r="A246" s="454"/>
      <c r="C246" s="455" t="s">
        <v>2</v>
      </c>
      <c r="D246" s="455" t="s">
        <v>2952</v>
      </c>
      <c r="E246" s="455" t="s">
        <v>2953</v>
      </c>
      <c r="F246" s="455" t="s">
        <v>0</v>
      </c>
      <c r="G246" s="462"/>
      <c r="H246" s="462"/>
      <c r="I246" s="462"/>
      <c r="J246" s="463"/>
      <c r="K246" s="463" t="s">
        <v>2943</v>
      </c>
      <c r="L246" s="463"/>
      <c r="M246" s="463" t="s">
        <v>2944</v>
      </c>
      <c r="N246" s="464"/>
    </row>
    <row r="247" spans="1:18" s="465" customFormat="1" outlineLevel="1" x14ac:dyDescent="0.25">
      <c r="C247" s="455" t="s">
        <v>2</v>
      </c>
      <c r="D247" s="455" t="s">
        <v>2952</v>
      </c>
      <c r="E247" s="455" t="s">
        <v>2954</v>
      </c>
      <c r="F247" s="455" t="s">
        <v>2954</v>
      </c>
      <c r="G247" s="462"/>
      <c r="H247" s="462"/>
      <c r="I247" s="462"/>
      <c r="K247" s="465" t="s">
        <v>2945</v>
      </c>
      <c r="L247" s="466"/>
      <c r="M247" s="465" t="s">
        <v>2945</v>
      </c>
      <c r="N247" s="467"/>
    </row>
    <row r="248" spans="1:18" s="43" customFormat="1" x14ac:dyDescent="0.25">
      <c r="A248" s="290" t="s">
        <v>2262</v>
      </c>
      <c r="B248" s="346"/>
      <c r="C248" s="30" t="s">
        <v>9</v>
      </c>
      <c r="D248" s="30" t="s">
        <v>8</v>
      </c>
      <c r="E248" s="30" t="s">
        <v>10</v>
      </c>
      <c r="F248" s="30" t="s">
        <v>166</v>
      </c>
      <c r="G248" s="30"/>
      <c r="H248" s="30"/>
      <c r="I248" s="30"/>
      <c r="J248" s="30" t="s">
        <v>214</v>
      </c>
      <c r="K248" s="30"/>
      <c r="L248" s="30" t="s">
        <v>213</v>
      </c>
      <c r="N248" s="288" t="str">
        <f>A252</f>
        <v>C3.3.11</v>
      </c>
      <c r="Q248" s="290" t="s">
        <v>215</v>
      </c>
      <c r="R248" s="345" t="s">
        <v>2302</v>
      </c>
    </row>
    <row r="249" spans="1:18" outlineLevel="1" x14ac:dyDescent="0.25">
      <c r="A249" s="290"/>
      <c r="C249" s="346" t="s">
        <v>2</v>
      </c>
      <c r="D249" s="346" t="s">
        <v>2952</v>
      </c>
      <c r="E249" s="346" t="s">
        <v>2953</v>
      </c>
      <c r="F249" s="346" t="s">
        <v>0</v>
      </c>
      <c r="J249" s="446"/>
      <c r="K249" s="446" t="s">
        <v>24</v>
      </c>
      <c r="L249" s="446"/>
      <c r="M249" s="446" t="s">
        <v>23</v>
      </c>
      <c r="N249" s="25"/>
    </row>
    <row r="250" spans="1:18" outlineLevel="1" x14ac:dyDescent="0.25">
      <c r="A250" s="290"/>
      <c r="C250" s="346" t="s">
        <v>2</v>
      </c>
      <c r="D250" s="346" t="s">
        <v>2952</v>
      </c>
      <c r="E250" s="346" t="s">
        <v>2953</v>
      </c>
      <c r="F250" s="346" t="s">
        <v>0</v>
      </c>
      <c r="J250" s="446"/>
      <c r="K250" s="446" t="s">
        <v>2943</v>
      </c>
      <c r="L250" s="446"/>
      <c r="M250" s="446" t="s">
        <v>2944</v>
      </c>
      <c r="N250" s="25"/>
    </row>
    <row r="251" spans="1:18" s="6" customFormat="1" outlineLevel="1" x14ac:dyDescent="0.25">
      <c r="C251" s="346" t="s">
        <v>2</v>
      </c>
      <c r="D251" s="346" t="s">
        <v>2952</v>
      </c>
      <c r="E251" s="346" t="s">
        <v>2954</v>
      </c>
      <c r="F251" s="346" t="s">
        <v>2954</v>
      </c>
      <c r="G251" s="7"/>
      <c r="H251" s="7"/>
      <c r="I251" s="7"/>
      <c r="K251" s="6" t="s">
        <v>2945</v>
      </c>
      <c r="L251" s="10"/>
      <c r="M251" s="6" t="s">
        <v>2945</v>
      </c>
      <c r="N251" s="2"/>
    </row>
    <row r="252" spans="1:18" s="43" customFormat="1" x14ac:dyDescent="0.25">
      <c r="A252" s="290" t="s">
        <v>2263</v>
      </c>
      <c r="B252" s="346"/>
      <c r="C252" s="30" t="s">
        <v>9</v>
      </c>
      <c r="D252" s="30" t="s">
        <v>8</v>
      </c>
      <c r="E252" s="30" t="s">
        <v>7</v>
      </c>
      <c r="F252" s="30" t="s">
        <v>6</v>
      </c>
      <c r="G252" s="30"/>
      <c r="H252" s="30"/>
      <c r="I252" s="30"/>
      <c r="J252" s="30" t="s">
        <v>2303</v>
      </c>
      <c r="K252" s="30"/>
      <c r="L252" s="386" t="s">
        <v>2304</v>
      </c>
      <c r="N252" s="288"/>
      <c r="Q252" s="290"/>
      <c r="R252" s="345"/>
    </row>
    <row r="253" spans="1:18" outlineLevel="1" x14ac:dyDescent="0.25">
      <c r="B253" s="19" t="s">
        <v>575</v>
      </c>
      <c r="C253" s="233" t="str">
        <f>VLOOKUP($B253,[2]Codes!$A$1:$K$65536,2,FALSE)</f>
        <v>Response</v>
      </c>
      <c r="D253" s="27"/>
      <c r="E253" s="233" t="str">
        <f>VLOOKUP($B253,[2]Codes!$A$1:$K$65536,4,FALSE)</f>
        <v>Category option</v>
      </c>
      <c r="F253" s="233">
        <f>VLOOKUP($B253,[2]Codes!$A$1:$K$65536,5,FALSE)</f>
        <v>0</v>
      </c>
      <c r="G253" s="27"/>
      <c r="H253" s="27"/>
      <c r="I253" s="27"/>
      <c r="J253" s="27"/>
      <c r="K253" s="233" t="str">
        <f>VLOOKUP($B253,[2]Codes!$A$1:$K$65536,9,FALSE)</f>
        <v>No</v>
      </c>
      <c r="L253" s="27"/>
      <c r="M253" s="233" t="str">
        <f>VLOOKUP($B253,[2]Codes!$A$1:$K$65536,11,FALSE)</f>
        <v>Lae</v>
      </c>
      <c r="N253" s="25" t="str">
        <f>A280</f>
        <v>C3.3.14</v>
      </c>
      <c r="R253" s="345" t="s">
        <v>982</v>
      </c>
    </row>
    <row r="254" spans="1:18" outlineLevel="1" x14ac:dyDescent="0.25">
      <c r="A254" s="19"/>
      <c r="B254" s="19" t="s">
        <v>576</v>
      </c>
      <c r="C254" s="233" t="str">
        <f>VLOOKUP($B254,[2]Codes!$A$1:$K$65536,2,FALSE)</f>
        <v>Response</v>
      </c>
      <c r="D254" s="27"/>
      <c r="E254" s="233" t="str">
        <f>VLOOKUP($B254,[2]Codes!$A$1:$K$65536,4,FALSE)</f>
        <v>Category option</v>
      </c>
      <c r="F254" s="233">
        <f>VLOOKUP($B254,[2]Codes!$A$1:$K$65536,5,FALSE)</f>
        <v>1</v>
      </c>
      <c r="G254" s="27"/>
      <c r="H254" s="27"/>
      <c r="I254" s="27"/>
      <c r="J254" s="27"/>
      <c r="K254" s="233" t="str">
        <f>VLOOKUP($B254,[2]Codes!$A$1:$K$65536,9,FALSE)</f>
        <v>Yes</v>
      </c>
      <c r="L254" s="27"/>
      <c r="M254" s="233" t="str">
        <f>VLOOKUP($B254,[2]Codes!$A$1:$K$65536,11,FALSE)</f>
        <v>Sim</v>
      </c>
      <c r="N254" s="25" t="str">
        <f>A257</f>
        <v>C3.3.12</v>
      </c>
      <c r="Q254" s="19"/>
      <c r="R254" s="345" t="s">
        <v>982</v>
      </c>
    </row>
    <row r="255" spans="1:18" outlineLevel="1" x14ac:dyDescent="0.25">
      <c r="B255" s="19" t="s">
        <v>588</v>
      </c>
      <c r="C255" s="233" t="str">
        <f>VLOOKUP($B255,[2]Codes!$A$1:$K$65536,2,FALSE)</f>
        <v>Response</v>
      </c>
      <c r="D255" s="27"/>
      <c r="E255" s="233" t="str">
        <f>VLOOKUP($B255,[2]Codes!$A$1:$K$65536,4,FALSE)</f>
        <v>Category option</v>
      </c>
      <c r="F255" s="233">
        <f>VLOOKUP($B255,[2]Codes!$A$1:$K$65536,5,FALSE)</f>
        <v>999</v>
      </c>
      <c r="G255" s="27"/>
      <c r="H255" s="27"/>
      <c r="I255" s="27"/>
      <c r="J255" s="27"/>
      <c r="K255" s="233" t="str">
        <f>VLOOKUP($B255,[2]Codes!$A$1:$K$65536,9,FALSE)</f>
        <v>Don't know</v>
      </c>
      <c r="L255" s="27"/>
      <c r="M255" s="233" t="str">
        <f>VLOOKUP($B255,[2]Codes!$A$1:$K$65536,11,FALSE)</f>
        <v>La hatene</v>
      </c>
      <c r="N255" s="25" t="str">
        <f>A280</f>
        <v>C3.3.14</v>
      </c>
      <c r="R255" s="345" t="s">
        <v>982</v>
      </c>
    </row>
    <row r="256" spans="1:18" outlineLevel="1" x14ac:dyDescent="0.25">
      <c r="B256" s="19" t="s">
        <v>589</v>
      </c>
      <c r="C256" s="233" t="str">
        <f>VLOOKUP($B256,[2]Codes!$A$1:$K$65536,2,FALSE)</f>
        <v>Response</v>
      </c>
      <c r="D256" s="27"/>
      <c r="E256" s="233" t="str">
        <f>VLOOKUP($B256,[2]Codes!$A$1:$K$65536,4,FALSE)</f>
        <v>Category option</v>
      </c>
      <c r="F256" s="233">
        <f>VLOOKUP($B256,[2]Codes!$A$1:$K$65536,5,FALSE)</f>
        <v>998</v>
      </c>
      <c r="G256" s="27"/>
      <c r="H256" s="27"/>
      <c r="I256" s="27"/>
      <c r="J256" s="27"/>
      <c r="K256" s="233" t="str">
        <f>VLOOKUP($B256,[2]Codes!$A$1:$K$65536,9,FALSE)</f>
        <v>Refused to answer</v>
      </c>
      <c r="L256" s="27"/>
      <c r="M256" s="233" t="str">
        <f>VLOOKUP($B256,[2]Codes!$A$1:$K$65536,11,FALSE)</f>
        <v>Lakohi fo resposta</v>
      </c>
      <c r="N256" s="25" t="str">
        <f>A280</f>
        <v>C3.3.14</v>
      </c>
      <c r="R256" s="345" t="s">
        <v>982</v>
      </c>
    </row>
    <row r="257" spans="1:18" s="43" customFormat="1" x14ac:dyDescent="0.25">
      <c r="A257" s="290" t="s">
        <v>2264</v>
      </c>
      <c r="B257" s="346"/>
      <c r="C257" s="30" t="s">
        <v>9</v>
      </c>
      <c r="D257" s="30" t="s">
        <v>8</v>
      </c>
      <c r="E257" s="30" t="s">
        <v>10</v>
      </c>
      <c r="F257" s="30" t="s">
        <v>2227</v>
      </c>
      <c r="G257" s="30">
        <v>0</v>
      </c>
      <c r="H257" s="30">
        <v>6</v>
      </c>
      <c r="I257" s="30"/>
      <c r="J257" s="30" t="s">
        <v>2305</v>
      </c>
      <c r="K257" s="30"/>
      <c r="L257" s="386" t="s">
        <v>2306</v>
      </c>
      <c r="N257" s="288" t="str">
        <f>A261</f>
        <v>C3.3.13</v>
      </c>
      <c r="Q257" s="290"/>
      <c r="R257" s="345"/>
    </row>
    <row r="258" spans="1:18" outlineLevel="1" x14ac:dyDescent="0.25">
      <c r="A258" s="290"/>
      <c r="C258" s="346" t="s">
        <v>2</v>
      </c>
      <c r="D258" s="346" t="s">
        <v>2952</v>
      </c>
      <c r="E258" s="346" t="s">
        <v>2953</v>
      </c>
      <c r="F258" s="346" t="s">
        <v>0</v>
      </c>
      <c r="J258" s="446"/>
      <c r="K258" s="446" t="s">
        <v>24</v>
      </c>
      <c r="L258" s="446"/>
      <c r="M258" s="446" t="s">
        <v>23</v>
      </c>
      <c r="N258" s="25"/>
    </row>
    <row r="259" spans="1:18" outlineLevel="1" x14ac:dyDescent="0.25">
      <c r="A259" s="290"/>
      <c r="C259" s="346" t="s">
        <v>2</v>
      </c>
      <c r="D259" s="346" t="s">
        <v>2952</v>
      </c>
      <c r="E259" s="346" t="s">
        <v>2953</v>
      </c>
      <c r="F259" s="346" t="s">
        <v>0</v>
      </c>
      <c r="J259" s="446"/>
      <c r="K259" s="446" t="s">
        <v>2943</v>
      </c>
      <c r="L259" s="446"/>
      <c r="M259" s="446" t="s">
        <v>2944</v>
      </c>
      <c r="N259" s="25"/>
    </row>
    <row r="260" spans="1:18" s="6" customFormat="1" outlineLevel="1" x14ac:dyDescent="0.25">
      <c r="C260" s="346" t="s">
        <v>2</v>
      </c>
      <c r="D260" s="346" t="s">
        <v>2952</v>
      </c>
      <c r="E260" s="346" t="s">
        <v>2954</v>
      </c>
      <c r="F260" s="346" t="s">
        <v>2954</v>
      </c>
      <c r="G260" s="7"/>
      <c r="H260" s="7"/>
      <c r="I260" s="7"/>
      <c r="K260" s="6" t="s">
        <v>2945</v>
      </c>
      <c r="L260" s="10"/>
      <c r="M260" s="6" t="s">
        <v>2945</v>
      </c>
      <c r="N260" s="2"/>
    </row>
    <row r="261" spans="1:18" s="43" customFormat="1" x14ac:dyDescent="0.25">
      <c r="A261" s="290" t="s">
        <v>2265</v>
      </c>
      <c r="B261" s="346"/>
      <c r="C261" s="30" t="s">
        <v>9</v>
      </c>
      <c r="D261" s="30" t="s">
        <v>8</v>
      </c>
      <c r="E261" s="30" t="s">
        <v>30</v>
      </c>
      <c r="F261" s="30" t="s">
        <v>6</v>
      </c>
      <c r="G261" s="30"/>
      <c r="H261" s="30"/>
      <c r="I261" s="30"/>
      <c r="J261" s="30" t="s">
        <v>2307</v>
      </c>
      <c r="K261" s="30"/>
      <c r="L261" s="386" t="s">
        <v>2308</v>
      </c>
      <c r="N261" s="288"/>
      <c r="Q261" s="290"/>
      <c r="R261" s="345"/>
    </row>
    <row r="262" spans="1:18" s="43" customFormat="1" outlineLevel="1" x14ac:dyDescent="0.25">
      <c r="A262" s="290"/>
      <c r="B262" s="346"/>
      <c r="C262" s="30" t="s">
        <v>2</v>
      </c>
      <c r="D262" s="30"/>
      <c r="E262" s="30" t="s">
        <v>1</v>
      </c>
      <c r="F262" s="30"/>
      <c r="G262" s="30"/>
      <c r="H262" s="30"/>
      <c r="I262" s="30"/>
      <c r="J262" s="30"/>
      <c r="K262" s="387" t="s">
        <v>2309</v>
      </c>
      <c r="L262" s="336"/>
      <c r="M262" s="387" t="s">
        <v>2310</v>
      </c>
      <c r="N262" s="288" t="str">
        <f>A280</f>
        <v>C3.3.14</v>
      </c>
      <c r="Q262" s="290"/>
      <c r="R262" s="345"/>
    </row>
    <row r="263" spans="1:18" s="43" customFormat="1" outlineLevel="1" x14ac:dyDescent="0.25">
      <c r="A263" s="290"/>
      <c r="B263" s="346"/>
      <c r="C263" s="30" t="s">
        <v>2</v>
      </c>
      <c r="D263" s="30"/>
      <c r="E263" s="30" t="s">
        <v>1</v>
      </c>
      <c r="F263" s="30"/>
      <c r="G263" s="30"/>
      <c r="H263" s="30"/>
      <c r="I263" s="30"/>
      <c r="J263" s="30"/>
      <c r="K263" s="387" t="s">
        <v>2311</v>
      </c>
      <c r="L263" s="336"/>
      <c r="M263" s="387" t="s">
        <v>210</v>
      </c>
      <c r="N263" s="288" t="str">
        <f>A280</f>
        <v>C3.3.14</v>
      </c>
      <c r="Q263" s="290"/>
      <c r="R263" s="345"/>
    </row>
    <row r="264" spans="1:18" s="43" customFormat="1" outlineLevel="1" x14ac:dyDescent="0.25">
      <c r="A264" s="290"/>
      <c r="B264" s="346"/>
      <c r="C264" s="30" t="s">
        <v>2</v>
      </c>
      <c r="D264" s="30"/>
      <c r="E264" s="30" t="s">
        <v>1</v>
      </c>
      <c r="F264" s="30"/>
      <c r="G264" s="30"/>
      <c r="H264" s="30"/>
      <c r="I264" s="30"/>
      <c r="J264" s="30"/>
      <c r="K264" s="387" t="s">
        <v>2313</v>
      </c>
      <c r="L264" s="336"/>
      <c r="M264" s="387" t="s">
        <v>2314</v>
      </c>
      <c r="N264" s="288" t="str">
        <f>A280</f>
        <v>C3.3.14</v>
      </c>
      <c r="Q264" s="290"/>
      <c r="R264" s="345"/>
    </row>
    <row r="265" spans="1:18" s="43" customFormat="1" outlineLevel="1" x14ac:dyDescent="0.25">
      <c r="A265" s="290"/>
      <c r="B265" s="346"/>
      <c r="C265" s="30" t="s">
        <v>2</v>
      </c>
      <c r="D265" s="30"/>
      <c r="E265" s="30" t="s">
        <v>1</v>
      </c>
      <c r="F265" s="30"/>
      <c r="G265" s="30"/>
      <c r="H265" s="30"/>
      <c r="I265" s="30"/>
      <c r="J265" s="30"/>
      <c r="K265" s="387" t="s">
        <v>2315</v>
      </c>
      <c r="L265" s="336"/>
      <c r="M265" s="387" t="s">
        <v>2316</v>
      </c>
      <c r="N265" s="288" t="str">
        <f>A280</f>
        <v>C3.3.14</v>
      </c>
      <c r="Q265" s="290"/>
      <c r="R265" s="345"/>
    </row>
    <row r="266" spans="1:18" s="43" customFormat="1" outlineLevel="1" x14ac:dyDescent="0.25">
      <c r="A266" s="290"/>
      <c r="B266" s="346"/>
      <c r="C266" s="30" t="s">
        <v>2</v>
      </c>
      <c r="D266" s="30"/>
      <c r="E266" s="30" t="s">
        <v>1</v>
      </c>
      <c r="F266" s="30"/>
      <c r="G266" s="30"/>
      <c r="H266" s="30"/>
      <c r="I266" s="30"/>
      <c r="J266" s="30"/>
      <c r="K266" s="387" t="s">
        <v>2317</v>
      </c>
      <c r="L266" s="336"/>
      <c r="M266" s="387" t="s">
        <v>2318</v>
      </c>
      <c r="N266" s="288" t="str">
        <f>A280</f>
        <v>C3.3.14</v>
      </c>
      <c r="Q266" s="290"/>
      <c r="R266" s="345"/>
    </row>
    <row r="267" spans="1:18" s="43" customFormat="1" outlineLevel="1" x14ac:dyDescent="0.25">
      <c r="A267" s="290"/>
      <c r="B267" s="346"/>
      <c r="C267" s="30" t="s">
        <v>2</v>
      </c>
      <c r="D267" s="30"/>
      <c r="E267" s="30" t="s">
        <v>1</v>
      </c>
      <c r="F267" s="30"/>
      <c r="G267" s="30"/>
      <c r="H267" s="30"/>
      <c r="I267" s="30"/>
      <c r="J267" s="30"/>
      <c r="K267" s="387" t="s">
        <v>2319</v>
      </c>
      <c r="L267" s="336"/>
      <c r="M267" s="387" t="s">
        <v>2351</v>
      </c>
      <c r="N267" s="288" t="str">
        <f>A280</f>
        <v>C3.3.14</v>
      </c>
      <c r="Q267" s="290"/>
      <c r="R267" s="345"/>
    </row>
    <row r="268" spans="1:18" s="43" customFormat="1" outlineLevel="1" x14ac:dyDescent="0.25">
      <c r="A268" s="290"/>
      <c r="B268" s="346"/>
      <c r="C268" s="30" t="s">
        <v>2</v>
      </c>
      <c r="D268" s="30"/>
      <c r="E268" s="30" t="s">
        <v>1</v>
      </c>
      <c r="F268" s="30"/>
      <c r="G268" s="30"/>
      <c r="H268" s="30"/>
      <c r="I268" s="30"/>
      <c r="J268" s="30"/>
      <c r="K268" s="387" t="s">
        <v>2321</v>
      </c>
      <c r="L268" s="336"/>
      <c r="M268" s="387" t="s">
        <v>2352</v>
      </c>
      <c r="N268" s="288" t="str">
        <f>A280</f>
        <v>C3.3.14</v>
      </c>
      <c r="Q268" s="290"/>
      <c r="R268" s="345"/>
    </row>
    <row r="269" spans="1:18" s="43" customFormat="1" outlineLevel="1" x14ac:dyDescent="0.25">
      <c r="A269" s="290"/>
      <c r="B269" s="346"/>
      <c r="C269" s="30" t="s">
        <v>2</v>
      </c>
      <c r="D269" s="30"/>
      <c r="E269" s="30" t="s">
        <v>1</v>
      </c>
      <c r="F269" s="30"/>
      <c r="G269" s="30"/>
      <c r="H269" s="30"/>
      <c r="I269" s="30"/>
      <c r="J269" s="30"/>
      <c r="K269" s="387" t="s">
        <v>2323</v>
      </c>
      <c r="L269" s="336"/>
      <c r="M269" s="387" t="s">
        <v>2324</v>
      </c>
      <c r="N269" s="288" t="str">
        <f>A280</f>
        <v>C3.3.14</v>
      </c>
      <c r="Q269" s="290"/>
      <c r="R269" s="345"/>
    </row>
    <row r="270" spans="1:18" s="43" customFormat="1" outlineLevel="1" x14ac:dyDescent="0.25">
      <c r="A270" s="290"/>
      <c r="B270" s="346"/>
      <c r="C270" s="30" t="s">
        <v>2</v>
      </c>
      <c r="D270" s="30"/>
      <c r="E270" s="30" t="s">
        <v>1</v>
      </c>
      <c r="F270" s="30"/>
      <c r="G270" s="30"/>
      <c r="H270" s="30"/>
      <c r="I270" s="30"/>
      <c r="J270" s="30"/>
      <c r="K270" s="387" t="s">
        <v>2325</v>
      </c>
      <c r="L270" s="336"/>
      <c r="M270" s="387" t="s">
        <v>2326</v>
      </c>
      <c r="N270" s="288" t="str">
        <f>A280</f>
        <v>C3.3.14</v>
      </c>
      <c r="Q270" s="290"/>
      <c r="R270" s="345"/>
    </row>
    <row r="271" spans="1:18" s="43" customFormat="1" outlineLevel="1" x14ac:dyDescent="0.25">
      <c r="A271" s="290"/>
      <c r="B271" s="346"/>
      <c r="C271" s="30" t="s">
        <v>2</v>
      </c>
      <c r="D271" s="30"/>
      <c r="E271" s="30" t="s">
        <v>1</v>
      </c>
      <c r="F271" s="30"/>
      <c r="G271" s="30"/>
      <c r="H271" s="30"/>
      <c r="I271" s="30"/>
      <c r="J271" s="30"/>
      <c r="K271" s="387" t="s">
        <v>2327</v>
      </c>
      <c r="L271" s="336"/>
      <c r="M271" s="387" t="s">
        <v>2353</v>
      </c>
      <c r="N271" s="288" t="str">
        <f>A280</f>
        <v>C3.3.14</v>
      </c>
      <c r="Q271" s="290"/>
      <c r="R271" s="345"/>
    </row>
    <row r="272" spans="1:18" s="43" customFormat="1" outlineLevel="1" x14ac:dyDescent="0.25">
      <c r="A272" s="290"/>
      <c r="B272" s="346"/>
      <c r="C272" s="30" t="s">
        <v>2</v>
      </c>
      <c r="D272" s="30"/>
      <c r="E272" s="30" t="s">
        <v>1</v>
      </c>
      <c r="F272" s="30"/>
      <c r="G272" s="30"/>
      <c r="H272" s="30"/>
      <c r="I272" s="30"/>
      <c r="J272" s="30"/>
      <c r="K272" s="387" t="s">
        <v>2329</v>
      </c>
      <c r="L272" s="336"/>
      <c r="M272" s="387" t="s">
        <v>2330</v>
      </c>
      <c r="N272" s="288" t="str">
        <f>A280</f>
        <v>C3.3.14</v>
      </c>
      <c r="Q272" s="290"/>
      <c r="R272" s="345"/>
    </row>
    <row r="273" spans="1:18" s="43" customFormat="1" outlineLevel="1" x14ac:dyDescent="0.25">
      <c r="A273" s="290"/>
      <c r="B273" s="346"/>
      <c r="C273" s="30" t="s">
        <v>2</v>
      </c>
      <c r="D273" s="30"/>
      <c r="E273" s="30" t="s">
        <v>1</v>
      </c>
      <c r="F273" s="30"/>
      <c r="G273" s="30"/>
      <c r="H273" s="30"/>
      <c r="I273" s="30"/>
      <c r="J273" s="30"/>
      <c r="K273" s="387" t="s">
        <v>2331</v>
      </c>
      <c r="L273" s="336"/>
      <c r="M273" s="387" t="s">
        <v>2332</v>
      </c>
      <c r="N273" s="288" t="str">
        <f>A280</f>
        <v>C3.3.14</v>
      </c>
      <c r="Q273" s="290"/>
      <c r="R273" s="345"/>
    </row>
    <row r="274" spans="1:18" s="43" customFormat="1" outlineLevel="1" x14ac:dyDescent="0.25">
      <c r="A274" s="290"/>
      <c r="B274" s="346"/>
      <c r="C274" s="30" t="s">
        <v>2</v>
      </c>
      <c r="D274" s="30"/>
      <c r="E274" s="30" t="s">
        <v>1</v>
      </c>
      <c r="F274" s="30"/>
      <c r="G274" s="30"/>
      <c r="H274" s="30"/>
      <c r="I274" s="30"/>
      <c r="J274" s="30"/>
      <c r="K274" s="387" t="s">
        <v>2333</v>
      </c>
      <c r="L274" s="336"/>
      <c r="M274" s="387" t="s">
        <v>2334</v>
      </c>
      <c r="N274" s="288" t="str">
        <f>A280</f>
        <v>C3.3.14</v>
      </c>
      <c r="Q274" s="290"/>
      <c r="R274" s="345"/>
    </row>
    <row r="275" spans="1:18" s="6" customFormat="1" outlineLevel="1" x14ac:dyDescent="0.25">
      <c r="A275" s="19"/>
      <c r="B275" s="231" t="s">
        <v>1438</v>
      </c>
      <c r="C275" s="233" t="str">
        <f>VLOOKUP($B275,[2]Codes!$A$1:$K$65536,2,FALSE)</f>
        <v>Response</v>
      </c>
      <c r="D275" s="27"/>
      <c r="E275" s="233" t="str">
        <f>VLOOKUP($B275,[2]Codes!$A$1:$K$65536,4,FALSE)</f>
        <v>Category option</v>
      </c>
      <c r="F275" s="233">
        <f>VLOOKUP($B275,[2]Codes!$A$1:$K$65536,5,FALSE)</f>
        <v>10</v>
      </c>
      <c r="G275" s="27"/>
      <c r="H275" s="27"/>
      <c r="I275" s="27"/>
      <c r="J275" s="27"/>
      <c r="K275" s="233" t="s">
        <v>1352</v>
      </c>
      <c r="L275" s="27"/>
      <c r="M275" s="233" t="s">
        <v>1392</v>
      </c>
      <c r="N275" s="25" t="str">
        <f>A280</f>
        <v>C3.3.14</v>
      </c>
      <c r="Q275" s="19"/>
      <c r="R275" s="345" t="s">
        <v>982</v>
      </c>
    </row>
    <row r="276" spans="1:18" outlineLevel="1" x14ac:dyDescent="0.25">
      <c r="A276" s="19"/>
      <c r="B276" s="231" t="s">
        <v>1434</v>
      </c>
      <c r="C276" s="233" t="str">
        <f>VLOOKUP($B276,[2]Codes!$A$1:$K$65536,2,FALSE)</f>
        <v>Response</v>
      </c>
      <c r="D276" s="27"/>
      <c r="E276" s="233" t="str">
        <f>VLOOKUP($B276,[2]Codes!$A$1:$K$65536,4,FALSE)</f>
        <v>Category option</v>
      </c>
      <c r="F276" s="233">
        <f>VLOOKUP($B276,[2]Codes!$A$1:$K$65536,5,FALSE)</f>
        <v>6</v>
      </c>
      <c r="G276" s="27"/>
      <c r="H276" s="27"/>
      <c r="I276" s="27"/>
      <c r="J276" s="27"/>
      <c r="K276" s="233" t="s">
        <v>1277</v>
      </c>
      <c r="L276" s="27"/>
      <c r="M276" s="233" t="s">
        <v>1278</v>
      </c>
      <c r="N276" s="25" t="str">
        <f>A280</f>
        <v>C3.3.14</v>
      </c>
      <c r="Q276" s="19"/>
      <c r="R276" s="345" t="s">
        <v>982</v>
      </c>
    </row>
    <row r="277" spans="1:18" s="6" customFormat="1" outlineLevel="1" x14ac:dyDescent="0.25">
      <c r="A277" s="19"/>
      <c r="B277" s="19" t="s">
        <v>577</v>
      </c>
      <c r="C277" s="233" t="str">
        <f>VLOOKUP($B277,[2]Codes!$A$1:$K$65536,2,FALSE)</f>
        <v>Response</v>
      </c>
      <c r="D277" s="27"/>
      <c r="E277" s="233" t="str">
        <f>VLOOKUP($B277,[2]Codes!$A$1:$K$65536,4,FALSE)</f>
        <v>Category option</v>
      </c>
      <c r="F277" s="233">
        <f>VLOOKUP($B277,[2]Codes!$A$1:$K$65536,5,FALSE)</f>
        <v>997</v>
      </c>
      <c r="G277" s="27"/>
      <c r="H277" s="27"/>
      <c r="I277" s="27"/>
      <c r="J277" s="27"/>
      <c r="K277" s="233" t="s">
        <v>606</v>
      </c>
      <c r="L277" s="27"/>
      <c r="M277" s="233" t="s">
        <v>605</v>
      </c>
      <c r="N277" s="25" t="str">
        <f>A279</f>
        <v>C3.3.13x</v>
      </c>
      <c r="Q277" s="19"/>
      <c r="R277" s="345" t="s">
        <v>982</v>
      </c>
    </row>
    <row r="278" spans="1:18" s="6" customFormat="1" outlineLevel="1" x14ac:dyDescent="0.25">
      <c r="A278" s="19"/>
      <c r="B278" s="19" t="s">
        <v>588</v>
      </c>
      <c r="C278" s="233" t="str">
        <f>VLOOKUP($B278,[2]Codes!$A$1:$K$65536,2,FALSE)</f>
        <v>Response</v>
      </c>
      <c r="D278" s="27"/>
      <c r="E278" s="233" t="str">
        <f>VLOOKUP($B278,[2]Codes!$A$1:$K$65536,4,FALSE)</f>
        <v>Category option</v>
      </c>
      <c r="F278" s="233">
        <f>VLOOKUP($B278,[2]Codes!$A$1:$K$65536,5,FALSE)</f>
        <v>999</v>
      </c>
      <c r="G278" s="27"/>
      <c r="H278" s="27"/>
      <c r="I278" s="27"/>
      <c r="J278" s="27"/>
      <c r="K278" s="233" t="s">
        <v>24</v>
      </c>
      <c r="L278" s="27"/>
      <c r="M278" s="233" t="s">
        <v>23</v>
      </c>
      <c r="N278" s="25" t="str">
        <f>A280</f>
        <v>C3.3.14</v>
      </c>
      <c r="Q278" s="19"/>
      <c r="R278" s="345" t="s">
        <v>982</v>
      </c>
    </row>
    <row r="279" spans="1:18" s="43" customFormat="1" x14ac:dyDescent="0.25">
      <c r="A279" s="290" t="s">
        <v>2266</v>
      </c>
      <c r="B279" s="346"/>
      <c r="C279" s="30" t="s">
        <v>9</v>
      </c>
      <c r="D279" s="30" t="s">
        <v>453</v>
      </c>
      <c r="E279" s="30" t="s">
        <v>15</v>
      </c>
      <c r="F279" s="30" t="s">
        <v>14</v>
      </c>
      <c r="G279" s="30"/>
      <c r="H279" s="30"/>
      <c r="I279" s="30"/>
      <c r="J279" s="30" t="s">
        <v>1764</v>
      </c>
      <c r="K279" s="30"/>
      <c r="L279" s="30" t="s">
        <v>2281</v>
      </c>
      <c r="N279" s="288" t="str">
        <f>A280</f>
        <v>C3.3.14</v>
      </c>
      <c r="Q279" s="290"/>
      <c r="R279" s="345"/>
    </row>
    <row r="280" spans="1:18" s="43" customFormat="1" ht="36.75" customHeight="1" x14ac:dyDescent="0.25">
      <c r="A280" s="290" t="s">
        <v>2267</v>
      </c>
      <c r="B280" s="346"/>
      <c r="C280" s="30" t="s">
        <v>9</v>
      </c>
      <c r="D280" s="30" t="s">
        <v>8</v>
      </c>
      <c r="E280" s="30" t="s">
        <v>7</v>
      </c>
      <c r="F280" s="30" t="s">
        <v>6</v>
      </c>
      <c r="G280" s="30"/>
      <c r="H280" s="30"/>
      <c r="I280" s="30"/>
      <c r="J280" s="511" t="s">
        <v>1354</v>
      </c>
      <c r="K280" s="511"/>
      <c r="L280" s="522" t="s">
        <v>2360</v>
      </c>
      <c r="M280" s="522"/>
      <c r="N280" s="263"/>
      <c r="O280" s="214" t="s">
        <v>2336</v>
      </c>
      <c r="Q280" s="290" t="s">
        <v>2337</v>
      </c>
      <c r="R280" s="345" t="s">
        <v>2338</v>
      </c>
    </row>
    <row r="281" spans="1:18" outlineLevel="1" x14ac:dyDescent="0.25">
      <c r="B281" s="19" t="s">
        <v>575</v>
      </c>
      <c r="C281" s="233" t="str">
        <f>VLOOKUP($B281,[2]Codes!$A$1:$K$65536,2,FALSE)</f>
        <v>Response</v>
      </c>
      <c r="D281" s="27"/>
      <c r="E281" s="233" t="str">
        <f>VLOOKUP($B281,[2]Codes!$A$1:$K$65536,4,FALSE)</f>
        <v>Category option</v>
      </c>
      <c r="F281" s="233">
        <f>VLOOKUP($B281,[2]Codes!$A$1:$K$65536,5,FALSE)</f>
        <v>0</v>
      </c>
      <c r="G281" s="27"/>
      <c r="H281" s="27"/>
      <c r="I281" s="27"/>
      <c r="J281" s="27"/>
      <c r="K281" s="233" t="str">
        <f>VLOOKUP($B281,[2]Codes!$A$1:$K$65536,9,FALSE)</f>
        <v>No</v>
      </c>
      <c r="L281" s="27"/>
      <c r="M281" s="233" t="str">
        <f>VLOOKUP($B281,[2]Codes!$A$1:$K$65536,11,FALSE)</f>
        <v>Lae</v>
      </c>
      <c r="N281" s="25" t="str">
        <f>A286</f>
        <v>C3.3.16</v>
      </c>
      <c r="R281" s="345" t="s">
        <v>982</v>
      </c>
    </row>
    <row r="282" spans="1:18" outlineLevel="1" x14ac:dyDescent="0.25">
      <c r="A282" s="19"/>
      <c r="B282" s="19" t="s">
        <v>576</v>
      </c>
      <c r="C282" s="233" t="str">
        <f>VLOOKUP($B282,[2]Codes!$A$1:$K$65536,2,FALSE)</f>
        <v>Response</v>
      </c>
      <c r="D282" s="27"/>
      <c r="E282" s="233" t="str">
        <f>VLOOKUP($B282,[2]Codes!$A$1:$K$65536,4,FALSE)</f>
        <v>Category option</v>
      </c>
      <c r="F282" s="233">
        <f>VLOOKUP($B282,[2]Codes!$A$1:$K$65536,5,FALSE)</f>
        <v>1</v>
      </c>
      <c r="G282" s="27"/>
      <c r="H282" s="27"/>
      <c r="I282" s="27"/>
      <c r="J282" s="27"/>
      <c r="K282" s="233" t="str">
        <f>VLOOKUP($B282,[2]Codes!$A$1:$K$65536,9,FALSE)</f>
        <v>Yes</v>
      </c>
      <c r="L282" s="27"/>
      <c r="M282" s="233" t="str">
        <f>VLOOKUP($B282,[2]Codes!$A$1:$K$65536,11,FALSE)</f>
        <v>Sim</v>
      </c>
      <c r="N282" s="25" t="str">
        <f>A285</f>
        <v>C3.3.15</v>
      </c>
      <c r="Q282" s="19"/>
      <c r="R282" s="345" t="s">
        <v>982</v>
      </c>
    </row>
    <row r="283" spans="1:18" outlineLevel="1" x14ac:dyDescent="0.25">
      <c r="B283" s="19" t="s">
        <v>588</v>
      </c>
      <c r="C283" s="233" t="str">
        <f>VLOOKUP($B283,[2]Codes!$A$1:$K$65536,2,FALSE)</f>
        <v>Response</v>
      </c>
      <c r="D283" s="27"/>
      <c r="E283" s="233" t="str">
        <f>VLOOKUP($B283,[2]Codes!$A$1:$K$65536,4,FALSE)</f>
        <v>Category option</v>
      </c>
      <c r="F283" s="233">
        <f>VLOOKUP($B283,[2]Codes!$A$1:$K$65536,5,FALSE)</f>
        <v>999</v>
      </c>
      <c r="G283" s="27"/>
      <c r="H283" s="27"/>
      <c r="I283" s="27"/>
      <c r="J283" s="27"/>
      <c r="K283" s="233" t="str">
        <f>VLOOKUP($B283,[2]Codes!$A$1:$K$65536,9,FALSE)</f>
        <v>Don't know</v>
      </c>
      <c r="L283" s="27"/>
      <c r="M283" s="233" t="str">
        <f>VLOOKUP($B283,[2]Codes!$A$1:$K$65536,11,FALSE)</f>
        <v>La hatene</v>
      </c>
      <c r="N283" s="25" t="str">
        <f>A286</f>
        <v>C3.3.16</v>
      </c>
      <c r="R283" s="345" t="s">
        <v>982</v>
      </c>
    </row>
    <row r="284" spans="1:18" outlineLevel="1" x14ac:dyDescent="0.25">
      <c r="B284" s="19" t="s">
        <v>589</v>
      </c>
      <c r="C284" s="233" t="str">
        <f>VLOOKUP($B284,[2]Codes!$A$1:$K$65536,2,FALSE)</f>
        <v>Response</v>
      </c>
      <c r="D284" s="27"/>
      <c r="E284" s="233" t="str">
        <f>VLOOKUP($B284,[2]Codes!$A$1:$K$65536,4,FALSE)</f>
        <v>Category option</v>
      </c>
      <c r="F284" s="233">
        <f>VLOOKUP($B284,[2]Codes!$A$1:$K$65536,5,FALSE)</f>
        <v>998</v>
      </c>
      <c r="G284" s="27"/>
      <c r="H284" s="27"/>
      <c r="I284" s="27"/>
      <c r="J284" s="27"/>
      <c r="K284" s="233" t="str">
        <f>VLOOKUP($B284,[2]Codes!$A$1:$K$65536,9,FALSE)</f>
        <v>Refused to answer</v>
      </c>
      <c r="L284" s="27"/>
      <c r="M284" s="233" t="str">
        <f>VLOOKUP($B284,[2]Codes!$A$1:$K$65536,11,FALSE)</f>
        <v>Lakohi fo resposta</v>
      </c>
      <c r="N284" s="25" t="str">
        <f>A286</f>
        <v>C3.3.16</v>
      </c>
      <c r="R284" s="345" t="s">
        <v>982</v>
      </c>
    </row>
    <row r="285" spans="1:18" s="43" customFormat="1" ht="28.5" customHeight="1" x14ac:dyDescent="0.25">
      <c r="A285" s="290" t="s">
        <v>2268</v>
      </c>
      <c r="B285" s="346"/>
      <c r="C285" s="30" t="s">
        <v>9</v>
      </c>
      <c r="D285" s="30" t="s">
        <v>8</v>
      </c>
      <c r="E285" s="30" t="s">
        <v>10</v>
      </c>
      <c r="F285" s="30" t="s">
        <v>167</v>
      </c>
      <c r="G285" s="30"/>
      <c r="H285" s="30"/>
      <c r="I285" s="30"/>
      <c r="J285" s="511" t="s">
        <v>1387</v>
      </c>
      <c r="K285" s="511"/>
      <c r="L285" s="522" t="s">
        <v>2361</v>
      </c>
      <c r="M285" s="522"/>
      <c r="N285" s="288" t="str">
        <f>A286</f>
        <v>C3.3.16</v>
      </c>
      <c r="Q285" s="290"/>
      <c r="R285" s="345"/>
    </row>
    <row r="286" spans="1:18" s="43" customFormat="1" ht="32.25" customHeight="1" x14ac:dyDescent="0.25">
      <c r="A286" s="290" t="s">
        <v>2269</v>
      </c>
      <c r="B286" s="346"/>
      <c r="C286" s="30" t="s">
        <v>9</v>
      </c>
      <c r="D286" s="30" t="s">
        <v>8</v>
      </c>
      <c r="E286" s="30" t="s">
        <v>7</v>
      </c>
      <c r="F286" s="30" t="s">
        <v>6</v>
      </c>
      <c r="G286" s="30"/>
      <c r="H286" s="30"/>
      <c r="I286" s="30"/>
      <c r="J286" s="511" t="s">
        <v>1353</v>
      </c>
      <c r="K286" s="511"/>
      <c r="L286" s="522" t="s">
        <v>2362</v>
      </c>
      <c r="M286" s="522"/>
      <c r="N286" s="263"/>
      <c r="O286" s="214" t="s">
        <v>2336</v>
      </c>
      <c r="Q286" s="290"/>
      <c r="R286" s="345"/>
    </row>
    <row r="287" spans="1:18" outlineLevel="1" x14ac:dyDescent="0.25">
      <c r="B287" s="19" t="s">
        <v>575</v>
      </c>
      <c r="C287" s="233" t="str">
        <f>VLOOKUP($B287,[2]Codes!$A$1:$K$65536,2,FALSE)</f>
        <v>Response</v>
      </c>
      <c r="D287" s="27"/>
      <c r="E287" s="233" t="str">
        <f>VLOOKUP($B287,[2]Codes!$A$1:$K$65536,4,FALSE)</f>
        <v>Category option</v>
      </c>
      <c r="F287" s="233">
        <f>VLOOKUP($B287,[2]Codes!$A$1:$K$65536,5,FALSE)</f>
        <v>0</v>
      </c>
      <c r="G287" s="27"/>
      <c r="H287" s="27"/>
      <c r="I287" s="27"/>
      <c r="J287" s="27"/>
      <c r="K287" s="233" t="str">
        <f>VLOOKUP($B287,[2]Codes!$A$1:$K$65536,9,FALSE)</f>
        <v>No</v>
      </c>
      <c r="L287" s="27"/>
      <c r="M287" s="233" t="str">
        <f>VLOOKUP($B287,[2]Codes!$A$1:$K$65536,11,FALSE)</f>
        <v>Lae</v>
      </c>
      <c r="N287" s="25" t="str">
        <f>A295</f>
        <v>C3.3.18</v>
      </c>
      <c r="R287" s="345" t="s">
        <v>982</v>
      </c>
    </row>
    <row r="288" spans="1:18" outlineLevel="1" x14ac:dyDescent="0.25">
      <c r="A288" s="19"/>
      <c r="B288" s="19" t="s">
        <v>576</v>
      </c>
      <c r="C288" s="233" t="str">
        <f>VLOOKUP($B288,[2]Codes!$A$1:$K$65536,2,FALSE)</f>
        <v>Response</v>
      </c>
      <c r="D288" s="27"/>
      <c r="E288" s="233" t="str">
        <f>VLOOKUP($B288,[2]Codes!$A$1:$K$65536,4,FALSE)</f>
        <v>Category option</v>
      </c>
      <c r="F288" s="233">
        <f>VLOOKUP($B288,[2]Codes!$A$1:$K$65536,5,FALSE)</f>
        <v>1</v>
      </c>
      <c r="G288" s="27"/>
      <c r="H288" s="27"/>
      <c r="I288" s="27"/>
      <c r="J288" s="27"/>
      <c r="K288" s="233" t="str">
        <f>VLOOKUP($B288,[2]Codes!$A$1:$K$65536,9,FALSE)</f>
        <v>Yes</v>
      </c>
      <c r="L288" s="27"/>
      <c r="M288" s="233" t="str">
        <f>VLOOKUP($B288,[2]Codes!$A$1:$K$65536,11,FALSE)</f>
        <v>Sim</v>
      </c>
      <c r="N288" s="25" t="str">
        <f>A291</f>
        <v>C3.3.17</v>
      </c>
      <c r="Q288" s="19"/>
      <c r="R288" s="345" t="s">
        <v>982</v>
      </c>
    </row>
    <row r="289" spans="1:18" outlineLevel="1" x14ac:dyDescent="0.25">
      <c r="B289" s="19" t="s">
        <v>588</v>
      </c>
      <c r="C289" s="233" t="str">
        <f>VLOOKUP($B289,[2]Codes!$A$1:$K$65536,2,FALSE)</f>
        <v>Response</v>
      </c>
      <c r="D289" s="27"/>
      <c r="E289" s="233" t="str">
        <f>VLOOKUP($B289,[2]Codes!$A$1:$K$65536,4,FALSE)</f>
        <v>Category option</v>
      </c>
      <c r="F289" s="233">
        <f>VLOOKUP($B289,[2]Codes!$A$1:$K$65536,5,FALSE)</f>
        <v>999</v>
      </c>
      <c r="G289" s="27"/>
      <c r="H289" s="27"/>
      <c r="I289" s="27"/>
      <c r="J289" s="27"/>
      <c r="K289" s="233" t="str">
        <f>VLOOKUP($B289,[2]Codes!$A$1:$K$65536,9,FALSE)</f>
        <v>Don't know</v>
      </c>
      <c r="L289" s="27"/>
      <c r="M289" s="233" t="str">
        <f>VLOOKUP($B289,[2]Codes!$A$1:$K$65536,11,FALSE)</f>
        <v>La hatene</v>
      </c>
      <c r="N289" s="25" t="str">
        <f>A295</f>
        <v>C3.3.18</v>
      </c>
      <c r="R289" s="345" t="s">
        <v>982</v>
      </c>
    </row>
    <row r="290" spans="1:18" outlineLevel="1" x14ac:dyDescent="0.25">
      <c r="B290" s="19" t="s">
        <v>589</v>
      </c>
      <c r="C290" s="233" t="str">
        <f>VLOOKUP($B290,[2]Codes!$A$1:$K$65536,2,FALSE)</f>
        <v>Response</v>
      </c>
      <c r="D290" s="27"/>
      <c r="E290" s="233" t="str">
        <f>VLOOKUP($B290,[2]Codes!$A$1:$K$65536,4,FALSE)</f>
        <v>Category option</v>
      </c>
      <c r="F290" s="233">
        <f>VLOOKUP($B290,[2]Codes!$A$1:$K$65536,5,FALSE)</f>
        <v>998</v>
      </c>
      <c r="G290" s="27"/>
      <c r="H290" s="27"/>
      <c r="I290" s="27"/>
      <c r="J290" s="27"/>
      <c r="K290" s="233" t="str">
        <f>VLOOKUP($B290,[2]Codes!$A$1:$K$65536,9,FALSE)</f>
        <v>Refused to answer</v>
      </c>
      <c r="L290" s="27"/>
      <c r="M290" s="233" t="str">
        <f>VLOOKUP($B290,[2]Codes!$A$1:$K$65536,11,FALSE)</f>
        <v>Lakohi fo resposta</v>
      </c>
      <c r="N290" s="25" t="str">
        <f>A295</f>
        <v>C3.3.18</v>
      </c>
      <c r="R290" s="345" t="s">
        <v>982</v>
      </c>
    </row>
    <row r="291" spans="1:18" s="43" customFormat="1" x14ac:dyDescent="0.25">
      <c r="A291" s="290" t="s">
        <v>2270</v>
      </c>
      <c r="B291" s="346"/>
      <c r="C291" s="30" t="s">
        <v>9</v>
      </c>
      <c r="D291" s="30" t="s">
        <v>8</v>
      </c>
      <c r="E291" s="30" t="s">
        <v>10</v>
      </c>
      <c r="F291" s="30" t="s">
        <v>167</v>
      </c>
      <c r="G291" s="30"/>
      <c r="H291" s="30"/>
      <c r="I291" s="30"/>
      <c r="J291" s="30" t="s">
        <v>2339</v>
      </c>
      <c r="K291" s="30"/>
      <c r="L291" s="30" t="s">
        <v>2363</v>
      </c>
      <c r="N291" s="288" t="str">
        <f>A295</f>
        <v>C3.3.18</v>
      </c>
      <c r="Q291" s="290"/>
      <c r="R291" s="345"/>
    </row>
    <row r="292" spans="1:18" outlineLevel="1" x14ac:dyDescent="0.25">
      <c r="A292" s="290"/>
      <c r="C292" s="346" t="s">
        <v>2</v>
      </c>
      <c r="D292" s="346" t="s">
        <v>2952</v>
      </c>
      <c r="E292" s="346" t="s">
        <v>2953</v>
      </c>
      <c r="F292" s="346" t="s">
        <v>0</v>
      </c>
      <c r="J292" s="446"/>
      <c r="K292" s="446" t="s">
        <v>24</v>
      </c>
      <c r="L292" s="446"/>
      <c r="M292" s="446" t="s">
        <v>23</v>
      </c>
      <c r="N292" s="25"/>
    </row>
    <row r="293" spans="1:18" outlineLevel="1" x14ac:dyDescent="0.25">
      <c r="A293" s="290"/>
      <c r="C293" s="346" t="s">
        <v>2</v>
      </c>
      <c r="D293" s="346" t="s">
        <v>2952</v>
      </c>
      <c r="E293" s="346" t="s">
        <v>2953</v>
      </c>
      <c r="F293" s="346" t="s">
        <v>0</v>
      </c>
      <c r="J293" s="446"/>
      <c r="K293" s="446" t="s">
        <v>2943</v>
      </c>
      <c r="L293" s="446"/>
      <c r="M293" s="446" t="s">
        <v>2944</v>
      </c>
      <c r="N293" s="25"/>
    </row>
    <row r="294" spans="1:18" s="6" customFormat="1" outlineLevel="1" x14ac:dyDescent="0.25">
      <c r="C294" s="346" t="s">
        <v>2</v>
      </c>
      <c r="D294" s="346" t="s">
        <v>2952</v>
      </c>
      <c r="E294" s="346" t="s">
        <v>2954</v>
      </c>
      <c r="F294" s="346" t="s">
        <v>2954</v>
      </c>
      <c r="G294" s="7"/>
      <c r="H294" s="7"/>
      <c r="I294" s="7"/>
      <c r="K294" s="6" t="s">
        <v>2945</v>
      </c>
      <c r="L294" s="10"/>
      <c r="M294" s="6" t="s">
        <v>2945</v>
      </c>
      <c r="N294" s="2"/>
    </row>
    <row r="295" spans="1:18" s="43" customFormat="1" ht="29.25" customHeight="1" x14ac:dyDescent="0.25">
      <c r="A295" s="290" t="s">
        <v>2271</v>
      </c>
      <c r="B295" s="346"/>
      <c r="C295" s="30" t="s">
        <v>9</v>
      </c>
      <c r="D295" s="30" t="s">
        <v>8</v>
      </c>
      <c r="E295" s="30" t="s">
        <v>7</v>
      </c>
      <c r="F295" s="30" t="s">
        <v>6</v>
      </c>
      <c r="G295" s="30"/>
      <c r="H295" s="30"/>
      <c r="I295" s="30"/>
      <c r="J295" s="511" t="s">
        <v>1403</v>
      </c>
      <c r="K295" s="511"/>
      <c r="L295" s="522" t="s">
        <v>2364</v>
      </c>
      <c r="M295" s="522"/>
      <c r="N295" s="263"/>
      <c r="O295" s="214" t="s">
        <v>2336</v>
      </c>
      <c r="Q295" s="290"/>
      <c r="R295" s="345"/>
    </row>
    <row r="296" spans="1:18" outlineLevel="1" x14ac:dyDescent="0.25">
      <c r="B296" s="19" t="s">
        <v>575</v>
      </c>
      <c r="C296" s="233" t="str">
        <f>VLOOKUP($B296,[2]Codes!$A$1:$K$65536,2,FALSE)</f>
        <v>Response</v>
      </c>
      <c r="D296" s="27"/>
      <c r="E296" s="233" t="str">
        <f>VLOOKUP($B296,[2]Codes!$A$1:$K$65536,4,FALSE)</f>
        <v>Category option</v>
      </c>
      <c r="F296" s="233">
        <f>VLOOKUP($B296,[2]Codes!$A$1:$K$65536,5,FALSE)</f>
        <v>0</v>
      </c>
      <c r="G296" s="27"/>
      <c r="H296" s="27"/>
      <c r="I296" s="27"/>
      <c r="J296" s="27"/>
      <c r="K296" s="233" t="str">
        <f>VLOOKUP($B296,[2]Codes!$A$1:$K$65536,9,FALSE)</f>
        <v>No</v>
      </c>
      <c r="L296" s="27"/>
      <c r="M296" s="233" t="str">
        <f>VLOOKUP($B296,[2]Codes!$A$1:$K$65536,11,FALSE)</f>
        <v>Lae</v>
      </c>
      <c r="N296" s="25" t="s">
        <v>2276</v>
      </c>
      <c r="R296" s="345" t="s">
        <v>982</v>
      </c>
    </row>
    <row r="297" spans="1:18" outlineLevel="1" x14ac:dyDescent="0.25">
      <c r="A297" s="19"/>
      <c r="B297" s="19" t="s">
        <v>576</v>
      </c>
      <c r="C297" s="233" t="str">
        <f>VLOOKUP($B297,[2]Codes!$A$1:$K$65536,2,FALSE)</f>
        <v>Response</v>
      </c>
      <c r="D297" s="27"/>
      <c r="E297" s="233" t="str">
        <f>VLOOKUP($B297,[2]Codes!$A$1:$K$65536,4,FALSE)</f>
        <v>Category option</v>
      </c>
      <c r="F297" s="233">
        <f>VLOOKUP($B297,[2]Codes!$A$1:$K$65536,5,FALSE)</f>
        <v>1</v>
      </c>
      <c r="G297" s="27"/>
      <c r="H297" s="27"/>
      <c r="I297" s="27"/>
      <c r="J297" s="27"/>
      <c r="K297" s="233" t="str">
        <f>VLOOKUP($B297,[2]Codes!$A$1:$K$65536,9,FALSE)</f>
        <v>Yes</v>
      </c>
      <c r="L297" s="27"/>
      <c r="M297" s="233" t="str">
        <f>VLOOKUP($B297,[2]Codes!$A$1:$K$65536,11,FALSE)</f>
        <v>Sim</v>
      </c>
      <c r="N297" s="388" t="str">
        <f>A300</f>
        <v>C3.3.19</v>
      </c>
      <c r="Q297" s="19"/>
      <c r="R297" s="345" t="s">
        <v>982</v>
      </c>
    </row>
    <row r="298" spans="1:18" outlineLevel="1" x14ac:dyDescent="0.25">
      <c r="B298" s="19" t="s">
        <v>588</v>
      </c>
      <c r="C298" s="233" t="str">
        <f>VLOOKUP($B298,[2]Codes!$A$1:$K$65536,2,FALSE)</f>
        <v>Response</v>
      </c>
      <c r="D298" s="27"/>
      <c r="E298" s="233" t="str">
        <f>VLOOKUP($B298,[2]Codes!$A$1:$K$65536,4,FALSE)</f>
        <v>Category option</v>
      </c>
      <c r="F298" s="233">
        <f>VLOOKUP($B298,[2]Codes!$A$1:$K$65536,5,FALSE)</f>
        <v>999</v>
      </c>
      <c r="G298" s="27"/>
      <c r="H298" s="27"/>
      <c r="I298" s="27"/>
      <c r="J298" s="27"/>
      <c r="K298" s="233" t="str">
        <f>VLOOKUP($B298,[2]Codes!$A$1:$K$65536,9,FALSE)</f>
        <v>Don't know</v>
      </c>
      <c r="L298" s="27"/>
      <c r="M298" s="233" t="str">
        <f>VLOOKUP($B298,[2]Codes!$A$1:$K$65536,11,FALSE)</f>
        <v>La hatene</v>
      </c>
      <c r="N298" s="25" t="s">
        <v>2276</v>
      </c>
      <c r="R298" s="345" t="s">
        <v>982</v>
      </c>
    </row>
    <row r="299" spans="1:18" outlineLevel="1" x14ac:dyDescent="0.25">
      <c r="B299" s="19" t="s">
        <v>589</v>
      </c>
      <c r="C299" s="233" t="str">
        <f>VLOOKUP($B299,[2]Codes!$A$1:$K$65536,2,FALSE)</f>
        <v>Response</v>
      </c>
      <c r="D299" s="27"/>
      <c r="E299" s="233" t="str">
        <f>VLOOKUP($B299,[2]Codes!$A$1:$K$65536,4,FALSE)</f>
        <v>Category option</v>
      </c>
      <c r="F299" s="233">
        <f>VLOOKUP($B299,[2]Codes!$A$1:$K$65536,5,FALSE)</f>
        <v>998</v>
      </c>
      <c r="G299" s="27"/>
      <c r="H299" s="27"/>
      <c r="I299" s="27"/>
      <c r="J299" s="27"/>
      <c r="K299" s="233" t="str">
        <f>VLOOKUP($B299,[2]Codes!$A$1:$K$65536,9,FALSE)</f>
        <v>Refused to answer</v>
      </c>
      <c r="L299" s="27"/>
      <c r="M299" s="233" t="str">
        <f>VLOOKUP($B299,[2]Codes!$A$1:$K$65536,11,FALSE)</f>
        <v>Lakohi fo resposta</v>
      </c>
      <c r="N299" s="25" t="s">
        <v>2276</v>
      </c>
      <c r="R299" s="345" t="s">
        <v>982</v>
      </c>
    </row>
    <row r="300" spans="1:18" s="43" customFormat="1" x14ac:dyDescent="0.25">
      <c r="A300" s="290" t="s">
        <v>2272</v>
      </c>
      <c r="B300" s="346"/>
      <c r="C300" s="30" t="s">
        <v>9</v>
      </c>
      <c r="D300" s="30" t="s">
        <v>8</v>
      </c>
      <c r="E300" s="30" t="s">
        <v>10</v>
      </c>
      <c r="F300" s="30" t="s">
        <v>167</v>
      </c>
      <c r="G300" s="30"/>
      <c r="H300" s="30"/>
      <c r="I300" s="30"/>
      <c r="J300" s="30" t="s">
        <v>2342</v>
      </c>
      <c r="K300" s="30"/>
      <c r="L300" s="30" t="s">
        <v>2365</v>
      </c>
      <c r="N300" s="25" t="s">
        <v>2276</v>
      </c>
      <c r="Q300" s="290"/>
      <c r="R300" s="345"/>
    </row>
    <row r="301" spans="1:18" outlineLevel="1" x14ac:dyDescent="0.25">
      <c r="A301" s="290"/>
      <c r="C301" s="346" t="s">
        <v>2</v>
      </c>
      <c r="D301" s="346" t="s">
        <v>2952</v>
      </c>
      <c r="E301" s="346" t="s">
        <v>2953</v>
      </c>
      <c r="F301" s="346" t="s">
        <v>0</v>
      </c>
      <c r="J301" s="446"/>
      <c r="K301" s="446" t="s">
        <v>24</v>
      </c>
      <c r="L301" s="446"/>
      <c r="M301" s="446" t="s">
        <v>23</v>
      </c>
      <c r="N301" s="25"/>
    </row>
    <row r="302" spans="1:18" outlineLevel="1" x14ac:dyDescent="0.25">
      <c r="A302" s="290"/>
      <c r="C302" s="346" t="s">
        <v>2</v>
      </c>
      <c r="D302" s="346" t="s">
        <v>2952</v>
      </c>
      <c r="E302" s="346" t="s">
        <v>2953</v>
      </c>
      <c r="F302" s="346" t="s">
        <v>0</v>
      </c>
      <c r="J302" s="446"/>
      <c r="K302" s="446" t="s">
        <v>2943</v>
      </c>
      <c r="L302" s="446"/>
      <c r="M302" s="446" t="s">
        <v>2944</v>
      </c>
      <c r="N302" s="25"/>
    </row>
    <row r="303" spans="1:18" s="6" customFormat="1" outlineLevel="1" x14ac:dyDescent="0.25">
      <c r="C303" s="346" t="s">
        <v>2</v>
      </c>
      <c r="D303" s="346" t="s">
        <v>2952</v>
      </c>
      <c r="E303" s="346" t="s">
        <v>2954</v>
      </c>
      <c r="F303" s="346" t="s">
        <v>2954</v>
      </c>
      <c r="G303" s="7"/>
      <c r="H303" s="7"/>
      <c r="I303" s="7"/>
      <c r="K303" s="6" t="s">
        <v>2945</v>
      </c>
      <c r="L303" s="10"/>
      <c r="M303" s="6" t="s">
        <v>2945</v>
      </c>
      <c r="N303" s="2"/>
    </row>
    <row r="304" spans="1:18" s="349" customFormat="1" x14ac:dyDescent="0.25">
      <c r="A304" s="349" t="s">
        <v>1040</v>
      </c>
      <c r="B304" s="348"/>
      <c r="C304" s="348"/>
      <c r="D304" s="348"/>
      <c r="E304" s="348"/>
      <c r="F304" s="348"/>
      <c r="G304" s="255"/>
      <c r="H304" s="255"/>
      <c r="I304" s="255"/>
      <c r="J304" s="348"/>
      <c r="K304" s="342"/>
      <c r="L304" s="342"/>
      <c r="M304" s="291"/>
      <c r="N304" s="256"/>
      <c r="Q304" s="348"/>
      <c r="R304" s="257"/>
    </row>
  </sheetData>
  <mergeCells count="39">
    <mergeCell ref="J48:K48"/>
    <mergeCell ref="L48:M48"/>
    <mergeCell ref="J2:K2"/>
    <mergeCell ref="J40:K40"/>
    <mergeCell ref="L40:M40"/>
    <mergeCell ref="J41:K41"/>
    <mergeCell ref="L41:M41"/>
    <mergeCell ref="J49:K49"/>
    <mergeCell ref="L49:M49"/>
    <mergeCell ref="J50:K50"/>
    <mergeCell ref="L50:M50"/>
    <mergeCell ref="J109:K109"/>
    <mergeCell ref="L109:M109"/>
    <mergeCell ref="J115:K115"/>
    <mergeCell ref="L115:M115"/>
    <mergeCell ref="J123:K123"/>
    <mergeCell ref="L123:M123"/>
    <mergeCell ref="J150:K150"/>
    <mergeCell ref="L150:M150"/>
    <mergeCell ref="J157:K157"/>
    <mergeCell ref="L157:M157"/>
    <mergeCell ref="J161:K161"/>
    <mergeCell ref="L161:M161"/>
    <mergeCell ref="J199:K199"/>
    <mergeCell ref="L199:M199"/>
    <mergeCell ref="J213:K213"/>
    <mergeCell ref="L213:M213"/>
    <mergeCell ref="J217:K217"/>
    <mergeCell ref="L217:M217"/>
    <mergeCell ref="J218:K218"/>
    <mergeCell ref="L218:M218"/>
    <mergeCell ref="J295:K295"/>
    <mergeCell ref="L295:M295"/>
    <mergeCell ref="J280:K280"/>
    <mergeCell ref="L280:M280"/>
    <mergeCell ref="J285:K285"/>
    <mergeCell ref="L285:M285"/>
    <mergeCell ref="J286:K286"/>
    <mergeCell ref="L286:M286"/>
  </mergeCells>
  <conditionalFormatting sqref="D26:D31 D2:D3 D105:D106 D37:D41 D84 D305:D65545 D5:D11 D13:D24">
    <cfRule type="cellIs" dxfId="653" priority="84" operator="equal">
      <formula>"Observation"</formula>
    </cfRule>
  </conditionalFormatting>
  <conditionalFormatting sqref="D102">
    <cfRule type="cellIs" dxfId="652" priority="74" operator="equal">
      <formula>"Observation"</formula>
    </cfRule>
  </conditionalFormatting>
  <conditionalFormatting sqref="D33:D34">
    <cfRule type="cellIs" dxfId="651" priority="83" operator="equal">
      <formula>"Observation"</formula>
    </cfRule>
  </conditionalFormatting>
  <conditionalFormatting sqref="D36">
    <cfRule type="cellIs" dxfId="650" priority="82" operator="equal">
      <formula>"Observation"</formula>
    </cfRule>
  </conditionalFormatting>
  <conditionalFormatting sqref="D25">
    <cfRule type="cellIs" dxfId="649" priority="81" operator="equal">
      <formula>"Observation"</formula>
    </cfRule>
  </conditionalFormatting>
  <conditionalFormatting sqref="D35">
    <cfRule type="cellIs" dxfId="648" priority="80" operator="equal">
      <formula>"Observation"</formula>
    </cfRule>
  </conditionalFormatting>
  <conditionalFormatting sqref="D4">
    <cfRule type="cellIs" dxfId="647" priority="79" operator="equal">
      <formula>"Observation"</formula>
    </cfRule>
  </conditionalFormatting>
  <conditionalFormatting sqref="D85:D88">
    <cfRule type="cellIs" dxfId="646" priority="78" operator="equal">
      <formula>"Observation"</formula>
    </cfRule>
  </conditionalFormatting>
  <conditionalFormatting sqref="D89">
    <cfRule type="cellIs" dxfId="645" priority="77" operator="equal">
      <formula>"Observation"</formula>
    </cfRule>
  </conditionalFormatting>
  <conditionalFormatting sqref="D90:D100 D103">
    <cfRule type="cellIs" dxfId="644" priority="76" operator="equal">
      <formula>"Observation"</formula>
    </cfRule>
  </conditionalFormatting>
  <conditionalFormatting sqref="D104">
    <cfRule type="cellIs" dxfId="643" priority="75" operator="equal">
      <formula>"Observation"</formula>
    </cfRule>
  </conditionalFormatting>
  <conditionalFormatting sqref="D107">
    <cfRule type="cellIs" dxfId="642" priority="72" operator="equal">
      <formula>"Observation"</formula>
    </cfRule>
  </conditionalFormatting>
  <conditionalFormatting sqref="D101">
    <cfRule type="cellIs" dxfId="641" priority="73" operator="equal">
      <formula>"Observation"</formula>
    </cfRule>
  </conditionalFormatting>
  <conditionalFormatting sqref="D108">
    <cfRule type="cellIs" dxfId="640" priority="71" operator="equal">
      <formula>"Observation"</formula>
    </cfRule>
  </conditionalFormatting>
  <conditionalFormatting sqref="D32">
    <cfRule type="cellIs" dxfId="639" priority="70" operator="equal">
      <formula>"Observation"</formula>
    </cfRule>
  </conditionalFormatting>
  <conditionalFormatting sqref="D57:D65 D70 D42:D43 D45:D49 D113:D127 D72 D76 D80">
    <cfRule type="cellIs" dxfId="638" priority="69" operator="equal">
      <formula>"Observation"</formula>
    </cfRule>
  </conditionalFormatting>
  <conditionalFormatting sqref="D109:D111">
    <cfRule type="cellIs" dxfId="637" priority="68" operator="equal">
      <formula>"Observation"</formula>
    </cfRule>
  </conditionalFormatting>
  <conditionalFormatting sqref="D50:D56">
    <cfRule type="cellIs" dxfId="636" priority="67" operator="equal">
      <formula>"Observation"</formula>
    </cfRule>
  </conditionalFormatting>
  <conditionalFormatting sqref="D112">
    <cfRule type="cellIs" dxfId="635" priority="66" operator="equal">
      <formula>"Observation"</formula>
    </cfRule>
  </conditionalFormatting>
  <conditionalFormatting sqref="D44">
    <cfRule type="cellIs" dxfId="634" priority="65" operator="equal">
      <formula>"Observation"</formula>
    </cfRule>
  </conditionalFormatting>
  <conditionalFormatting sqref="D67">
    <cfRule type="cellIs" dxfId="633" priority="64" operator="equal">
      <formula>"Observation"</formula>
    </cfRule>
  </conditionalFormatting>
  <conditionalFormatting sqref="D66">
    <cfRule type="cellIs" dxfId="632" priority="63" operator="equal">
      <formula>"Observation"</formula>
    </cfRule>
  </conditionalFormatting>
  <conditionalFormatting sqref="D69">
    <cfRule type="cellIs" dxfId="631" priority="62" operator="equal">
      <formula>"Observation"</formula>
    </cfRule>
  </conditionalFormatting>
  <conditionalFormatting sqref="D68">
    <cfRule type="cellIs" dxfId="630" priority="61" operator="equal">
      <formula>"Observation"</formula>
    </cfRule>
  </conditionalFormatting>
  <conditionalFormatting sqref="D71">
    <cfRule type="cellIs" dxfId="629" priority="60" operator="equal">
      <formula>"Observation"</formula>
    </cfRule>
  </conditionalFormatting>
  <conditionalFormatting sqref="D129">
    <cfRule type="cellIs" dxfId="628" priority="59" operator="equal">
      <formula>"Observation"</formula>
    </cfRule>
  </conditionalFormatting>
  <conditionalFormatting sqref="D128">
    <cfRule type="cellIs" dxfId="627" priority="58" operator="equal">
      <formula>"Observation"</formula>
    </cfRule>
  </conditionalFormatting>
  <conditionalFormatting sqref="D12">
    <cfRule type="cellIs" dxfId="626" priority="57" operator="equal">
      <formula>"Observation"</formula>
    </cfRule>
  </conditionalFormatting>
  <conditionalFormatting sqref="D143:D148 D130:D141 D276:D277 D154:D157 D252 D161">
    <cfRule type="cellIs" dxfId="625" priority="56" operator="equal">
      <formula>"Observation"</formula>
    </cfRule>
  </conditionalFormatting>
  <conditionalFormatting sqref="D150:D151">
    <cfRule type="cellIs" dxfId="624" priority="55" operator="equal">
      <formula>"Observation"</formula>
    </cfRule>
  </conditionalFormatting>
  <conditionalFormatting sqref="D153">
    <cfRule type="cellIs" dxfId="623" priority="54" operator="equal">
      <formula>"Observation"</formula>
    </cfRule>
  </conditionalFormatting>
  <conditionalFormatting sqref="D142">
    <cfRule type="cellIs" dxfId="622" priority="53" operator="equal">
      <formula>"Observation"</formula>
    </cfRule>
  </conditionalFormatting>
  <conditionalFormatting sqref="D152">
    <cfRule type="cellIs" dxfId="621" priority="52" operator="equal">
      <formula>"Observation"</formula>
    </cfRule>
  </conditionalFormatting>
  <conditionalFormatting sqref="D253:D256">
    <cfRule type="cellIs" dxfId="620" priority="51" operator="equal">
      <formula>"Observation"</formula>
    </cfRule>
  </conditionalFormatting>
  <conditionalFormatting sqref="D257">
    <cfRule type="cellIs" dxfId="619" priority="50" operator="equal">
      <formula>"Observation"</formula>
    </cfRule>
  </conditionalFormatting>
  <conditionalFormatting sqref="D261:D271 D274">
    <cfRule type="cellIs" dxfId="618" priority="49" operator="equal">
      <formula>"Observation"</formula>
    </cfRule>
  </conditionalFormatting>
  <conditionalFormatting sqref="D275">
    <cfRule type="cellIs" dxfId="617" priority="48" operator="equal">
      <formula>"Observation"</formula>
    </cfRule>
  </conditionalFormatting>
  <conditionalFormatting sqref="D273">
    <cfRule type="cellIs" dxfId="616" priority="47" operator="equal">
      <formula>"Observation"</formula>
    </cfRule>
  </conditionalFormatting>
  <conditionalFormatting sqref="D272">
    <cfRule type="cellIs" dxfId="615" priority="46" operator="equal">
      <formula>"Observation"</formula>
    </cfRule>
  </conditionalFormatting>
  <conditionalFormatting sqref="D278">
    <cfRule type="cellIs" dxfId="614" priority="45" operator="equal">
      <formula>"Observation"</formula>
    </cfRule>
  </conditionalFormatting>
  <conditionalFormatting sqref="D149">
    <cfRule type="cellIs" dxfId="613" priority="43" operator="equal">
      <formula>"Observation"</formula>
    </cfRule>
  </conditionalFormatting>
  <conditionalFormatting sqref="D279">
    <cfRule type="cellIs" dxfId="612" priority="44" operator="equal">
      <formula>"Observation"</formula>
    </cfRule>
  </conditionalFormatting>
  <conditionalFormatting sqref="D225:D233 D238 D207:D208 D210:D213 D284:D291 D240 D217 D244 D248 D295:D299">
    <cfRule type="cellIs" dxfId="611" priority="42" operator="equal">
      <formula>"Observation"</formula>
    </cfRule>
  </conditionalFormatting>
  <conditionalFormatting sqref="D280:D282">
    <cfRule type="cellIs" dxfId="610" priority="41" operator="equal">
      <formula>"Observation"</formula>
    </cfRule>
  </conditionalFormatting>
  <conditionalFormatting sqref="D218:D224">
    <cfRule type="cellIs" dxfId="609" priority="40" operator="equal">
      <formula>"Observation"</formula>
    </cfRule>
  </conditionalFormatting>
  <conditionalFormatting sqref="D283">
    <cfRule type="cellIs" dxfId="608" priority="39" operator="equal">
      <formula>"Observation"</formula>
    </cfRule>
  </conditionalFormatting>
  <conditionalFormatting sqref="D209">
    <cfRule type="cellIs" dxfId="607" priority="38" operator="equal">
      <formula>"Observation"</formula>
    </cfRule>
  </conditionalFormatting>
  <conditionalFormatting sqref="D235">
    <cfRule type="cellIs" dxfId="606" priority="37" operator="equal">
      <formula>"Observation"</formula>
    </cfRule>
  </conditionalFormatting>
  <conditionalFormatting sqref="D234">
    <cfRule type="cellIs" dxfId="605" priority="36" operator="equal">
      <formula>"Observation"</formula>
    </cfRule>
  </conditionalFormatting>
  <conditionalFormatting sqref="D237">
    <cfRule type="cellIs" dxfId="604" priority="35" operator="equal">
      <formula>"Observation"</formula>
    </cfRule>
  </conditionalFormatting>
  <conditionalFormatting sqref="D236">
    <cfRule type="cellIs" dxfId="603" priority="34" operator="equal">
      <formula>"Observation"</formula>
    </cfRule>
  </conditionalFormatting>
  <conditionalFormatting sqref="D239">
    <cfRule type="cellIs" dxfId="602" priority="33" operator="equal">
      <formula>"Observation"</formula>
    </cfRule>
  </conditionalFormatting>
  <conditionalFormatting sqref="D300">
    <cfRule type="cellIs" dxfId="601" priority="32" operator="equal">
      <formula>"Observation"</formula>
    </cfRule>
  </conditionalFormatting>
  <conditionalFormatting sqref="D165">
    <cfRule type="cellIs" dxfId="600" priority="31" operator="equal">
      <formula>"Observation"</formula>
    </cfRule>
  </conditionalFormatting>
  <conditionalFormatting sqref="D166:D168">
    <cfRule type="cellIs" dxfId="599" priority="30" operator="equal">
      <formula>"Observation"</formula>
    </cfRule>
  </conditionalFormatting>
  <conditionalFormatting sqref="D205">
    <cfRule type="cellIs" dxfId="598" priority="29" operator="equal">
      <formula>"Observation"</formula>
    </cfRule>
  </conditionalFormatting>
  <conditionalFormatting sqref="D169">
    <cfRule type="cellIs" dxfId="597" priority="28" operator="equal">
      <formula>"Observation"</formula>
    </cfRule>
  </conditionalFormatting>
  <conditionalFormatting sqref="D170">
    <cfRule type="cellIs" dxfId="596" priority="27" operator="equal">
      <formula>"Observation"</formula>
    </cfRule>
  </conditionalFormatting>
  <conditionalFormatting sqref="D195:D196 D174">
    <cfRule type="cellIs" dxfId="595" priority="26" operator="equal">
      <formula>"Observation"</formula>
    </cfRule>
  </conditionalFormatting>
  <conditionalFormatting sqref="D175:D178">
    <cfRule type="cellIs" dxfId="594" priority="25" operator="equal">
      <formula>"Observation"</formula>
    </cfRule>
  </conditionalFormatting>
  <conditionalFormatting sqref="D179">
    <cfRule type="cellIs" dxfId="593" priority="24" operator="equal">
      <formula>"Observation"</formula>
    </cfRule>
  </conditionalFormatting>
  <conditionalFormatting sqref="D180:D190 D193">
    <cfRule type="cellIs" dxfId="592" priority="23" operator="equal">
      <formula>"Observation"</formula>
    </cfRule>
  </conditionalFormatting>
  <conditionalFormatting sqref="D194">
    <cfRule type="cellIs" dxfId="591" priority="22" operator="equal">
      <formula>"Observation"</formula>
    </cfRule>
  </conditionalFormatting>
  <conditionalFormatting sqref="D192">
    <cfRule type="cellIs" dxfId="590" priority="21" operator="equal">
      <formula>"Observation"</formula>
    </cfRule>
  </conditionalFormatting>
  <conditionalFormatting sqref="D191">
    <cfRule type="cellIs" dxfId="589" priority="20" operator="equal">
      <formula>"Observation"</formula>
    </cfRule>
  </conditionalFormatting>
  <conditionalFormatting sqref="D197">
    <cfRule type="cellIs" dxfId="588" priority="19" operator="equal">
      <formula>"Observation"</formula>
    </cfRule>
  </conditionalFormatting>
  <conditionalFormatting sqref="D198">
    <cfRule type="cellIs" dxfId="587" priority="18" operator="equal">
      <formula>"Observation"</formula>
    </cfRule>
  </conditionalFormatting>
  <conditionalFormatting sqref="D199:D203">
    <cfRule type="cellIs" dxfId="586" priority="17" operator="equal">
      <formula>"Observation"</formula>
    </cfRule>
  </conditionalFormatting>
  <conditionalFormatting sqref="D204">
    <cfRule type="cellIs" dxfId="585" priority="16" operator="equal">
      <formula>"Observation"</formula>
    </cfRule>
  </conditionalFormatting>
  <conditionalFormatting sqref="D206">
    <cfRule type="cellIs" dxfId="584" priority="15" operator="equal">
      <formula>"Observation"</formula>
    </cfRule>
  </conditionalFormatting>
  <conditionalFormatting sqref="D304">
    <cfRule type="cellIs" dxfId="583" priority="14" operator="equal">
      <formula>"Observation"</formula>
    </cfRule>
  </conditionalFormatting>
  <conditionalFormatting sqref="D81:D83">
    <cfRule type="cellIs" dxfId="582" priority="13" operator="equal">
      <formula>"Observation"</formula>
    </cfRule>
  </conditionalFormatting>
  <conditionalFormatting sqref="D73:D75">
    <cfRule type="cellIs" dxfId="581" priority="12" operator="equal">
      <formula>"Observation"</formula>
    </cfRule>
  </conditionalFormatting>
  <conditionalFormatting sqref="D77:D79">
    <cfRule type="cellIs" dxfId="580" priority="11" operator="equal">
      <formula>"Observation"</formula>
    </cfRule>
  </conditionalFormatting>
  <conditionalFormatting sqref="D214:D216">
    <cfRule type="cellIs" dxfId="579" priority="10" operator="equal">
      <formula>"Observation"</formula>
    </cfRule>
  </conditionalFormatting>
  <conditionalFormatting sqref="D158:D160">
    <cfRule type="cellIs" dxfId="578" priority="9" operator="equal">
      <formula>"Observation"</formula>
    </cfRule>
  </conditionalFormatting>
  <conditionalFormatting sqref="D162:D164">
    <cfRule type="cellIs" dxfId="577" priority="8" operator="equal">
      <formula>"Observation"</formula>
    </cfRule>
  </conditionalFormatting>
  <conditionalFormatting sqref="D241:D243">
    <cfRule type="cellIs" dxfId="576" priority="7" operator="equal">
      <formula>"Observation"</formula>
    </cfRule>
  </conditionalFormatting>
  <conditionalFormatting sqref="D245:D247">
    <cfRule type="cellIs" dxfId="575" priority="6" operator="equal">
      <formula>"Observation"</formula>
    </cfRule>
  </conditionalFormatting>
  <conditionalFormatting sqref="D249:D251">
    <cfRule type="cellIs" dxfId="574" priority="5" operator="equal">
      <formula>"Observation"</formula>
    </cfRule>
  </conditionalFormatting>
  <conditionalFormatting sqref="D258:D260">
    <cfRule type="cellIs" dxfId="573" priority="4" operator="equal">
      <formula>"Observation"</formula>
    </cfRule>
  </conditionalFormatting>
  <conditionalFormatting sqref="D292:D294">
    <cfRule type="cellIs" dxfId="572" priority="3" operator="equal">
      <formula>"Observation"</formula>
    </cfRule>
  </conditionalFormatting>
  <conditionalFormatting sqref="D301:D303">
    <cfRule type="cellIs" dxfId="571" priority="2" operator="equal">
      <formula>"Observation"</formula>
    </cfRule>
  </conditionalFormatting>
  <conditionalFormatting sqref="D171:D173">
    <cfRule type="cellIs" dxfId="570" priority="1" operator="equal">
      <formula>"Observation"</formula>
    </cfRule>
  </conditionalFormatting>
  <pageMargins left="0.7" right="0.7" top="0.75" bottom="0.75" header="0.3" footer="0.3"/>
  <pageSetup paperSize="9" orientation="portrait" horizontalDpi="300" verticalDpi="300"/>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3" tint="-0.499984740745262"/>
    <outlinePr summaryBelow="0" summaryRight="0"/>
    <pageSetUpPr fitToPage="1"/>
  </sheetPr>
  <dimension ref="A1:S1"/>
  <sheetViews>
    <sheetView zoomScale="90" zoomScaleNormal="90" zoomScaleSheetLayoutView="70" zoomScalePageLayoutView="90" workbookViewId="0">
      <selection activeCell="E27" sqref="E27"/>
    </sheetView>
  </sheetViews>
  <sheetFormatPr defaultColWidth="8.85546875" defaultRowHeight="15" x14ac:dyDescent="0.25"/>
  <cols>
    <col min="1" max="1" width="25.7109375" style="1" bestFit="1" customWidth="1"/>
    <col min="2" max="6" width="8.85546875" style="6"/>
    <col min="7" max="10" width="8.85546875" style="7"/>
    <col min="11" max="11" width="8.85546875" style="6"/>
    <col min="12" max="12" width="8.85546875" style="1"/>
    <col min="13" max="13" width="8.85546875" style="10"/>
    <col min="14" max="14" width="8.85546875" style="6"/>
    <col min="15" max="15" width="8.85546875" style="2"/>
    <col min="16" max="16" width="8.85546875" style="27"/>
    <col min="17" max="19" width="8.85546875" style="6"/>
    <col min="20" max="16384" width="8.85546875" style="1"/>
  </cols>
  <sheetData>
    <row r="1" spans="1:1" x14ac:dyDescent="0.25">
      <c r="A1" s="327" t="s">
        <v>1962</v>
      </c>
    </row>
  </sheetData>
  <customSheetViews>
    <customSheetView guid="{76C0996E-7634-4D84-AC5B-0CA1A4399A17}" scale="90" fitToPage="1">
      <selection activeCell="E27" sqref="E27"/>
      <pageMargins left="0.7" right="0.7" top="0.75" bottom="0.75" header="0.3" footer="0.3"/>
      <printOptions gridLines="1"/>
      <pageSetup paperSize="9" scale="64" fitToHeight="0" orientation="landscape" verticalDpi="300"/>
    </customSheetView>
    <customSheetView guid="{B36FC692-2F6E-4237-BCE6-2461DCB70D69}" scale="90" fitToPage="1">
      <selection activeCell="E27" sqref="E27"/>
      <pageMargins left="0.7" right="0.7" top="0.75" bottom="0.75" header="0.3" footer="0.3"/>
      <printOptions gridLines="1"/>
      <pageSetup paperSize="9" scale="64" fitToHeight="0" orientation="landscape" verticalDpi="300"/>
    </customSheetView>
    <customSheetView guid="{8F326820-A2F4-4B57-8385-3E3CF4F3B319}" scale="90" fitToPage="1">
      <selection activeCell="E27" sqref="E27"/>
      <pageMargins left="0.7" right="0.7" top="0.75" bottom="0.75" header="0.3" footer="0.3"/>
      <printOptions gridLines="1"/>
      <pageSetup paperSize="9" scale="64" fitToHeight="0" orientation="landscape" verticalDpi="300"/>
    </customSheetView>
    <customSheetView guid="{9615763B-08BA-4DB8-B511-5DC1F30FCB6F}" scale="90" fitToPage="1">
      <selection activeCell="E27" sqref="E27"/>
      <pageMargins left="0.7" right="0.7" top="0.75" bottom="0.75" header="0.3" footer="0.3"/>
      <printOptions gridLines="1"/>
      <pageSetup paperSize="9" scale="64" fitToHeight="0" orientation="landscape" verticalDpi="300"/>
    </customSheetView>
    <customSheetView guid="{9DAFA5EE-CACD-4775-87EE-70A38BAA7EDD}" scale="90" fitToPage="1">
      <selection activeCell="E27" sqref="E27"/>
      <pageMargins left="0.7" right="0.7" top="0.75" bottom="0.75" header="0.3" footer="0.3"/>
      <printOptions gridLines="1"/>
      <pageSetup paperSize="9" scale="64" fitToHeight="0" orientation="landscape" verticalDpi="300"/>
    </customSheetView>
  </customSheetViews>
  <printOptions gridLines="1"/>
  <pageMargins left="0.25" right="0.25" top="0.75" bottom="0.75" header="0.3" footer="0.3"/>
  <pageSetup paperSize="9" scale="64" fitToHeight="0" orientation="landscape" verticalDpi="300"/>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9" tint="-0.499984740745262"/>
  </sheetPr>
  <dimension ref="A1:R218"/>
  <sheetViews>
    <sheetView topLeftCell="A131" zoomScale="85" zoomScaleNormal="85" zoomScalePageLayoutView="85" workbookViewId="0">
      <selection activeCell="L153" sqref="L153"/>
    </sheetView>
  </sheetViews>
  <sheetFormatPr defaultColWidth="8.85546875" defaultRowHeight="15" outlineLevelRow="1" x14ac:dyDescent="0.25"/>
  <cols>
    <col min="1" max="1" width="11" style="1" customWidth="1"/>
    <col min="2" max="2" width="10.140625" style="1" hidden="1" customWidth="1"/>
    <col min="3" max="3" width="9.42578125" style="6" hidden="1" customWidth="1"/>
    <col min="4" max="4" width="13.42578125" style="6" hidden="1" customWidth="1"/>
    <col min="5" max="5" width="29.140625" style="6" hidden="1" customWidth="1"/>
    <col min="6" max="6" width="8.42578125" style="6" hidden="1" customWidth="1"/>
    <col min="7" max="9" width="2.42578125" style="7" customWidth="1"/>
    <col min="10" max="10" width="8.42578125" style="6" customWidth="1"/>
    <col min="11" max="11" width="82" style="1" customWidth="1"/>
    <col min="12" max="12" width="7.42578125" style="10" customWidth="1"/>
    <col min="13" max="13" width="76.85546875" style="6" customWidth="1"/>
    <col min="14" max="14" width="11" style="2" customWidth="1"/>
    <col min="15" max="16" width="0" style="1" hidden="1" customWidth="1"/>
    <col min="17" max="17" width="10.140625" style="1" hidden="1" customWidth="1"/>
    <col min="18" max="20" width="0" style="1" hidden="1" customWidth="1"/>
    <col min="21" max="16384" width="8.85546875" style="1"/>
  </cols>
  <sheetData>
    <row r="1" spans="1:18" s="106" customFormat="1" ht="45" customHeight="1" x14ac:dyDescent="0.25">
      <c r="A1" s="106" t="s">
        <v>2649</v>
      </c>
      <c r="G1" s="109"/>
      <c r="H1" s="109"/>
      <c r="I1" s="109"/>
      <c r="N1" s="108"/>
      <c r="Q1" s="106" t="s">
        <v>512</v>
      </c>
      <c r="R1" s="54" t="s">
        <v>955</v>
      </c>
    </row>
    <row r="2" spans="1:18" s="54" customFormat="1" ht="33" customHeight="1" x14ac:dyDescent="0.25">
      <c r="A2" s="68" t="s">
        <v>917</v>
      </c>
      <c r="B2" s="68"/>
      <c r="C2" s="68" t="s">
        <v>463</v>
      </c>
      <c r="D2" s="68" t="s">
        <v>462</v>
      </c>
      <c r="E2" s="68" t="s">
        <v>461</v>
      </c>
      <c r="F2" s="68" t="s">
        <v>460</v>
      </c>
      <c r="G2" s="121" t="s">
        <v>459</v>
      </c>
      <c r="H2" s="121" t="s">
        <v>458</v>
      </c>
      <c r="I2" s="121"/>
      <c r="J2" s="509" t="s">
        <v>456</v>
      </c>
      <c r="K2" s="509"/>
      <c r="L2" s="68" t="s">
        <v>455</v>
      </c>
      <c r="M2" s="9"/>
      <c r="N2" s="63" t="s">
        <v>454</v>
      </c>
      <c r="O2" s="54" t="s">
        <v>535</v>
      </c>
      <c r="P2" s="54" t="s">
        <v>533</v>
      </c>
      <c r="Q2" s="68" t="s">
        <v>469</v>
      </c>
      <c r="R2" s="54" t="s">
        <v>955</v>
      </c>
    </row>
    <row r="3" spans="1:18" s="16" customFormat="1" x14ac:dyDescent="0.25">
      <c r="A3" s="16" t="s">
        <v>2650</v>
      </c>
      <c r="C3" s="15"/>
      <c r="D3" s="15"/>
      <c r="E3" s="15"/>
      <c r="F3" s="15"/>
      <c r="G3" s="381"/>
      <c r="H3" s="381"/>
      <c r="I3" s="381"/>
      <c r="J3" s="15"/>
      <c r="K3" s="381"/>
      <c r="L3" s="407" t="s">
        <v>2651</v>
      </c>
      <c r="M3" s="53"/>
      <c r="N3" s="26"/>
      <c r="Q3" s="16" t="s">
        <v>2652</v>
      </c>
      <c r="R3" s="345">
        <v>0</v>
      </c>
    </row>
    <row r="4" spans="1:18" s="43" customFormat="1" ht="39.75" customHeight="1" x14ac:dyDescent="0.25">
      <c r="A4" s="290" t="s">
        <v>2653</v>
      </c>
      <c r="B4" s="290"/>
      <c r="C4" s="346" t="s">
        <v>9</v>
      </c>
      <c r="D4" s="346" t="s">
        <v>8</v>
      </c>
      <c r="E4" s="346" t="s">
        <v>10</v>
      </c>
      <c r="F4" s="346" t="s">
        <v>0</v>
      </c>
      <c r="G4" s="52">
        <v>0</v>
      </c>
      <c r="H4" s="52">
        <v>7</v>
      </c>
      <c r="I4" s="52"/>
      <c r="J4" s="517" t="s">
        <v>2654</v>
      </c>
      <c r="K4" s="517"/>
      <c r="L4" s="522" t="s">
        <v>2655</v>
      </c>
      <c r="M4" s="522"/>
      <c r="N4" s="288" t="str">
        <f t="shared" ref="N4:N12" si="0">A5</f>
        <v>E2.1.02</v>
      </c>
      <c r="O4" s="214" t="s">
        <v>2656</v>
      </c>
      <c r="Q4" s="290" t="s">
        <v>2657</v>
      </c>
      <c r="R4" s="345" t="s">
        <v>2658</v>
      </c>
    </row>
    <row r="5" spans="1:18" s="43" customFormat="1" ht="38.25" customHeight="1" x14ac:dyDescent="0.25">
      <c r="A5" s="290" t="s">
        <v>2659</v>
      </c>
      <c r="B5" s="290"/>
      <c r="C5" s="346" t="s">
        <v>9</v>
      </c>
      <c r="D5" s="346" t="s">
        <v>8</v>
      </c>
      <c r="E5" s="346" t="s">
        <v>10</v>
      </c>
      <c r="F5" s="346" t="s">
        <v>0</v>
      </c>
      <c r="G5" s="52">
        <v>0</v>
      </c>
      <c r="H5" s="52">
        <v>7</v>
      </c>
      <c r="I5" s="52"/>
      <c r="J5" s="517" t="s">
        <v>2660</v>
      </c>
      <c r="K5" s="517"/>
      <c r="L5" s="522" t="s">
        <v>2661</v>
      </c>
      <c r="M5" s="522"/>
      <c r="N5" s="288" t="str">
        <f t="shared" si="0"/>
        <v>E2.1.03</v>
      </c>
      <c r="O5" s="214" t="s">
        <v>2656</v>
      </c>
      <c r="Q5" s="290" t="s">
        <v>2662</v>
      </c>
      <c r="R5" s="345"/>
    </row>
    <row r="6" spans="1:18" s="43" customFormat="1" ht="39.75" customHeight="1" x14ac:dyDescent="0.25">
      <c r="A6" s="290" t="s">
        <v>2663</v>
      </c>
      <c r="B6" s="290"/>
      <c r="C6" s="346" t="s">
        <v>9</v>
      </c>
      <c r="D6" s="346" t="s">
        <v>8</v>
      </c>
      <c r="E6" s="346" t="s">
        <v>10</v>
      </c>
      <c r="F6" s="346" t="s">
        <v>0</v>
      </c>
      <c r="G6" s="52">
        <v>0</v>
      </c>
      <c r="H6" s="52">
        <v>7</v>
      </c>
      <c r="I6" s="52"/>
      <c r="J6" s="517" t="s">
        <v>2664</v>
      </c>
      <c r="K6" s="517"/>
      <c r="L6" s="522" t="s">
        <v>2665</v>
      </c>
      <c r="M6" s="522"/>
      <c r="N6" s="288" t="str">
        <f t="shared" si="0"/>
        <v>E2.1.04</v>
      </c>
      <c r="O6" s="214" t="s">
        <v>2656</v>
      </c>
      <c r="Q6" s="290" t="s">
        <v>2666</v>
      </c>
      <c r="R6" s="345"/>
    </row>
    <row r="7" spans="1:18" s="43" customFormat="1" ht="33.75" customHeight="1" x14ac:dyDescent="0.25">
      <c r="A7" s="290" t="s">
        <v>2667</v>
      </c>
      <c r="B7" s="290"/>
      <c r="C7" s="346" t="s">
        <v>9</v>
      </c>
      <c r="D7" s="346" t="s">
        <v>8</v>
      </c>
      <c r="E7" s="346" t="s">
        <v>10</v>
      </c>
      <c r="F7" s="346" t="s">
        <v>0</v>
      </c>
      <c r="G7" s="52">
        <v>0</v>
      </c>
      <c r="H7" s="52">
        <v>7</v>
      </c>
      <c r="I7" s="52"/>
      <c r="J7" s="517" t="s">
        <v>2668</v>
      </c>
      <c r="K7" s="517"/>
      <c r="L7" s="522" t="s">
        <v>2669</v>
      </c>
      <c r="M7" s="522"/>
      <c r="N7" s="288" t="str">
        <f t="shared" si="0"/>
        <v>E2.1.05</v>
      </c>
      <c r="O7" s="214" t="s">
        <v>2656</v>
      </c>
      <c r="Q7" s="290" t="s">
        <v>2670</v>
      </c>
      <c r="R7" s="345"/>
    </row>
    <row r="8" spans="1:18" s="43" customFormat="1" ht="30.75" customHeight="1" x14ac:dyDescent="0.25">
      <c r="A8" s="290" t="s">
        <v>2671</v>
      </c>
      <c r="B8" s="290"/>
      <c r="C8" s="346" t="s">
        <v>9</v>
      </c>
      <c r="D8" s="346" t="s">
        <v>8</v>
      </c>
      <c r="E8" s="346" t="s">
        <v>10</v>
      </c>
      <c r="F8" s="346" t="s">
        <v>0</v>
      </c>
      <c r="G8" s="52">
        <v>0</v>
      </c>
      <c r="H8" s="52">
        <v>7</v>
      </c>
      <c r="I8" s="52"/>
      <c r="J8" s="517" t="s">
        <v>2672</v>
      </c>
      <c r="K8" s="517"/>
      <c r="L8" s="522" t="s">
        <v>2673</v>
      </c>
      <c r="M8" s="522"/>
      <c r="N8" s="288" t="str">
        <f t="shared" si="0"/>
        <v>E2.1.06</v>
      </c>
      <c r="O8" s="214" t="s">
        <v>2656</v>
      </c>
      <c r="Q8" s="290" t="s">
        <v>2674</v>
      </c>
      <c r="R8" s="345"/>
    </row>
    <row r="9" spans="1:18" s="43" customFormat="1" ht="35.25" customHeight="1" x14ac:dyDescent="0.25">
      <c r="A9" s="290" t="s">
        <v>2675</v>
      </c>
      <c r="B9" s="290"/>
      <c r="C9" s="346" t="s">
        <v>9</v>
      </c>
      <c r="D9" s="346" t="s">
        <v>8</v>
      </c>
      <c r="E9" s="346" t="s">
        <v>10</v>
      </c>
      <c r="F9" s="346" t="s">
        <v>0</v>
      </c>
      <c r="G9" s="52">
        <v>0</v>
      </c>
      <c r="H9" s="52">
        <v>7</v>
      </c>
      <c r="I9" s="52"/>
      <c r="J9" s="517" t="s">
        <v>2676</v>
      </c>
      <c r="K9" s="517"/>
      <c r="L9" s="522" t="s">
        <v>2677</v>
      </c>
      <c r="M9" s="522"/>
      <c r="N9" s="288" t="str">
        <f t="shared" si="0"/>
        <v>E2.1.07</v>
      </c>
      <c r="O9" s="214" t="s">
        <v>2656</v>
      </c>
      <c r="Q9" s="290" t="s">
        <v>2678</v>
      </c>
      <c r="R9" s="345"/>
    </row>
    <row r="10" spans="1:18" s="43" customFormat="1" ht="33.75" customHeight="1" x14ac:dyDescent="0.25">
      <c r="A10" s="290" t="s">
        <v>2679</v>
      </c>
      <c r="B10" s="290"/>
      <c r="C10" s="346" t="s">
        <v>9</v>
      </c>
      <c r="D10" s="346" t="s">
        <v>8</v>
      </c>
      <c r="E10" s="346" t="s">
        <v>10</v>
      </c>
      <c r="F10" s="346" t="s">
        <v>0</v>
      </c>
      <c r="G10" s="52">
        <v>0</v>
      </c>
      <c r="H10" s="52">
        <v>7</v>
      </c>
      <c r="I10" s="52"/>
      <c r="J10" s="517" t="s">
        <v>2680</v>
      </c>
      <c r="K10" s="517"/>
      <c r="L10" s="522" t="s">
        <v>2681</v>
      </c>
      <c r="M10" s="522"/>
      <c r="N10" s="288" t="str">
        <f t="shared" si="0"/>
        <v>E2.1.08</v>
      </c>
      <c r="O10" s="214" t="s">
        <v>2656</v>
      </c>
      <c r="Q10" s="290" t="s">
        <v>2682</v>
      </c>
      <c r="R10" s="345"/>
    </row>
    <row r="11" spans="1:18" s="43" customFormat="1" ht="34.5" customHeight="1" x14ac:dyDescent="0.25">
      <c r="A11" s="290" t="s">
        <v>2683</v>
      </c>
      <c r="B11" s="290"/>
      <c r="C11" s="346" t="s">
        <v>9</v>
      </c>
      <c r="D11" s="346" t="s">
        <v>8</v>
      </c>
      <c r="E11" s="346" t="s">
        <v>10</v>
      </c>
      <c r="F11" s="346" t="s">
        <v>0</v>
      </c>
      <c r="G11" s="52">
        <v>0</v>
      </c>
      <c r="H11" s="52">
        <v>7</v>
      </c>
      <c r="I11" s="52"/>
      <c r="J11" s="517" t="s">
        <v>2684</v>
      </c>
      <c r="K11" s="517"/>
      <c r="L11" s="522" t="s">
        <v>2685</v>
      </c>
      <c r="M11" s="522"/>
      <c r="N11" s="288" t="str">
        <f t="shared" si="0"/>
        <v>E2.1.09</v>
      </c>
      <c r="O11" s="214" t="s">
        <v>2656</v>
      </c>
      <c r="Q11" s="290" t="s">
        <v>2686</v>
      </c>
      <c r="R11" s="345" t="e">
        <v>#N/A</v>
      </c>
    </row>
    <row r="12" spans="1:18" s="43" customFormat="1" ht="34.5" customHeight="1" x14ac:dyDescent="0.25">
      <c r="A12" s="290" t="s">
        <v>2687</v>
      </c>
      <c r="B12" s="290"/>
      <c r="C12" s="346" t="s">
        <v>9</v>
      </c>
      <c r="D12" s="346" t="s">
        <v>8</v>
      </c>
      <c r="E12" s="346" t="s">
        <v>10</v>
      </c>
      <c r="F12" s="346" t="s">
        <v>0</v>
      </c>
      <c r="G12" s="52">
        <v>0</v>
      </c>
      <c r="H12" s="52">
        <v>7</v>
      </c>
      <c r="I12" s="52"/>
      <c r="J12" s="517" t="s">
        <v>2688</v>
      </c>
      <c r="K12" s="517"/>
      <c r="L12" s="522" t="s">
        <v>2689</v>
      </c>
      <c r="M12" s="522"/>
      <c r="N12" s="288" t="str">
        <f t="shared" si="0"/>
        <v>E2.1.10</v>
      </c>
      <c r="O12" s="214" t="s">
        <v>2656</v>
      </c>
      <c r="Q12" s="290" t="s">
        <v>2690</v>
      </c>
      <c r="R12" s="345" t="e">
        <v>#N/A</v>
      </c>
    </row>
    <row r="13" spans="1:18" s="43" customFormat="1" ht="32.25" customHeight="1" x14ac:dyDescent="0.25">
      <c r="A13" s="290" t="s">
        <v>2691</v>
      </c>
      <c r="B13" s="290"/>
      <c r="C13" s="346" t="s">
        <v>9</v>
      </c>
      <c r="D13" s="346" t="s">
        <v>8</v>
      </c>
      <c r="E13" s="346" t="s">
        <v>10</v>
      </c>
      <c r="F13" s="346" t="s">
        <v>0</v>
      </c>
      <c r="G13" s="52">
        <v>0</v>
      </c>
      <c r="H13" s="52">
        <v>7</v>
      </c>
      <c r="I13" s="52"/>
      <c r="J13" s="517" t="s">
        <v>2692</v>
      </c>
      <c r="K13" s="517"/>
      <c r="L13" s="522" t="s">
        <v>2693</v>
      </c>
      <c r="M13" s="522"/>
      <c r="N13" s="288" t="str">
        <f>A14</f>
        <v>E2.1.11</v>
      </c>
      <c r="O13" s="214" t="s">
        <v>2656</v>
      </c>
      <c r="Q13" s="290" t="s">
        <v>2694</v>
      </c>
      <c r="R13" s="345" t="e">
        <v>#N/A</v>
      </c>
    </row>
    <row r="14" spans="1:18" s="43" customFormat="1" ht="24.75" customHeight="1" x14ac:dyDescent="0.25">
      <c r="A14" s="290" t="s">
        <v>2695</v>
      </c>
      <c r="B14" s="290"/>
      <c r="C14" s="346" t="s">
        <v>9</v>
      </c>
      <c r="D14" s="346" t="s">
        <v>8</v>
      </c>
      <c r="E14" s="346" t="s">
        <v>7</v>
      </c>
      <c r="F14" s="346" t="s">
        <v>6</v>
      </c>
      <c r="G14" s="27"/>
      <c r="H14" s="27"/>
      <c r="I14" s="27"/>
      <c r="J14" s="517" t="s">
        <v>2696</v>
      </c>
      <c r="K14" s="517"/>
      <c r="L14" s="511" t="s">
        <v>2697</v>
      </c>
      <c r="M14" s="511"/>
      <c r="N14" s="263"/>
      <c r="Q14" s="290" t="s">
        <v>2698</v>
      </c>
      <c r="R14" s="345" t="s">
        <v>2699</v>
      </c>
    </row>
    <row r="15" spans="1:18" outlineLevel="1" x14ac:dyDescent="0.25">
      <c r="A15" s="19"/>
      <c r="B15" s="6" t="s">
        <v>1120</v>
      </c>
      <c r="C15" s="6" t="s">
        <v>2</v>
      </c>
      <c r="E15" s="6" t="s">
        <v>1</v>
      </c>
      <c r="F15" s="2">
        <v>1306</v>
      </c>
      <c r="G15" s="10"/>
      <c r="H15" s="10"/>
      <c r="I15" s="10"/>
      <c r="K15" s="125" t="s">
        <v>855</v>
      </c>
      <c r="L15" s="30"/>
      <c r="M15" s="27" t="s">
        <v>2700</v>
      </c>
      <c r="N15" s="25" t="str">
        <f>A29</f>
        <v>E2.1.12</v>
      </c>
      <c r="Q15" s="19"/>
      <c r="R15" s="345" t="s">
        <v>982</v>
      </c>
    </row>
    <row r="16" spans="1:18" outlineLevel="1" x14ac:dyDescent="0.25">
      <c r="B16" s="6" t="s">
        <v>1121</v>
      </c>
      <c r="C16" s="6" t="s">
        <v>2</v>
      </c>
      <c r="E16" s="6" t="s">
        <v>1</v>
      </c>
      <c r="F16" s="2">
        <v>1307</v>
      </c>
      <c r="G16" s="30"/>
      <c r="H16" s="30"/>
      <c r="I16" s="30"/>
      <c r="K16" s="125" t="s">
        <v>856</v>
      </c>
      <c r="L16" s="30"/>
      <c r="M16" s="27" t="s">
        <v>2701</v>
      </c>
      <c r="N16" s="25" t="str">
        <f>A29</f>
        <v>E2.1.12</v>
      </c>
      <c r="R16" s="345" t="s">
        <v>982</v>
      </c>
    </row>
    <row r="17" spans="1:18" outlineLevel="1" x14ac:dyDescent="0.25">
      <c r="B17" s="6" t="s">
        <v>1122</v>
      </c>
      <c r="C17" s="6" t="s">
        <v>2</v>
      </c>
      <c r="E17" s="6" t="s">
        <v>1</v>
      </c>
      <c r="F17" s="2">
        <v>1308</v>
      </c>
      <c r="G17" s="10"/>
      <c r="H17" s="10"/>
      <c r="I17" s="10"/>
      <c r="K17" s="125" t="s">
        <v>857</v>
      </c>
      <c r="L17" s="30"/>
      <c r="M17" s="27" t="s">
        <v>2702</v>
      </c>
      <c r="N17" s="25" t="str">
        <f>A29</f>
        <v>E2.1.12</v>
      </c>
      <c r="R17" s="345" t="s">
        <v>982</v>
      </c>
    </row>
    <row r="18" spans="1:18" outlineLevel="1" x14ac:dyDescent="0.25">
      <c r="B18" s="6" t="s">
        <v>1123</v>
      </c>
      <c r="C18" s="6" t="s">
        <v>2</v>
      </c>
      <c r="E18" s="6" t="s">
        <v>1</v>
      </c>
      <c r="F18" s="2">
        <v>1309</v>
      </c>
      <c r="G18" s="10"/>
      <c r="H18" s="10"/>
      <c r="I18" s="10"/>
      <c r="K18" s="125" t="s">
        <v>858</v>
      </c>
      <c r="L18" s="30"/>
      <c r="M18" s="27" t="s">
        <v>870</v>
      </c>
      <c r="N18" s="25" t="str">
        <f>A29</f>
        <v>E2.1.12</v>
      </c>
      <c r="R18" s="345" t="s">
        <v>982</v>
      </c>
    </row>
    <row r="19" spans="1:18" outlineLevel="1" x14ac:dyDescent="0.25">
      <c r="B19" s="6" t="s">
        <v>1124</v>
      </c>
      <c r="C19" s="6" t="s">
        <v>2</v>
      </c>
      <c r="E19" s="6" t="s">
        <v>1</v>
      </c>
      <c r="F19" s="2">
        <v>1310</v>
      </c>
      <c r="G19" s="30"/>
      <c r="H19" s="30"/>
      <c r="I19" s="30"/>
      <c r="K19" s="125" t="s">
        <v>859</v>
      </c>
      <c r="L19" s="30"/>
      <c r="M19" s="27" t="s">
        <v>871</v>
      </c>
      <c r="N19" s="25" t="str">
        <f>A29</f>
        <v>E2.1.12</v>
      </c>
      <c r="R19" s="345" t="s">
        <v>982</v>
      </c>
    </row>
    <row r="20" spans="1:18" outlineLevel="1" x14ac:dyDescent="0.25">
      <c r="B20" s="6" t="s">
        <v>1125</v>
      </c>
      <c r="C20" s="6" t="s">
        <v>2</v>
      </c>
      <c r="E20" s="6" t="s">
        <v>1</v>
      </c>
      <c r="F20" s="2">
        <v>1311</v>
      </c>
      <c r="G20" s="10"/>
      <c r="H20" s="10"/>
      <c r="I20" s="10"/>
      <c r="K20" s="125" t="s">
        <v>860</v>
      </c>
      <c r="L20" s="30"/>
      <c r="M20" s="27" t="s">
        <v>872</v>
      </c>
      <c r="N20" s="25" t="str">
        <f>A29</f>
        <v>E2.1.12</v>
      </c>
      <c r="R20" s="345" t="s">
        <v>982</v>
      </c>
    </row>
    <row r="21" spans="1:18" outlineLevel="1" x14ac:dyDescent="0.25">
      <c r="B21" s="6" t="s">
        <v>1126</v>
      </c>
      <c r="C21" s="6" t="s">
        <v>2</v>
      </c>
      <c r="E21" s="6" t="s">
        <v>1</v>
      </c>
      <c r="F21" s="2">
        <v>1312</v>
      </c>
      <c r="G21" s="30"/>
      <c r="H21" s="30"/>
      <c r="I21" s="30"/>
      <c r="K21" s="125" t="s">
        <v>861</v>
      </c>
      <c r="L21" s="30"/>
      <c r="M21" s="27" t="s">
        <v>873</v>
      </c>
      <c r="N21" s="25" t="str">
        <f>A29</f>
        <v>E2.1.12</v>
      </c>
      <c r="R21" s="345" t="s">
        <v>982</v>
      </c>
    </row>
    <row r="22" spans="1:18" outlineLevel="1" x14ac:dyDescent="0.25">
      <c r="B22" s="6" t="s">
        <v>1127</v>
      </c>
      <c r="C22" s="6" t="s">
        <v>2</v>
      </c>
      <c r="E22" s="6" t="s">
        <v>1</v>
      </c>
      <c r="F22" s="2">
        <v>1401</v>
      </c>
      <c r="G22" s="10"/>
      <c r="H22" s="10"/>
      <c r="I22" s="10"/>
      <c r="K22" s="175" t="s">
        <v>850</v>
      </c>
      <c r="L22" s="30"/>
      <c r="M22" s="27" t="s">
        <v>2703</v>
      </c>
      <c r="N22" s="25" t="str">
        <f>A29</f>
        <v>E2.1.12</v>
      </c>
      <c r="R22" s="345" t="s">
        <v>982</v>
      </c>
    </row>
    <row r="23" spans="1:18" outlineLevel="1" x14ac:dyDescent="0.25">
      <c r="B23" s="6" t="s">
        <v>1128</v>
      </c>
      <c r="C23" s="6" t="s">
        <v>2</v>
      </c>
      <c r="E23" s="6" t="s">
        <v>1</v>
      </c>
      <c r="F23" s="2">
        <v>1402</v>
      </c>
      <c r="G23" s="30"/>
      <c r="H23" s="30"/>
      <c r="I23" s="30"/>
      <c r="K23" s="125" t="s">
        <v>851</v>
      </c>
      <c r="L23" s="30"/>
      <c r="M23" s="27" t="s">
        <v>2704</v>
      </c>
      <c r="N23" s="25" t="str">
        <f>A29</f>
        <v>E2.1.12</v>
      </c>
      <c r="R23" s="345" t="s">
        <v>982</v>
      </c>
    </row>
    <row r="24" spans="1:18" outlineLevel="1" x14ac:dyDescent="0.25">
      <c r="B24" s="6" t="s">
        <v>1129</v>
      </c>
      <c r="C24" s="6" t="s">
        <v>2</v>
      </c>
      <c r="E24" s="6" t="s">
        <v>1</v>
      </c>
      <c r="F24" s="2">
        <v>1403</v>
      </c>
      <c r="G24" s="10"/>
      <c r="H24" s="10"/>
      <c r="I24" s="10"/>
      <c r="K24" s="125" t="s">
        <v>852</v>
      </c>
      <c r="L24" s="30"/>
      <c r="M24" s="27" t="s">
        <v>864</v>
      </c>
      <c r="N24" s="25" t="str">
        <f>A29</f>
        <v>E2.1.12</v>
      </c>
      <c r="R24" s="345" t="s">
        <v>982</v>
      </c>
    </row>
    <row r="25" spans="1:18" outlineLevel="1" x14ac:dyDescent="0.25">
      <c r="B25" s="6" t="s">
        <v>1130</v>
      </c>
      <c r="C25" s="6" t="s">
        <v>2</v>
      </c>
      <c r="E25" s="6" t="s">
        <v>1</v>
      </c>
      <c r="F25" s="2">
        <v>1404</v>
      </c>
      <c r="G25" s="10"/>
      <c r="H25" s="10"/>
      <c r="I25" s="10"/>
      <c r="K25" s="125" t="s">
        <v>853</v>
      </c>
      <c r="L25" s="30"/>
      <c r="M25" s="27" t="s">
        <v>865</v>
      </c>
      <c r="N25" s="25" t="str">
        <f>A29</f>
        <v>E2.1.12</v>
      </c>
      <c r="R25" s="345" t="s">
        <v>982</v>
      </c>
    </row>
    <row r="26" spans="1:18" outlineLevel="1" x14ac:dyDescent="0.25">
      <c r="B26" s="6" t="s">
        <v>1131</v>
      </c>
      <c r="C26" s="6" t="s">
        <v>2</v>
      </c>
      <c r="E26" s="6" t="s">
        <v>1</v>
      </c>
      <c r="F26" s="2">
        <v>1405</v>
      </c>
      <c r="G26" s="30"/>
      <c r="H26" s="30"/>
      <c r="I26" s="30"/>
      <c r="K26" s="125" t="s">
        <v>854</v>
      </c>
      <c r="L26" s="30"/>
      <c r="M26" s="27" t="s">
        <v>866</v>
      </c>
      <c r="N26" s="25" t="str">
        <f>A29</f>
        <v>E2.1.12</v>
      </c>
      <c r="R26" s="345" t="s">
        <v>982</v>
      </c>
    </row>
    <row r="27" spans="1:18" outlineLevel="1" x14ac:dyDescent="0.25">
      <c r="C27" s="6" t="s">
        <v>2</v>
      </c>
      <c r="E27" s="6" t="s">
        <v>1</v>
      </c>
      <c r="G27" s="27"/>
      <c r="H27" s="27"/>
      <c r="I27" s="27"/>
      <c r="K27" s="27" t="s">
        <v>2705</v>
      </c>
      <c r="L27" s="30"/>
      <c r="M27" s="408" t="s">
        <v>2706</v>
      </c>
      <c r="N27" s="25" t="str">
        <f>A36</f>
        <v>E2.1.16</v>
      </c>
      <c r="R27" s="345" t="s">
        <v>982</v>
      </c>
    </row>
    <row r="28" spans="1:18" outlineLevel="1" x14ac:dyDescent="0.25">
      <c r="C28" s="6" t="s">
        <v>2</v>
      </c>
      <c r="E28" s="6" t="s">
        <v>1</v>
      </c>
      <c r="G28" s="6"/>
      <c r="H28" s="6"/>
      <c r="I28" s="6"/>
      <c r="K28" s="27" t="s">
        <v>2707</v>
      </c>
      <c r="L28" s="30"/>
      <c r="M28" s="27" t="s">
        <v>2708</v>
      </c>
      <c r="N28" s="25" t="str">
        <f>A29</f>
        <v>E2.1.12</v>
      </c>
      <c r="R28" s="345" t="s">
        <v>982</v>
      </c>
    </row>
    <row r="29" spans="1:18" s="43" customFormat="1" x14ac:dyDescent="0.25">
      <c r="A29" s="290" t="s">
        <v>2709</v>
      </c>
      <c r="B29" s="290"/>
      <c r="C29" s="346" t="s">
        <v>9</v>
      </c>
      <c r="D29" s="346" t="s">
        <v>8</v>
      </c>
      <c r="E29" s="346" t="s">
        <v>7</v>
      </c>
      <c r="F29" s="346" t="s">
        <v>6</v>
      </c>
      <c r="G29" s="6"/>
      <c r="H29" s="6"/>
      <c r="I29" s="6"/>
      <c r="J29" s="212" t="s">
        <v>2710</v>
      </c>
      <c r="L29" s="10" t="s">
        <v>2711</v>
      </c>
      <c r="M29" s="6"/>
      <c r="N29" s="263"/>
      <c r="O29" s="214" t="s">
        <v>2712</v>
      </c>
      <c r="Q29" s="290" t="s">
        <v>2713</v>
      </c>
      <c r="R29" s="345" t="s">
        <v>2699</v>
      </c>
    </row>
    <row r="30" spans="1:18" outlineLevel="1" x14ac:dyDescent="0.25">
      <c r="A30" s="19"/>
      <c r="B30" s="19"/>
      <c r="C30" s="6" t="s">
        <v>2</v>
      </c>
      <c r="E30" s="6" t="s">
        <v>1</v>
      </c>
      <c r="F30" s="6" t="s">
        <v>0</v>
      </c>
      <c r="G30" s="6"/>
      <c r="H30" s="6"/>
      <c r="I30" s="6"/>
      <c r="K30" s="27" t="s">
        <v>2714</v>
      </c>
      <c r="L30" s="30"/>
      <c r="M30" s="27" t="s">
        <v>2715</v>
      </c>
      <c r="N30" s="25" t="str">
        <f>A34</f>
        <v>E2.1.14</v>
      </c>
      <c r="Q30" s="19"/>
      <c r="R30" s="345" t="s">
        <v>982</v>
      </c>
    </row>
    <row r="31" spans="1:18" outlineLevel="1" x14ac:dyDescent="0.25">
      <c r="C31" s="6" t="s">
        <v>2</v>
      </c>
      <c r="E31" s="6" t="s">
        <v>1</v>
      </c>
      <c r="F31" s="6" t="s">
        <v>0</v>
      </c>
      <c r="G31" s="10"/>
      <c r="H31" s="10"/>
      <c r="I31" s="10"/>
      <c r="K31" s="27" t="s">
        <v>897</v>
      </c>
      <c r="L31" s="30"/>
      <c r="M31" s="27" t="s">
        <v>2716</v>
      </c>
      <c r="N31" s="25" t="str">
        <f>A33</f>
        <v>E2.1.13</v>
      </c>
      <c r="R31" s="345" t="s">
        <v>982</v>
      </c>
    </row>
    <row r="32" spans="1:18" outlineLevel="1" x14ac:dyDescent="0.25">
      <c r="C32" s="6" t="s">
        <v>2</v>
      </c>
      <c r="E32" s="6" t="s">
        <v>1</v>
      </c>
      <c r="F32" s="6" t="s">
        <v>0</v>
      </c>
      <c r="G32" s="6"/>
      <c r="H32" s="6"/>
      <c r="I32" s="6"/>
      <c r="K32" s="27" t="s">
        <v>24</v>
      </c>
      <c r="L32" s="30"/>
      <c r="M32" s="27" t="s">
        <v>23</v>
      </c>
      <c r="N32" s="25" t="str">
        <f>A36</f>
        <v>E2.1.16</v>
      </c>
      <c r="R32" s="345" t="s">
        <v>982</v>
      </c>
    </row>
    <row r="33" spans="1:18" s="43" customFormat="1" x14ac:dyDescent="0.25">
      <c r="A33" s="290" t="s">
        <v>2717</v>
      </c>
      <c r="B33" s="290"/>
      <c r="C33" s="346" t="s">
        <v>9</v>
      </c>
      <c r="D33" s="346" t="s">
        <v>8</v>
      </c>
      <c r="E33" s="346" t="s">
        <v>10</v>
      </c>
      <c r="F33" s="346" t="s">
        <v>98</v>
      </c>
      <c r="G33" s="6">
        <v>1</v>
      </c>
      <c r="H33" s="6">
        <v>100</v>
      </c>
      <c r="I33" s="6"/>
      <c r="J33" s="212" t="s">
        <v>2718</v>
      </c>
      <c r="L33" s="10" t="s">
        <v>2719</v>
      </c>
      <c r="M33" s="6"/>
      <c r="N33" s="288" t="str">
        <f>A35</f>
        <v>E2.1.15</v>
      </c>
      <c r="Q33" s="290" t="s">
        <v>2713</v>
      </c>
      <c r="R33" s="345" t="s">
        <v>2699</v>
      </c>
    </row>
    <row r="34" spans="1:18" s="43" customFormat="1" x14ac:dyDescent="0.25">
      <c r="A34" s="290" t="s">
        <v>2720</v>
      </c>
      <c r="B34" s="290"/>
      <c r="C34" s="346" t="s">
        <v>9</v>
      </c>
      <c r="D34" s="346" t="s">
        <v>8</v>
      </c>
      <c r="E34" s="346" t="s">
        <v>10</v>
      </c>
      <c r="F34" s="346" t="s">
        <v>2227</v>
      </c>
      <c r="G34" s="6"/>
      <c r="H34" s="6"/>
      <c r="I34" s="6"/>
      <c r="J34" s="212" t="s">
        <v>2721</v>
      </c>
      <c r="L34" s="409" t="s">
        <v>2722</v>
      </c>
      <c r="M34" s="410"/>
      <c r="N34" s="288" t="str">
        <f>A36</f>
        <v>E2.1.16</v>
      </c>
      <c r="Q34" s="290" t="s">
        <v>2713</v>
      </c>
      <c r="R34" s="345" t="s">
        <v>2699</v>
      </c>
    </row>
    <row r="35" spans="1:18" s="43" customFormat="1" x14ac:dyDescent="0.25">
      <c r="A35" s="290" t="s">
        <v>2723</v>
      </c>
      <c r="B35" s="290"/>
      <c r="C35" s="346" t="s">
        <v>9</v>
      </c>
      <c r="D35" s="346" t="s">
        <v>8</v>
      </c>
      <c r="E35" s="346" t="s">
        <v>10</v>
      </c>
      <c r="F35" s="346" t="s">
        <v>110</v>
      </c>
      <c r="G35" s="6"/>
      <c r="H35" s="6"/>
      <c r="I35" s="6"/>
      <c r="J35" s="212" t="s">
        <v>2724</v>
      </c>
      <c r="L35" s="409" t="s">
        <v>2725</v>
      </c>
      <c r="M35" s="410"/>
      <c r="N35" s="288" t="str">
        <f>A36</f>
        <v>E2.1.16</v>
      </c>
      <c r="Q35" s="290" t="s">
        <v>2713</v>
      </c>
      <c r="R35" s="345" t="s">
        <v>2699</v>
      </c>
    </row>
    <row r="36" spans="1:18" s="43" customFormat="1" x14ac:dyDescent="0.25">
      <c r="A36" s="290" t="s">
        <v>2726</v>
      </c>
      <c r="B36" s="290"/>
      <c r="C36" s="346" t="s">
        <v>9</v>
      </c>
      <c r="D36" s="346" t="s">
        <v>8</v>
      </c>
      <c r="E36" s="346" t="s">
        <v>7</v>
      </c>
      <c r="F36" s="346" t="s">
        <v>6</v>
      </c>
      <c r="G36" s="6"/>
      <c r="H36" s="6"/>
      <c r="I36" s="6"/>
      <c r="J36" s="346" t="s">
        <v>2727</v>
      </c>
      <c r="L36" s="10" t="s">
        <v>2728</v>
      </c>
      <c r="M36" s="6"/>
      <c r="N36" s="263"/>
      <c r="O36" s="214" t="s">
        <v>2729</v>
      </c>
      <c r="Q36" s="290" t="s">
        <v>2730</v>
      </c>
      <c r="R36" s="345" t="s">
        <v>2731</v>
      </c>
    </row>
    <row r="37" spans="1:18" outlineLevel="1" x14ac:dyDescent="0.25">
      <c r="C37" s="6" t="s">
        <v>2</v>
      </c>
      <c r="E37" s="6" t="s">
        <v>1</v>
      </c>
      <c r="G37" s="6"/>
      <c r="H37" s="6"/>
      <c r="I37" s="6"/>
      <c r="K37" s="27" t="s">
        <v>3</v>
      </c>
      <c r="L37" s="30"/>
      <c r="M37" s="27" t="s">
        <v>21</v>
      </c>
      <c r="N37" s="25" t="str">
        <f>A55</f>
        <v>E2.1.18</v>
      </c>
      <c r="R37" s="345" t="s">
        <v>982</v>
      </c>
    </row>
    <row r="38" spans="1:18" outlineLevel="1" x14ac:dyDescent="0.25">
      <c r="A38" s="19"/>
      <c r="B38" s="19"/>
      <c r="C38" s="6" t="s">
        <v>2</v>
      </c>
      <c r="E38" s="6" t="s">
        <v>1</v>
      </c>
      <c r="G38" s="6"/>
      <c r="H38" s="6"/>
      <c r="I38" s="6"/>
      <c r="K38" s="27" t="s">
        <v>4</v>
      </c>
      <c r="L38" s="30"/>
      <c r="M38" s="27" t="s">
        <v>20</v>
      </c>
      <c r="N38" s="25" t="str">
        <f>A41</f>
        <v>E2.1.17</v>
      </c>
      <c r="Q38" s="19"/>
      <c r="R38" s="345" t="s">
        <v>982</v>
      </c>
    </row>
    <row r="39" spans="1:18" outlineLevel="1" x14ac:dyDescent="0.25">
      <c r="C39" s="6" t="s">
        <v>2</v>
      </c>
      <c r="E39" s="6" t="s">
        <v>1</v>
      </c>
      <c r="G39" s="27"/>
      <c r="H39" s="27"/>
      <c r="I39" s="27"/>
      <c r="K39" s="27" t="s">
        <v>45</v>
      </c>
      <c r="L39" s="30"/>
      <c r="M39" s="27" t="s">
        <v>2732</v>
      </c>
      <c r="N39" s="25" t="str">
        <f>A55</f>
        <v>E2.1.18</v>
      </c>
      <c r="R39" s="345" t="s">
        <v>982</v>
      </c>
    </row>
    <row r="40" spans="1:18" outlineLevel="1" x14ac:dyDescent="0.25">
      <c r="C40" s="6" t="s">
        <v>2</v>
      </c>
      <c r="E40" s="6" t="s">
        <v>1</v>
      </c>
      <c r="G40" s="27"/>
      <c r="H40" s="27"/>
      <c r="I40" s="27"/>
      <c r="K40" s="27" t="s">
        <v>2480</v>
      </c>
      <c r="L40" s="30"/>
      <c r="M40" s="27" t="s">
        <v>28</v>
      </c>
      <c r="N40" s="25" t="str">
        <f>A55</f>
        <v>E2.1.18</v>
      </c>
      <c r="R40" s="345" t="s">
        <v>982</v>
      </c>
    </row>
    <row r="41" spans="1:18" s="43" customFormat="1" x14ac:dyDescent="0.25">
      <c r="A41" s="290" t="s">
        <v>2733</v>
      </c>
      <c r="B41" s="290"/>
      <c r="C41" s="346" t="s">
        <v>9</v>
      </c>
      <c r="D41" s="346" t="s">
        <v>8</v>
      </c>
      <c r="E41" s="346" t="s">
        <v>30</v>
      </c>
      <c r="F41" s="346" t="s">
        <v>6</v>
      </c>
      <c r="G41" s="30"/>
      <c r="H41" s="30"/>
      <c r="I41" s="30"/>
      <c r="J41" s="212" t="s">
        <v>2734</v>
      </c>
      <c r="L41" s="10" t="s">
        <v>2735</v>
      </c>
      <c r="M41" s="6"/>
      <c r="N41" s="288"/>
      <c r="Q41" s="290" t="s">
        <v>2736</v>
      </c>
      <c r="R41" s="345" t="s">
        <v>936</v>
      </c>
    </row>
    <row r="42" spans="1:18" outlineLevel="1" x14ac:dyDescent="0.25">
      <c r="A42" s="19"/>
      <c r="B42" s="19"/>
      <c r="C42" s="6" t="s">
        <v>2</v>
      </c>
      <c r="E42" s="6" t="s">
        <v>1</v>
      </c>
      <c r="F42" s="2">
        <v>1306</v>
      </c>
      <c r="G42" s="10"/>
      <c r="H42" s="10"/>
      <c r="I42" s="10"/>
      <c r="K42" s="125" t="s">
        <v>855</v>
      </c>
      <c r="L42" s="30"/>
      <c r="M42" s="27" t="s">
        <v>2700</v>
      </c>
      <c r="N42" s="25" t="str">
        <f t="shared" ref="N42:N53" si="1">A$55</f>
        <v>E2.1.18</v>
      </c>
      <c r="Q42" s="19"/>
      <c r="R42" s="345" t="s">
        <v>982</v>
      </c>
    </row>
    <row r="43" spans="1:18" outlineLevel="1" x14ac:dyDescent="0.25">
      <c r="C43" s="6" t="s">
        <v>2</v>
      </c>
      <c r="E43" s="6" t="s">
        <v>1</v>
      </c>
      <c r="F43" s="2">
        <v>1307</v>
      </c>
      <c r="G43" s="30"/>
      <c r="H43" s="30"/>
      <c r="I43" s="30"/>
      <c r="K43" s="125" t="s">
        <v>856</v>
      </c>
      <c r="L43" s="30"/>
      <c r="M43" s="27" t="s">
        <v>2701</v>
      </c>
      <c r="N43" s="25" t="str">
        <f t="shared" si="1"/>
        <v>E2.1.18</v>
      </c>
      <c r="R43" s="345" t="s">
        <v>982</v>
      </c>
    </row>
    <row r="44" spans="1:18" outlineLevel="1" x14ac:dyDescent="0.25">
      <c r="C44" s="6" t="s">
        <v>2</v>
      </c>
      <c r="E44" s="6" t="s">
        <v>1</v>
      </c>
      <c r="F44" s="2">
        <v>1308</v>
      </c>
      <c r="G44" s="10"/>
      <c r="H44" s="10"/>
      <c r="I44" s="10"/>
      <c r="K44" s="125" t="s">
        <v>857</v>
      </c>
      <c r="L44" s="30"/>
      <c r="M44" s="27" t="s">
        <v>2702</v>
      </c>
      <c r="N44" s="25" t="str">
        <f t="shared" si="1"/>
        <v>E2.1.18</v>
      </c>
      <c r="R44" s="345" t="s">
        <v>982</v>
      </c>
    </row>
    <row r="45" spans="1:18" outlineLevel="1" x14ac:dyDescent="0.25">
      <c r="C45" s="6" t="s">
        <v>2</v>
      </c>
      <c r="E45" s="6" t="s">
        <v>1</v>
      </c>
      <c r="F45" s="2">
        <v>1309</v>
      </c>
      <c r="G45" s="10"/>
      <c r="H45" s="10"/>
      <c r="I45" s="10"/>
      <c r="K45" s="125" t="s">
        <v>858</v>
      </c>
      <c r="L45" s="30"/>
      <c r="M45" s="27" t="s">
        <v>870</v>
      </c>
      <c r="N45" s="25" t="str">
        <f t="shared" si="1"/>
        <v>E2.1.18</v>
      </c>
      <c r="R45" s="345" t="s">
        <v>982</v>
      </c>
    </row>
    <row r="46" spans="1:18" outlineLevel="1" x14ac:dyDescent="0.25">
      <c r="C46" s="6" t="s">
        <v>2</v>
      </c>
      <c r="E46" s="6" t="s">
        <v>1</v>
      </c>
      <c r="F46" s="2">
        <v>1310</v>
      </c>
      <c r="G46" s="30"/>
      <c r="H46" s="30"/>
      <c r="I46" s="30"/>
      <c r="K46" s="125" t="s">
        <v>859</v>
      </c>
      <c r="L46" s="30"/>
      <c r="M46" s="27" t="s">
        <v>871</v>
      </c>
      <c r="N46" s="25" t="str">
        <f t="shared" si="1"/>
        <v>E2.1.18</v>
      </c>
      <c r="R46" s="345" t="s">
        <v>982</v>
      </c>
    </row>
    <row r="47" spans="1:18" outlineLevel="1" x14ac:dyDescent="0.25">
      <c r="C47" s="6" t="s">
        <v>2</v>
      </c>
      <c r="E47" s="6" t="s">
        <v>1</v>
      </c>
      <c r="F47" s="2">
        <v>1311</v>
      </c>
      <c r="G47" s="10"/>
      <c r="H47" s="10"/>
      <c r="I47" s="10"/>
      <c r="K47" s="125" t="s">
        <v>860</v>
      </c>
      <c r="L47" s="30"/>
      <c r="M47" s="27" t="s">
        <v>872</v>
      </c>
      <c r="N47" s="25" t="str">
        <f t="shared" si="1"/>
        <v>E2.1.18</v>
      </c>
      <c r="R47" s="345" t="s">
        <v>982</v>
      </c>
    </row>
    <row r="48" spans="1:18" outlineLevel="1" x14ac:dyDescent="0.25">
      <c r="C48" s="6" t="s">
        <v>2</v>
      </c>
      <c r="E48" s="6" t="s">
        <v>1</v>
      </c>
      <c r="F48" s="2">
        <v>1312</v>
      </c>
      <c r="G48" s="30"/>
      <c r="H48" s="30"/>
      <c r="I48" s="30"/>
      <c r="K48" s="125" t="s">
        <v>861</v>
      </c>
      <c r="L48" s="30"/>
      <c r="M48" s="27" t="s">
        <v>873</v>
      </c>
      <c r="N48" s="25" t="str">
        <f t="shared" si="1"/>
        <v>E2.1.18</v>
      </c>
      <c r="R48" s="345" t="s">
        <v>982</v>
      </c>
    </row>
    <row r="49" spans="1:18" outlineLevel="1" x14ac:dyDescent="0.25">
      <c r="C49" s="6" t="s">
        <v>2</v>
      </c>
      <c r="E49" s="6" t="s">
        <v>1</v>
      </c>
      <c r="F49" s="2">
        <v>1401</v>
      </c>
      <c r="G49" s="10"/>
      <c r="H49" s="10"/>
      <c r="I49" s="10"/>
      <c r="K49" s="175" t="s">
        <v>850</v>
      </c>
      <c r="L49" s="30"/>
      <c r="M49" s="27" t="s">
        <v>2703</v>
      </c>
      <c r="N49" s="25" t="str">
        <f t="shared" si="1"/>
        <v>E2.1.18</v>
      </c>
      <c r="R49" s="345" t="s">
        <v>982</v>
      </c>
    </row>
    <row r="50" spans="1:18" outlineLevel="1" x14ac:dyDescent="0.25">
      <c r="C50" s="6" t="s">
        <v>2</v>
      </c>
      <c r="E50" s="6" t="s">
        <v>1</v>
      </c>
      <c r="F50" s="2">
        <v>1402</v>
      </c>
      <c r="G50" s="30"/>
      <c r="H50" s="30"/>
      <c r="I50" s="30"/>
      <c r="K50" s="125" t="s">
        <v>851</v>
      </c>
      <c r="L50" s="30"/>
      <c r="M50" s="27" t="s">
        <v>2704</v>
      </c>
      <c r="N50" s="25" t="str">
        <f t="shared" si="1"/>
        <v>E2.1.18</v>
      </c>
      <c r="R50" s="345" t="s">
        <v>982</v>
      </c>
    </row>
    <row r="51" spans="1:18" outlineLevel="1" x14ac:dyDescent="0.25">
      <c r="C51" s="6" t="s">
        <v>2</v>
      </c>
      <c r="E51" s="6" t="s">
        <v>1</v>
      </c>
      <c r="F51" s="2">
        <v>1403</v>
      </c>
      <c r="G51" s="10"/>
      <c r="H51" s="10"/>
      <c r="I51" s="10"/>
      <c r="K51" s="125" t="s">
        <v>852</v>
      </c>
      <c r="L51" s="30"/>
      <c r="M51" s="27" t="s">
        <v>864</v>
      </c>
      <c r="N51" s="25" t="str">
        <f t="shared" si="1"/>
        <v>E2.1.18</v>
      </c>
      <c r="R51" s="345" t="s">
        <v>982</v>
      </c>
    </row>
    <row r="52" spans="1:18" outlineLevel="1" x14ac:dyDescent="0.25">
      <c r="C52" s="6" t="s">
        <v>2</v>
      </c>
      <c r="E52" s="6" t="s">
        <v>1</v>
      </c>
      <c r="F52" s="2">
        <v>1404</v>
      </c>
      <c r="G52" s="10"/>
      <c r="H52" s="10"/>
      <c r="I52" s="10"/>
      <c r="K52" s="125" t="s">
        <v>853</v>
      </c>
      <c r="L52" s="30"/>
      <c r="M52" s="27" t="s">
        <v>865</v>
      </c>
      <c r="N52" s="25" t="str">
        <f t="shared" si="1"/>
        <v>E2.1.18</v>
      </c>
      <c r="R52" s="345" t="s">
        <v>982</v>
      </c>
    </row>
    <row r="53" spans="1:18" outlineLevel="1" x14ac:dyDescent="0.25">
      <c r="C53" s="6" t="s">
        <v>2</v>
      </c>
      <c r="E53" s="6" t="s">
        <v>1</v>
      </c>
      <c r="F53" s="2">
        <v>1405</v>
      </c>
      <c r="G53" s="30"/>
      <c r="H53" s="30"/>
      <c r="I53" s="30"/>
      <c r="K53" s="125" t="s">
        <v>854</v>
      </c>
      <c r="L53" s="30"/>
      <c r="M53" s="27" t="s">
        <v>866</v>
      </c>
      <c r="N53" s="25" t="str">
        <f t="shared" si="1"/>
        <v>E2.1.18</v>
      </c>
      <c r="R53" s="345" t="s">
        <v>982</v>
      </c>
    </row>
    <row r="54" spans="1:18" outlineLevel="1" x14ac:dyDescent="0.25">
      <c r="C54" s="6" t="s">
        <v>2</v>
      </c>
      <c r="E54" s="6" t="s">
        <v>1</v>
      </c>
      <c r="G54" s="6"/>
      <c r="H54" s="6"/>
      <c r="I54" s="6"/>
      <c r="K54" s="27" t="s">
        <v>2707</v>
      </c>
      <c r="L54" s="30"/>
      <c r="M54" s="27" t="s">
        <v>2708</v>
      </c>
      <c r="N54" s="25" t="str">
        <f>A55</f>
        <v>E2.1.18</v>
      </c>
      <c r="R54" s="345" t="s">
        <v>982</v>
      </c>
    </row>
    <row r="55" spans="1:18" s="43" customFormat="1" ht="41.25" customHeight="1" x14ac:dyDescent="0.25">
      <c r="A55" s="290" t="s">
        <v>2737</v>
      </c>
      <c r="B55" s="290"/>
      <c r="C55" s="346" t="s">
        <v>9</v>
      </c>
      <c r="D55" s="346" t="s">
        <v>8</v>
      </c>
      <c r="E55" s="346" t="s">
        <v>7</v>
      </c>
      <c r="F55" s="346" t="s">
        <v>6</v>
      </c>
      <c r="G55" s="6"/>
      <c r="H55" s="6"/>
      <c r="I55" s="6"/>
      <c r="J55" s="517" t="s">
        <v>2738</v>
      </c>
      <c r="K55" s="517"/>
      <c r="L55" s="516" t="s">
        <v>2739</v>
      </c>
      <c r="M55" s="516"/>
      <c r="N55" s="263"/>
      <c r="Q55" s="290" t="s">
        <v>2740</v>
      </c>
      <c r="R55" s="345" t="s">
        <v>2741</v>
      </c>
    </row>
    <row r="56" spans="1:18" outlineLevel="1" x14ac:dyDescent="0.25">
      <c r="C56" s="6" t="s">
        <v>2</v>
      </c>
      <c r="E56" s="6" t="s">
        <v>1</v>
      </c>
      <c r="G56" s="6"/>
      <c r="H56" s="6"/>
      <c r="I56" s="6"/>
      <c r="K56" s="27" t="s">
        <v>3</v>
      </c>
      <c r="L56" s="30"/>
      <c r="M56" s="27" t="s">
        <v>21</v>
      </c>
      <c r="N56" s="25" t="str">
        <f>A98</f>
        <v>E2.1.22</v>
      </c>
      <c r="R56" s="345" t="s">
        <v>982</v>
      </c>
    </row>
    <row r="57" spans="1:18" outlineLevel="1" x14ac:dyDescent="0.25">
      <c r="A57" s="19"/>
      <c r="B57" s="19"/>
      <c r="C57" s="6" t="s">
        <v>2</v>
      </c>
      <c r="E57" s="6" t="s">
        <v>1</v>
      </c>
      <c r="G57" s="6"/>
      <c r="H57" s="6"/>
      <c r="I57" s="6"/>
      <c r="K57" s="27" t="s">
        <v>4</v>
      </c>
      <c r="L57" s="30"/>
      <c r="M57" s="27" t="s">
        <v>20</v>
      </c>
      <c r="N57" s="25" t="str">
        <f>A61</f>
        <v>E2.1.19</v>
      </c>
      <c r="Q57" s="19"/>
      <c r="R57" s="345" t="s">
        <v>982</v>
      </c>
    </row>
    <row r="58" spans="1:18" outlineLevel="1" x14ac:dyDescent="0.25">
      <c r="A58" s="19"/>
      <c r="B58" s="19"/>
      <c r="C58" s="6" t="s">
        <v>2</v>
      </c>
      <c r="E58" s="6" t="s">
        <v>1</v>
      </c>
      <c r="G58" s="6"/>
      <c r="H58" s="6"/>
      <c r="I58" s="6"/>
      <c r="K58" s="27" t="s">
        <v>2742</v>
      </c>
      <c r="L58" s="30"/>
      <c r="M58" s="27" t="s">
        <v>2743</v>
      </c>
      <c r="N58" s="25" t="str">
        <f>A98</f>
        <v>E2.1.22</v>
      </c>
      <c r="Q58" s="19"/>
      <c r="R58" s="345" t="s">
        <v>982</v>
      </c>
    </row>
    <row r="59" spans="1:18" outlineLevel="1" x14ac:dyDescent="0.25">
      <c r="C59" s="6" t="s">
        <v>2</v>
      </c>
      <c r="E59" s="6" t="s">
        <v>1</v>
      </c>
      <c r="G59" s="6"/>
      <c r="H59" s="6"/>
      <c r="I59" s="6"/>
      <c r="K59" s="27" t="s">
        <v>2744</v>
      </c>
      <c r="L59" s="30"/>
      <c r="M59" s="27" t="s">
        <v>2708</v>
      </c>
      <c r="N59" s="25" t="str">
        <f>A98</f>
        <v>E2.1.22</v>
      </c>
      <c r="R59" s="345" t="s">
        <v>982</v>
      </c>
    </row>
    <row r="60" spans="1:18" outlineLevel="1" x14ac:dyDescent="0.25">
      <c r="C60" s="6" t="s">
        <v>2</v>
      </c>
      <c r="E60" s="6" t="s">
        <v>1</v>
      </c>
      <c r="G60" s="27"/>
      <c r="H60" s="27"/>
      <c r="I60" s="27"/>
      <c r="K60" s="27" t="s">
        <v>2480</v>
      </c>
      <c r="L60" s="30"/>
      <c r="M60" s="27" t="s">
        <v>28</v>
      </c>
      <c r="N60" s="25" t="str">
        <f>A98</f>
        <v>E2.1.22</v>
      </c>
      <c r="R60" s="345" t="s">
        <v>982</v>
      </c>
    </row>
    <row r="61" spans="1:18" s="43" customFormat="1" x14ac:dyDescent="0.25">
      <c r="A61" s="290" t="s">
        <v>2745</v>
      </c>
      <c r="B61" s="290"/>
      <c r="C61" s="346" t="s">
        <v>9</v>
      </c>
      <c r="D61" s="346" t="s">
        <v>8</v>
      </c>
      <c r="E61" s="346" t="s">
        <v>30</v>
      </c>
      <c r="F61" s="346" t="s">
        <v>6</v>
      </c>
      <c r="G61" s="6"/>
      <c r="H61" s="6"/>
      <c r="I61" s="6"/>
      <c r="J61" s="346" t="s">
        <v>2746</v>
      </c>
      <c r="L61" s="10" t="s">
        <v>2747</v>
      </c>
      <c r="M61" s="6"/>
      <c r="N61" s="288"/>
      <c r="Q61" s="290" t="s">
        <v>2748</v>
      </c>
      <c r="R61" s="345" t="s">
        <v>2749</v>
      </c>
    </row>
    <row r="62" spans="1:18" outlineLevel="1" x14ac:dyDescent="0.25">
      <c r="A62" s="19"/>
      <c r="B62" s="19"/>
      <c r="C62" s="6" t="s">
        <v>2</v>
      </c>
      <c r="E62" s="6" t="s">
        <v>1</v>
      </c>
      <c r="F62" s="2">
        <v>1306</v>
      </c>
      <c r="G62" s="10"/>
      <c r="H62" s="10"/>
      <c r="I62" s="10"/>
      <c r="K62" s="125" t="s">
        <v>855</v>
      </c>
      <c r="L62" s="30"/>
      <c r="M62" s="27" t="s">
        <v>2700</v>
      </c>
      <c r="N62" s="25" t="str">
        <f>A75</f>
        <v>E2.1.20</v>
      </c>
      <c r="Q62" s="19"/>
      <c r="R62" s="345" t="s">
        <v>982</v>
      </c>
    </row>
    <row r="63" spans="1:18" outlineLevel="1" x14ac:dyDescent="0.25">
      <c r="C63" s="6" t="s">
        <v>2</v>
      </c>
      <c r="E63" s="6" t="s">
        <v>1</v>
      </c>
      <c r="F63" s="2">
        <v>1307</v>
      </c>
      <c r="G63" s="30"/>
      <c r="H63" s="30"/>
      <c r="I63" s="30"/>
      <c r="K63" s="125" t="s">
        <v>856</v>
      </c>
      <c r="L63" s="30"/>
      <c r="M63" s="27" t="s">
        <v>2701</v>
      </c>
      <c r="N63" s="25" t="str">
        <f>A75</f>
        <v>E2.1.20</v>
      </c>
      <c r="R63" s="345" t="s">
        <v>982</v>
      </c>
    </row>
    <row r="64" spans="1:18" outlineLevel="1" x14ac:dyDescent="0.25">
      <c r="C64" s="6" t="s">
        <v>2</v>
      </c>
      <c r="E64" s="6" t="s">
        <v>1</v>
      </c>
      <c r="F64" s="2">
        <v>1308</v>
      </c>
      <c r="G64" s="10"/>
      <c r="H64" s="10"/>
      <c r="I64" s="10"/>
      <c r="K64" s="125" t="s">
        <v>857</v>
      </c>
      <c r="L64" s="30"/>
      <c r="M64" s="27" t="s">
        <v>2702</v>
      </c>
      <c r="N64" s="25" t="str">
        <f>A75</f>
        <v>E2.1.20</v>
      </c>
      <c r="R64" s="345" t="s">
        <v>982</v>
      </c>
    </row>
    <row r="65" spans="1:18" outlineLevel="1" x14ac:dyDescent="0.25">
      <c r="C65" s="6" t="s">
        <v>2</v>
      </c>
      <c r="E65" s="6" t="s">
        <v>1</v>
      </c>
      <c r="F65" s="2">
        <v>1309</v>
      </c>
      <c r="G65" s="10"/>
      <c r="H65" s="10"/>
      <c r="I65" s="10"/>
      <c r="K65" s="125" t="s">
        <v>858</v>
      </c>
      <c r="L65" s="30"/>
      <c r="M65" s="27" t="s">
        <v>870</v>
      </c>
      <c r="N65" s="25" t="str">
        <f>A75</f>
        <v>E2.1.20</v>
      </c>
      <c r="R65" s="345" t="s">
        <v>982</v>
      </c>
    </row>
    <row r="66" spans="1:18" outlineLevel="1" x14ac:dyDescent="0.25">
      <c r="C66" s="6" t="s">
        <v>2</v>
      </c>
      <c r="E66" s="6" t="s">
        <v>1</v>
      </c>
      <c r="F66" s="2">
        <v>1310</v>
      </c>
      <c r="G66" s="30"/>
      <c r="H66" s="30"/>
      <c r="I66" s="30"/>
      <c r="K66" s="125" t="s">
        <v>859</v>
      </c>
      <c r="L66" s="30"/>
      <c r="M66" s="27" t="s">
        <v>871</v>
      </c>
      <c r="N66" s="25" t="str">
        <f>A75</f>
        <v>E2.1.20</v>
      </c>
      <c r="R66" s="345" t="s">
        <v>982</v>
      </c>
    </row>
    <row r="67" spans="1:18" outlineLevel="1" x14ac:dyDescent="0.25">
      <c r="C67" s="6" t="s">
        <v>2</v>
      </c>
      <c r="E67" s="6" t="s">
        <v>1</v>
      </c>
      <c r="F67" s="2">
        <v>1311</v>
      </c>
      <c r="G67" s="10"/>
      <c r="H67" s="10"/>
      <c r="I67" s="10"/>
      <c r="K67" s="125" t="s">
        <v>860</v>
      </c>
      <c r="L67" s="30"/>
      <c r="M67" s="27" t="s">
        <v>872</v>
      </c>
      <c r="N67" s="25" t="str">
        <f>A75</f>
        <v>E2.1.20</v>
      </c>
      <c r="R67" s="345" t="s">
        <v>982</v>
      </c>
    </row>
    <row r="68" spans="1:18" outlineLevel="1" x14ac:dyDescent="0.25">
      <c r="C68" s="6" t="s">
        <v>2</v>
      </c>
      <c r="E68" s="6" t="s">
        <v>1</v>
      </c>
      <c r="F68" s="2">
        <v>1312</v>
      </c>
      <c r="G68" s="30"/>
      <c r="H68" s="30"/>
      <c r="I68" s="30"/>
      <c r="K68" s="125" t="s">
        <v>861</v>
      </c>
      <c r="L68" s="30"/>
      <c r="M68" s="27" t="s">
        <v>873</v>
      </c>
      <c r="N68" s="25" t="str">
        <f>A75</f>
        <v>E2.1.20</v>
      </c>
      <c r="R68" s="345" t="s">
        <v>982</v>
      </c>
    </row>
    <row r="69" spans="1:18" outlineLevel="1" x14ac:dyDescent="0.25">
      <c r="C69" s="6" t="s">
        <v>2</v>
      </c>
      <c r="E69" s="6" t="s">
        <v>1</v>
      </c>
      <c r="F69" s="2">
        <v>1401</v>
      </c>
      <c r="G69" s="10"/>
      <c r="H69" s="10"/>
      <c r="I69" s="10"/>
      <c r="K69" s="175" t="s">
        <v>850</v>
      </c>
      <c r="L69" s="30"/>
      <c r="M69" s="27" t="s">
        <v>862</v>
      </c>
      <c r="N69" s="25" t="str">
        <f>A75</f>
        <v>E2.1.20</v>
      </c>
      <c r="R69" s="345" t="s">
        <v>982</v>
      </c>
    </row>
    <row r="70" spans="1:18" outlineLevel="1" x14ac:dyDescent="0.25">
      <c r="C70" s="6" t="s">
        <v>2</v>
      </c>
      <c r="E70" s="6" t="s">
        <v>1</v>
      </c>
      <c r="F70" s="2">
        <v>1402</v>
      </c>
      <c r="G70" s="30"/>
      <c r="H70" s="30"/>
      <c r="I70" s="30"/>
      <c r="K70" s="125" t="s">
        <v>851</v>
      </c>
      <c r="L70" s="30"/>
      <c r="M70" s="27" t="s">
        <v>2704</v>
      </c>
      <c r="N70" s="25" t="str">
        <f>A75</f>
        <v>E2.1.20</v>
      </c>
      <c r="R70" s="345" t="s">
        <v>982</v>
      </c>
    </row>
    <row r="71" spans="1:18" outlineLevel="1" x14ac:dyDescent="0.25">
      <c r="C71" s="6" t="s">
        <v>2</v>
      </c>
      <c r="E71" s="6" t="s">
        <v>1</v>
      </c>
      <c r="F71" s="2">
        <v>1403</v>
      </c>
      <c r="G71" s="10"/>
      <c r="H71" s="10"/>
      <c r="I71" s="10"/>
      <c r="K71" s="125" t="s">
        <v>852</v>
      </c>
      <c r="L71" s="30"/>
      <c r="M71" s="27" t="s">
        <v>864</v>
      </c>
      <c r="N71" s="25" t="str">
        <f>A75</f>
        <v>E2.1.20</v>
      </c>
      <c r="R71" s="345" t="s">
        <v>982</v>
      </c>
    </row>
    <row r="72" spans="1:18" outlineLevel="1" x14ac:dyDescent="0.25">
      <c r="C72" s="6" t="s">
        <v>2</v>
      </c>
      <c r="E72" s="6" t="s">
        <v>1</v>
      </c>
      <c r="F72" s="2">
        <v>1404</v>
      </c>
      <c r="G72" s="10"/>
      <c r="H72" s="10"/>
      <c r="I72" s="10"/>
      <c r="K72" s="125" t="s">
        <v>853</v>
      </c>
      <c r="L72" s="30"/>
      <c r="M72" s="27" t="s">
        <v>865</v>
      </c>
      <c r="N72" s="25" t="str">
        <f>A75</f>
        <v>E2.1.20</v>
      </c>
      <c r="R72" s="345" t="s">
        <v>982</v>
      </c>
    </row>
    <row r="73" spans="1:18" outlineLevel="1" x14ac:dyDescent="0.25">
      <c r="C73" s="6" t="s">
        <v>2</v>
      </c>
      <c r="E73" s="6" t="s">
        <v>1</v>
      </c>
      <c r="F73" s="2">
        <v>1405</v>
      </c>
      <c r="G73" s="30"/>
      <c r="H73" s="30"/>
      <c r="I73" s="30"/>
      <c r="K73" s="125" t="s">
        <v>854</v>
      </c>
      <c r="L73" s="30"/>
      <c r="M73" s="27" t="s">
        <v>866</v>
      </c>
      <c r="N73" s="25" t="str">
        <f>A75</f>
        <v>E2.1.20</v>
      </c>
      <c r="R73" s="345" t="s">
        <v>982</v>
      </c>
    </row>
    <row r="74" spans="1:18" outlineLevel="1" x14ac:dyDescent="0.25">
      <c r="C74" s="6" t="s">
        <v>2</v>
      </c>
      <c r="E74" s="6" t="s">
        <v>1</v>
      </c>
      <c r="F74" s="6" t="s">
        <v>0</v>
      </c>
      <c r="G74" s="6"/>
      <c r="H74" s="6"/>
      <c r="I74" s="6"/>
      <c r="K74" s="27" t="s">
        <v>2707</v>
      </c>
      <c r="L74" s="30"/>
      <c r="M74" s="27" t="s">
        <v>2708</v>
      </c>
      <c r="N74" s="25" t="str">
        <f>A75</f>
        <v>E2.1.20</v>
      </c>
      <c r="R74" s="345" t="s">
        <v>982</v>
      </c>
    </row>
    <row r="75" spans="1:18" s="43" customFormat="1" x14ac:dyDescent="0.25">
      <c r="A75" s="290" t="s">
        <v>2750</v>
      </c>
      <c r="B75" s="290"/>
      <c r="C75" s="346" t="s">
        <v>9</v>
      </c>
      <c r="D75" s="346" t="s">
        <v>8</v>
      </c>
      <c r="E75" s="346" t="s">
        <v>30</v>
      </c>
      <c r="F75" s="346" t="s">
        <v>6</v>
      </c>
      <c r="G75" s="6"/>
      <c r="H75" s="6"/>
      <c r="I75" s="6"/>
      <c r="J75" s="346" t="s">
        <v>2751</v>
      </c>
      <c r="L75" s="10" t="s">
        <v>2752</v>
      </c>
      <c r="M75" s="6"/>
      <c r="N75" s="288"/>
      <c r="Q75" s="290" t="s">
        <v>2748</v>
      </c>
      <c r="R75" s="345" t="s">
        <v>2749</v>
      </c>
    </row>
    <row r="76" spans="1:18" ht="37.5" customHeight="1" outlineLevel="1" x14ac:dyDescent="0.25">
      <c r="A76" s="19"/>
      <c r="B76" s="19"/>
      <c r="C76" s="6" t="s">
        <v>2</v>
      </c>
      <c r="E76" s="6" t="s">
        <v>1</v>
      </c>
      <c r="F76" s="6" t="s">
        <v>0</v>
      </c>
      <c r="G76" s="6"/>
      <c r="H76" s="6"/>
      <c r="I76" s="6"/>
      <c r="K76" s="27" t="s">
        <v>2753</v>
      </c>
      <c r="L76" s="523" t="s">
        <v>2754</v>
      </c>
      <c r="M76" s="523"/>
      <c r="N76" s="25" t="str">
        <f>A$83</f>
        <v>E2.1.21</v>
      </c>
      <c r="Q76" s="19"/>
      <c r="R76" s="345" t="s">
        <v>982</v>
      </c>
    </row>
    <row r="77" spans="1:18" outlineLevel="1" x14ac:dyDescent="0.25">
      <c r="C77" s="6" t="s">
        <v>2</v>
      </c>
      <c r="E77" s="6" t="s">
        <v>1</v>
      </c>
      <c r="F77" s="6" t="s">
        <v>0</v>
      </c>
      <c r="G77" s="30"/>
      <c r="H77" s="30"/>
      <c r="I77" s="30"/>
      <c r="K77" s="27" t="s">
        <v>2755</v>
      </c>
      <c r="L77" s="30"/>
      <c r="M77" s="27" t="s">
        <v>2756</v>
      </c>
      <c r="N77" s="25" t="str">
        <f>A$83</f>
        <v>E2.1.21</v>
      </c>
      <c r="R77" s="345" t="s">
        <v>982</v>
      </c>
    </row>
    <row r="78" spans="1:18" outlineLevel="1" x14ac:dyDescent="0.25">
      <c r="A78" s="19"/>
      <c r="B78" s="19"/>
      <c r="C78" s="6" t="s">
        <v>2</v>
      </c>
      <c r="E78" s="6" t="s">
        <v>1</v>
      </c>
      <c r="F78" s="6" t="s">
        <v>0</v>
      </c>
      <c r="G78" s="6"/>
      <c r="H78" s="6"/>
      <c r="I78" s="6"/>
      <c r="K78" s="27" t="s">
        <v>2757</v>
      </c>
      <c r="L78" s="30"/>
      <c r="M78" s="408" t="s">
        <v>2758</v>
      </c>
      <c r="N78" s="25" t="str">
        <f>A$83</f>
        <v>E2.1.21</v>
      </c>
      <c r="Q78" s="19"/>
      <c r="R78" s="345" t="s">
        <v>982</v>
      </c>
    </row>
    <row r="79" spans="1:18" outlineLevel="1" x14ac:dyDescent="0.25">
      <c r="C79" s="6" t="s">
        <v>2</v>
      </c>
      <c r="E79" s="6" t="s">
        <v>1</v>
      </c>
      <c r="F79" s="6" t="s">
        <v>0</v>
      </c>
      <c r="G79" s="30"/>
      <c r="H79" s="30"/>
      <c r="I79" s="30"/>
      <c r="K79" s="27" t="s">
        <v>2759</v>
      </c>
      <c r="L79" s="30"/>
      <c r="M79" s="27" t="s">
        <v>2760</v>
      </c>
      <c r="N79" s="25" t="str">
        <f>A$83</f>
        <v>E2.1.21</v>
      </c>
      <c r="R79" s="345" t="s">
        <v>982</v>
      </c>
    </row>
    <row r="80" spans="1:18" outlineLevel="1" x14ac:dyDescent="0.25">
      <c r="C80" s="6" t="s">
        <v>2</v>
      </c>
      <c r="E80" s="6" t="s">
        <v>1</v>
      </c>
      <c r="F80" s="6" t="s">
        <v>0</v>
      </c>
      <c r="G80" s="30"/>
      <c r="H80" s="30"/>
      <c r="I80" s="30"/>
      <c r="K80" s="27" t="s">
        <v>606</v>
      </c>
      <c r="L80" s="30"/>
      <c r="M80" s="27" t="s">
        <v>2761</v>
      </c>
      <c r="N80" s="25" t="str">
        <f>A82</f>
        <v>E2.1.20x</v>
      </c>
      <c r="R80" s="345" t="s">
        <v>982</v>
      </c>
    </row>
    <row r="81" spans="1:18" outlineLevel="1" x14ac:dyDescent="0.25">
      <c r="C81" s="6" t="s">
        <v>2</v>
      </c>
      <c r="E81" s="6" t="s">
        <v>1</v>
      </c>
      <c r="F81" s="6" t="s">
        <v>0</v>
      </c>
      <c r="G81" s="27"/>
      <c r="H81" s="27"/>
      <c r="I81" s="27"/>
      <c r="K81" s="27" t="s">
        <v>2480</v>
      </c>
      <c r="L81" s="30"/>
      <c r="M81" s="27" t="s">
        <v>28</v>
      </c>
      <c r="N81" s="25" t="str">
        <f>A98</f>
        <v>E2.1.22</v>
      </c>
      <c r="R81" s="345" t="s">
        <v>982</v>
      </c>
    </row>
    <row r="82" spans="1:18" s="43" customFormat="1" x14ac:dyDescent="0.25">
      <c r="A82" s="290" t="s">
        <v>2762</v>
      </c>
      <c r="B82" s="290"/>
      <c r="C82" s="346" t="s">
        <v>9</v>
      </c>
      <c r="D82" s="346" t="s">
        <v>453</v>
      </c>
      <c r="E82" s="346" t="s">
        <v>14</v>
      </c>
      <c r="F82" s="346" t="s">
        <v>14</v>
      </c>
      <c r="G82" s="6"/>
      <c r="H82" s="6"/>
      <c r="I82" s="6"/>
      <c r="J82" s="346" t="s">
        <v>2039</v>
      </c>
      <c r="L82" s="10" t="s">
        <v>2763</v>
      </c>
      <c r="M82" s="6"/>
      <c r="N82" s="288" t="str">
        <f>A83</f>
        <v>E2.1.21</v>
      </c>
      <c r="Q82" s="290" t="s">
        <v>2764</v>
      </c>
      <c r="R82" s="345" t="e">
        <v>#N/A</v>
      </c>
    </row>
    <row r="83" spans="1:18" s="43" customFormat="1" x14ac:dyDescent="0.25">
      <c r="A83" s="290" t="s">
        <v>2765</v>
      </c>
      <c r="B83" s="290"/>
      <c r="C83" s="346" t="s">
        <v>9</v>
      </c>
      <c r="D83" s="346" t="s">
        <v>8</v>
      </c>
      <c r="E83" s="346" t="s">
        <v>30</v>
      </c>
      <c r="F83" s="346" t="s">
        <v>6</v>
      </c>
      <c r="G83" s="6"/>
      <c r="H83" s="6"/>
      <c r="I83" s="6"/>
      <c r="J83" s="346" t="s">
        <v>2766</v>
      </c>
      <c r="L83" s="375" t="s">
        <v>2767</v>
      </c>
      <c r="M83" s="6"/>
      <c r="N83" s="288"/>
      <c r="Q83" s="290" t="s">
        <v>2768</v>
      </c>
      <c r="R83" s="345" t="e">
        <v>#N/A</v>
      </c>
    </row>
    <row r="84" spans="1:18" outlineLevel="1" x14ac:dyDescent="0.25">
      <c r="A84" s="19"/>
      <c r="B84" s="19"/>
      <c r="C84" s="6" t="s">
        <v>2</v>
      </c>
      <c r="E84" s="6" t="s">
        <v>1</v>
      </c>
      <c r="F84" s="6" t="s">
        <v>0</v>
      </c>
      <c r="G84" s="6"/>
      <c r="H84" s="6"/>
      <c r="I84" s="6"/>
      <c r="K84" s="27" t="s">
        <v>2769</v>
      </c>
      <c r="L84" s="30"/>
      <c r="M84" s="408" t="s">
        <v>2926</v>
      </c>
      <c r="N84" s="25" t="str">
        <f t="shared" ref="N84:N94" si="2">A$98</f>
        <v>E2.1.22</v>
      </c>
      <c r="Q84" s="19"/>
      <c r="R84" s="345" t="s">
        <v>982</v>
      </c>
    </row>
    <row r="85" spans="1:18" outlineLevel="1" x14ac:dyDescent="0.25">
      <c r="A85" s="19"/>
      <c r="B85" s="19"/>
      <c r="C85" s="6" t="s">
        <v>2</v>
      </c>
      <c r="E85" s="6" t="s">
        <v>1</v>
      </c>
      <c r="F85" s="6" t="s">
        <v>0</v>
      </c>
      <c r="G85" s="6"/>
      <c r="H85" s="6"/>
      <c r="I85" s="6"/>
      <c r="K85" s="27" t="s">
        <v>2770</v>
      </c>
      <c r="L85" s="30"/>
      <c r="M85" s="408" t="s">
        <v>2927</v>
      </c>
      <c r="N85" s="25" t="str">
        <f t="shared" si="2"/>
        <v>E2.1.22</v>
      </c>
      <c r="Q85" s="19"/>
      <c r="R85" s="345" t="s">
        <v>982</v>
      </c>
    </row>
    <row r="86" spans="1:18" outlineLevel="1" x14ac:dyDescent="0.25">
      <c r="A86" s="19"/>
      <c r="B86" s="19"/>
      <c r="C86" s="6" t="s">
        <v>2</v>
      </c>
      <c r="E86" s="6" t="s">
        <v>1</v>
      </c>
      <c r="F86" s="6" t="s">
        <v>0</v>
      </c>
      <c r="G86" s="6"/>
      <c r="H86" s="6"/>
      <c r="I86" s="6"/>
      <c r="K86" s="27" t="s">
        <v>2771</v>
      </c>
      <c r="L86" s="30"/>
      <c r="M86" s="408" t="s">
        <v>2928</v>
      </c>
      <c r="N86" s="25" t="str">
        <f t="shared" si="2"/>
        <v>E2.1.22</v>
      </c>
      <c r="Q86" s="19"/>
      <c r="R86" s="345" t="s">
        <v>982</v>
      </c>
    </row>
    <row r="87" spans="1:18" outlineLevel="1" x14ac:dyDescent="0.25">
      <c r="A87" s="19"/>
      <c r="B87" s="19"/>
      <c r="C87" s="6" t="s">
        <v>2</v>
      </c>
      <c r="E87" s="6" t="s">
        <v>1</v>
      </c>
      <c r="F87" s="6" t="s">
        <v>0</v>
      </c>
      <c r="G87" s="6"/>
      <c r="H87" s="6"/>
      <c r="I87" s="6"/>
      <c r="K87" s="27" t="s">
        <v>2772</v>
      </c>
      <c r="L87" s="30"/>
      <c r="M87" s="408" t="s">
        <v>2929</v>
      </c>
      <c r="N87" s="25" t="str">
        <f t="shared" si="2"/>
        <v>E2.1.22</v>
      </c>
      <c r="Q87" s="19"/>
      <c r="R87" s="345" t="s">
        <v>982</v>
      </c>
    </row>
    <row r="88" spans="1:18" outlineLevel="1" x14ac:dyDescent="0.25">
      <c r="C88" s="6" t="s">
        <v>2</v>
      </c>
      <c r="E88" s="6" t="s">
        <v>1</v>
      </c>
      <c r="F88" s="6" t="s">
        <v>0</v>
      </c>
      <c r="G88" s="30"/>
      <c r="H88" s="30"/>
      <c r="I88" s="30"/>
      <c r="K88" s="27" t="s">
        <v>2773</v>
      </c>
      <c r="L88" s="30"/>
      <c r="M88" s="408" t="s">
        <v>2930</v>
      </c>
      <c r="N88" s="25" t="str">
        <f t="shared" si="2"/>
        <v>E2.1.22</v>
      </c>
      <c r="R88" s="345" t="s">
        <v>982</v>
      </c>
    </row>
    <row r="89" spans="1:18" outlineLevel="1" x14ac:dyDescent="0.25">
      <c r="A89" s="19"/>
      <c r="B89" s="19"/>
      <c r="C89" s="6" t="s">
        <v>2</v>
      </c>
      <c r="E89" s="6" t="s">
        <v>1</v>
      </c>
      <c r="F89" s="6" t="s">
        <v>0</v>
      </c>
      <c r="G89" s="6"/>
      <c r="H89" s="6"/>
      <c r="I89" s="6"/>
      <c r="K89" s="27" t="s">
        <v>2774</v>
      </c>
      <c r="L89" s="30"/>
      <c r="M89" s="27" t="s">
        <v>2775</v>
      </c>
      <c r="N89" s="25" t="str">
        <f t="shared" si="2"/>
        <v>E2.1.22</v>
      </c>
      <c r="Q89" s="19"/>
      <c r="R89" s="345" t="s">
        <v>982</v>
      </c>
    </row>
    <row r="90" spans="1:18" outlineLevel="1" x14ac:dyDescent="0.25">
      <c r="A90" s="19"/>
      <c r="B90" s="19"/>
      <c r="C90" s="6" t="s">
        <v>2</v>
      </c>
      <c r="E90" s="6" t="s">
        <v>1</v>
      </c>
      <c r="F90" s="6" t="s">
        <v>0</v>
      </c>
      <c r="G90" s="6"/>
      <c r="H90" s="6"/>
      <c r="I90" s="6"/>
      <c r="K90" s="27" t="s">
        <v>2776</v>
      </c>
      <c r="L90" s="30"/>
      <c r="M90" s="27" t="s">
        <v>2777</v>
      </c>
      <c r="N90" s="25" t="str">
        <f t="shared" si="2"/>
        <v>E2.1.22</v>
      </c>
      <c r="Q90" s="19"/>
      <c r="R90" s="345" t="s">
        <v>982</v>
      </c>
    </row>
    <row r="91" spans="1:18" outlineLevel="1" x14ac:dyDescent="0.25">
      <c r="A91" s="19"/>
      <c r="B91" s="19"/>
      <c r="C91" s="6" t="s">
        <v>2</v>
      </c>
      <c r="E91" s="6" t="s">
        <v>1</v>
      </c>
      <c r="F91" s="6" t="s">
        <v>0</v>
      </c>
      <c r="G91" s="6"/>
      <c r="H91" s="6"/>
      <c r="I91" s="6"/>
      <c r="K91" s="27" t="s">
        <v>2778</v>
      </c>
      <c r="L91" s="30"/>
      <c r="M91" s="27" t="s">
        <v>2779</v>
      </c>
      <c r="N91" s="25" t="str">
        <f t="shared" si="2"/>
        <v>E2.1.22</v>
      </c>
      <c r="Q91" s="19"/>
      <c r="R91" s="345" t="s">
        <v>982</v>
      </c>
    </row>
    <row r="92" spans="1:18" outlineLevel="1" x14ac:dyDescent="0.25">
      <c r="C92" s="6" t="s">
        <v>2</v>
      </c>
      <c r="E92" s="6" t="s">
        <v>1</v>
      </c>
      <c r="F92" s="6" t="s">
        <v>0</v>
      </c>
      <c r="G92" s="30"/>
      <c r="H92" s="30"/>
      <c r="I92" s="30"/>
      <c r="K92" s="27" t="s">
        <v>2780</v>
      </c>
      <c r="L92" s="30"/>
      <c r="M92" s="27" t="s">
        <v>2781</v>
      </c>
      <c r="N92" s="25" t="str">
        <f t="shared" si="2"/>
        <v>E2.1.22</v>
      </c>
      <c r="R92" s="345" t="s">
        <v>982</v>
      </c>
    </row>
    <row r="93" spans="1:18" outlineLevel="1" x14ac:dyDescent="0.25">
      <c r="C93" s="6" t="s">
        <v>2</v>
      </c>
      <c r="E93" s="6" t="s">
        <v>1</v>
      </c>
      <c r="F93" s="6" t="s">
        <v>0</v>
      </c>
      <c r="G93" s="30"/>
      <c r="H93" s="30"/>
      <c r="I93" s="30"/>
      <c r="K93" s="27" t="s">
        <v>2782</v>
      </c>
      <c r="L93" s="30"/>
      <c r="M93" s="27" t="s">
        <v>2783</v>
      </c>
      <c r="N93" s="25" t="str">
        <f t="shared" si="2"/>
        <v>E2.1.22</v>
      </c>
      <c r="R93" s="345" t="s">
        <v>982</v>
      </c>
    </row>
    <row r="94" spans="1:18" outlineLevel="1" x14ac:dyDescent="0.25">
      <c r="C94" s="6" t="s">
        <v>2</v>
      </c>
      <c r="E94" s="6" t="s">
        <v>1</v>
      </c>
      <c r="F94" s="6" t="s">
        <v>0</v>
      </c>
      <c r="G94" s="30"/>
      <c r="H94" s="30"/>
      <c r="I94" s="30"/>
      <c r="K94" s="27" t="s">
        <v>2784</v>
      </c>
      <c r="L94" s="30"/>
      <c r="M94" s="27" t="s">
        <v>2785</v>
      </c>
      <c r="N94" s="25" t="str">
        <f t="shared" si="2"/>
        <v>E2.1.22</v>
      </c>
      <c r="R94" s="345" t="s">
        <v>982</v>
      </c>
    </row>
    <row r="95" spans="1:18" outlineLevel="1" x14ac:dyDescent="0.25">
      <c r="C95" s="6" t="s">
        <v>2</v>
      </c>
      <c r="E95" s="6" t="s">
        <v>1</v>
      </c>
      <c r="F95" s="6" t="s">
        <v>0</v>
      </c>
      <c r="G95" s="30"/>
      <c r="H95" s="30"/>
      <c r="I95" s="30"/>
      <c r="K95" s="27" t="s">
        <v>606</v>
      </c>
      <c r="L95" s="30"/>
      <c r="M95" s="27" t="s">
        <v>2407</v>
      </c>
      <c r="N95" s="25" t="str">
        <f>A97</f>
        <v>E2.1.21x</v>
      </c>
      <c r="R95" s="345" t="s">
        <v>982</v>
      </c>
    </row>
    <row r="96" spans="1:18" outlineLevel="1" x14ac:dyDescent="0.25">
      <c r="C96" s="6" t="s">
        <v>2</v>
      </c>
      <c r="E96" s="6" t="s">
        <v>1</v>
      </c>
      <c r="F96" s="6" t="s">
        <v>0</v>
      </c>
      <c r="G96" s="27"/>
      <c r="H96" s="27"/>
      <c r="I96" s="27"/>
      <c r="K96" s="27" t="s">
        <v>2480</v>
      </c>
      <c r="L96" s="30"/>
      <c r="M96" s="27" t="s">
        <v>28</v>
      </c>
      <c r="N96" s="25" t="str">
        <f>A98</f>
        <v>E2.1.22</v>
      </c>
      <c r="R96" s="345" t="s">
        <v>982</v>
      </c>
    </row>
    <row r="97" spans="1:18" s="43" customFormat="1" x14ac:dyDescent="0.25">
      <c r="A97" s="290" t="s">
        <v>2786</v>
      </c>
      <c r="B97" s="290"/>
      <c r="C97" s="346" t="s">
        <v>9</v>
      </c>
      <c r="D97" s="346" t="s">
        <v>453</v>
      </c>
      <c r="E97" s="346" t="s">
        <v>14</v>
      </c>
      <c r="F97" s="346" t="s">
        <v>14</v>
      </c>
      <c r="G97" s="6"/>
      <c r="H97" s="6"/>
      <c r="I97" s="6"/>
      <c r="J97" s="346" t="s">
        <v>2039</v>
      </c>
      <c r="L97" s="10" t="s">
        <v>2787</v>
      </c>
      <c r="M97" s="6"/>
      <c r="N97" s="288" t="str">
        <f>A98</f>
        <v>E2.1.22</v>
      </c>
      <c r="Q97" s="290" t="s">
        <v>2764</v>
      </c>
      <c r="R97" s="345" t="e">
        <v>#N/A</v>
      </c>
    </row>
    <row r="98" spans="1:18" s="43" customFormat="1" x14ac:dyDescent="0.25">
      <c r="A98" s="290" t="s">
        <v>2788</v>
      </c>
      <c r="B98" s="290"/>
      <c r="C98" s="346" t="s">
        <v>9</v>
      </c>
      <c r="D98" s="346" t="s">
        <v>8</v>
      </c>
      <c r="E98" s="346" t="s">
        <v>7</v>
      </c>
      <c r="F98" s="346" t="s">
        <v>0</v>
      </c>
      <c r="G98" s="6"/>
      <c r="H98" s="6"/>
      <c r="I98" s="6"/>
      <c r="J98" s="346" t="s">
        <v>2789</v>
      </c>
      <c r="L98" s="221"/>
      <c r="M98" s="410" t="s">
        <v>2940</v>
      </c>
      <c r="N98" s="288"/>
      <c r="Q98" s="290" t="s">
        <v>2764</v>
      </c>
      <c r="R98" s="345" t="e">
        <v>#N/A</v>
      </c>
    </row>
    <row r="99" spans="1:18" outlineLevel="1" x14ac:dyDescent="0.25">
      <c r="C99" s="6" t="s">
        <v>2</v>
      </c>
      <c r="E99" s="6" t="s">
        <v>1</v>
      </c>
      <c r="G99" s="6"/>
      <c r="H99" s="6"/>
      <c r="I99" s="6"/>
      <c r="K99" s="27" t="s">
        <v>3</v>
      </c>
      <c r="L99" s="30"/>
      <c r="M99" s="27" t="s">
        <v>21</v>
      </c>
      <c r="N99" s="25" t="str">
        <f>A105</f>
        <v>E2.2.01</v>
      </c>
      <c r="R99" s="345" t="s">
        <v>982</v>
      </c>
    </row>
    <row r="100" spans="1:18" outlineLevel="1" x14ac:dyDescent="0.25">
      <c r="A100" s="19"/>
      <c r="B100" s="19"/>
      <c r="C100" s="6" t="s">
        <v>2</v>
      </c>
      <c r="E100" s="6" t="s">
        <v>1</v>
      </c>
      <c r="G100" s="6"/>
      <c r="H100" s="6"/>
      <c r="I100" s="6"/>
      <c r="K100" s="27" t="s">
        <v>4</v>
      </c>
      <c r="L100" s="30"/>
      <c r="M100" s="27" t="s">
        <v>20</v>
      </c>
      <c r="N100" s="25" t="str">
        <f>A103</f>
        <v>E2.1.23</v>
      </c>
      <c r="Q100" s="19"/>
      <c r="R100" s="345" t="s">
        <v>982</v>
      </c>
    </row>
    <row r="101" spans="1:18" outlineLevel="1" x14ac:dyDescent="0.25">
      <c r="C101" s="6" t="s">
        <v>2</v>
      </c>
      <c r="E101" s="6" t="s">
        <v>1</v>
      </c>
      <c r="G101" s="27"/>
      <c r="H101" s="27"/>
      <c r="I101" s="27"/>
      <c r="K101" s="27" t="s">
        <v>45</v>
      </c>
      <c r="L101" s="30"/>
      <c r="M101" s="27" t="s">
        <v>2732</v>
      </c>
      <c r="N101" s="25" t="str">
        <f>A105</f>
        <v>E2.2.01</v>
      </c>
      <c r="R101" s="345" t="s">
        <v>982</v>
      </c>
    </row>
    <row r="102" spans="1:18" outlineLevel="1" x14ac:dyDescent="0.25">
      <c r="C102" s="6" t="s">
        <v>2</v>
      </c>
      <c r="E102" s="6" t="s">
        <v>1</v>
      </c>
      <c r="G102" s="27"/>
      <c r="H102" s="27"/>
      <c r="I102" s="27"/>
      <c r="K102" s="27" t="s">
        <v>2480</v>
      </c>
      <c r="L102" s="30"/>
      <c r="M102" s="27" t="s">
        <v>28</v>
      </c>
      <c r="N102" s="25" t="str">
        <f>A105</f>
        <v>E2.2.01</v>
      </c>
      <c r="R102" s="345" t="s">
        <v>982</v>
      </c>
    </row>
    <row r="103" spans="1:18" s="43" customFormat="1" ht="32.25" customHeight="1" x14ac:dyDescent="0.25">
      <c r="A103" s="290" t="s">
        <v>2790</v>
      </c>
      <c r="B103" s="290"/>
      <c r="C103" s="346" t="s">
        <v>9</v>
      </c>
      <c r="D103" s="346" t="s">
        <v>8</v>
      </c>
      <c r="E103" s="346" t="s">
        <v>10</v>
      </c>
      <c r="F103" s="346" t="s">
        <v>0</v>
      </c>
      <c r="G103" s="6">
        <v>1</v>
      </c>
      <c r="H103" s="6">
        <v>7</v>
      </c>
      <c r="I103" s="6"/>
      <c r="J103" s="517" t="s">
        <v>2791</v>
      </c>
      <c r="K103" s="517"/>
      <c r="L103" s="516" t="s">
        <v>2792</v>
      </c>
      <c r="M103" s="516"/>
      <c r="N103" s="288" t="str">
        <f>A105</f>
        <v>E2.2.01</v>
      </c>
      <c r="Q103" s="290" t="s">
        <v>2764</v>
      </c>
      <c r="R103" s="345" t="e">
        <v>#N/A</v>
      </c>
    </row>
    <row r="104" spans="1:18" s="16" customFormat="1" x14ac:dyDescent="0.25">
      <c r="A104" s="16" t="s">
        <v>2793</v>
      </c>
      <c r="C104" s="15"/>
      <c r="D104" s="15"/>
      <c r="E104" s="15"/>
      <c r="F104" s="15"/>
      <c r="G104" s="14"/>
      <c r="H104" s="14"/>
      <c r="I104" s="14"/>
      <c r="J104" s="15"/>
      <c r="K104" s="381"/>
      <c r="L104" s="311" t="s">
        <v>2794</v>
      </c>
      <c r="M104" s="53"/>
      <c r="N104" s="26"/>
      <c r="Q104" s="16" t="s">
        <v>2793</v>
      </c>
    </row>
    <row r="105" spans="1:18" s="43" customFormat="1" ht="39.75" customHeight="1" x14ac:dyDescent="0.25">
      <c r="A105" s="290" t="s">
        <v>2795</v>
      </c>
      <c r="B105" s="290"/>
      <c r="C105" s="346" t="s">
        <v>9</v>
      </c>
      <c r="D105" s="346" t="s">
        <v>8</v>
      </c>
      <c r="E105" s="346" t="s">
        <v>7</v>
      </c>
      <c r="F105" s="346" t="s">
        <v>6</v>
      </c>
      <c r="G105" s="10"/>
      <c r="H105" s="10"/>
      <c r="I105" s="10"/>
      <c r="J105" s="517" t="s">
        <v>2796</v>
      </c>
      <c r="K105" s="517"/>
      <c r="L105" s="522" t="s">
        <v>2797</v>
      </c>
      <c r="M105" s="522"/>
      <c r="N105" s="263"/>
      <c r="Q105" s="290" t="s">
        <v>2798</v>
      </c>
      <c r="R105" s="345" t="s">
        <v>2799</v>
      </c>
    </row>
    <row r="106" spans="1:18" outlineLevel="1" x14ac:dyDescent="0.25">
      <c r="A106" s="19"/>
      <c r="B106" s="19"/>
      <c r="C106" s="6" t="s">
        <v>2</v>
      </c>
      <c r="E106" s="6" t="s">
        <v>1</v>
      </c>
      <c r="G106" s="6"/>
      <c r="H106" s="6"/>
      <c r="I106" s="6"/>
      <c r="J106" s="411"/>
      <c r="K106" s="27" t="s">
        <v>3</v>
      </c>
      <c r="L106" s="30"/>
      <c r="M106" s="27" t="s">
        <v>21</v>
      </c>
      <c r="N106" s="25" t="str">
        <f>A120</f>
        <v>E2.2.05</v>
      </c>
      <c r="Q106" s="19"/>
      <c r="R106" s="345" t="s">
        <v>982</v>
      </c>
    </row>
    <row r="107" spans="1:18" outlineLevel="1" x14ac:dyDescent="0.25">
      <c r="A107" s="19"/>
      <c r="B107" s="19"/>
      <c r="C107" s="6" t="s">
        <v>2</v>
      </c>
      <c r="E107" s="6" t="s">
        <v>1</v>
      </c>
      <c r="G107" s="6"/>
      <c r="H107" s="6"/>
      <c r="I107" s="6"/>
      <c r="J107" s="411"/>
      <c r="K107" s="27" t="s">
        <v>4</v>
      </c>
      <c r="L107" s="30"/>
      <c r="M107" s="27" t="s">
        <v>20</v>
      </c>
      <c r="N107" s="25" t="str">
        <f>A109</f>
        <v>E2.2.02</v>
      </c>
      <c r="Q107" s="19"/>
      <c r="R107" s="345" t="s">
        <v>982</v>
      </c>
    </row>
    <row r="108" spans="1:18" outlineLevel="1" x14ac:dyDescent="0.25">
      <c r="C108" s="6" t="s">
        <v>2</v>
      </c>
      <c r="E108" s="6" t="s">
        <v>1</v>
      </c>
      <c r="G108" s="6"/>
      <c r="H108" s="6"/>
      <c r="I108" s="6"/>
      <c r="J108" s="411"/>
      <c r="K108" s="27" t="s">
        <v>45</v>
      </c>
      <c r="L108" s="30"/>
      <c r="M108" s="27" t="s">
        <v>23</v>
      </c>
      <c r="N108" s="25" t="str">
        <f>A120</f>
        <v>E2.2.05</v>
      </c>
      <c r="R108" s="345" t="s">
        <v>982</v>
      </c>
    </row>
    <row r="109" spans="1:18" s="43" customFormat="1" x14ac:dyDescent="0.25">
      <c r="A109" s="290" t="s">
        <v>2800</v>
      </c>
      <c r="B109" s="290"/>
      <c r="C109" s="346" t="s">
        <v>9</v>
      </c>
      <c r="D109" s="346" t="s">
        <v>8</v>
      </c>
      <c r="E109" s="346" t="s">
        <v>10</v>
      </c>
      <c r="F109" s="346" t="s">
        <v>0</v>
      </c>
      <c r="G109" s="6">
        <v>1</v>
      </c>
      <c r="H109" s="6">
        <v>7</v>
      </c>
      <c r="I109" s="6"/>
      <c r="J109" s="346" t="s">
        <v>2801</v>
      </c>
      <c r="L109" s="10" t="s">
        <v>2802</v>
      </c>
      <c r="M109" s="6"/>
      <c r="N109" s="288" t="str">
        <f>A110</f>
        <v>E2.2.03</v>
      </c>
      <c r="Q109" s="290" t="s">
        <v>2803</v>
      </c>
      <c r="R109" s="345" t="s">
        <v>2804</v>
      </c>
    </row>
    <row r="110" spans="1:18" s="43" customFormat="1" x14ac:dyDescent="0.25">
      <c r="A110" s="290" t="s">
        <v>2805</v>
      </c>
      <c r="B110" s="290"/>
      <c r="C110" s="346" t="s">
        <v>9</v>
      </c>
      <c r="D110" s="346" t="s">
        <v>8</v>
      </c>
      <c r="E110" s="346" t="s">
        <v>30</v>
      </c>
      <c r="F110" s="346" t="s">
        <v>6</v>
      </c>
      <c r="G110" s="6"/>
      <c r="H110" s="6"/>
      <c r="I110" s="6"/>
      <c r="J110" s="346" t="s">
        <v>2806</v>
      </c>
      <c r="L110" s="10" t="s">
        <v>2807</v>
      </c>
      <c r="M110" s="6"/>
      <c r="N110" s="288"/>
      <c r="Q110" s="290" t="s">
        <v>2803</v>
      </c>
      <c r="R110" s="345" t="s">
        <v>2804</v>
      </c>
    </row>
    <row r="111" spans="1:18" s="267" customFormat="1" outlineLevel="1" x14ac:dyDescent="0.25">
      <c r="A111" s="412"/>
      <c r="B111" s="412"/>
      <c r="C111" s="344" t="s">
        <v>2</v>
      </c>
      <c r="D111" s="344"/>
      <c r="E111" s="344" t="s">
        <v>1</v>
      </c>
      <c r="F111" s="403">
        <v>1</v>
      </c>
      <c r="G111" s="344"/>
      <c r="H111" s="344"/>
      <c r="I111" s="344"/>
      <c r="K111" s="378" t="s">
        <v>139</v>
      </c>
      <c r="L111" s="378"/>
      <c r="M111" s="378" t="s">
        <v>138</v>
      </c>
      <c r="N111" s="396" t="str">
        <f>A119</f>
        <v>E2.2.04</v>
      </c>
      <c r="Q111" s="412"/>
      <c r="R111" s="286" t="s">
        <v>982</v>
      </c>
    </row>
    <row r="112" spans="1:18" s="267" customFormat="1" outlineLevel="1" x14ac:dyDescent="0.25">
      <c r="A112" s="412"/>
      <c r="B112" s="412"/>
      <c r="C112" s="344" t="s">
        <v>2</v>
      </c>
      <c r="D112" s="344"/>
      <c r="E112" s="344" t="s">
        <v>1</v>
      </c>
      <c r="F112" s="403">
        <v>2</v>
      </c>
      <c r="G112" s="344"/>
      <c r="H112" s="344"/>
      <c r="I112" s="344"/>
      <c r="K112" s="343" t="s">
        <v>189</v>
      </c>
      <c r="L112" s="343"/>
      <c r="M112" s="343" t="s">
        <v>190</v>
      </c>
      <c r="N112" s="396" t="str">
        <f>A119</f>
        <v>E2.2.04</v>
      </c>
      <c r="Q112" s="412"/>
      <c r="R112" s="286" t="s">
        <v>982</v>
      </c>
    </row>
    <row r="113" spans="1:18" s="267" customFormat="1" outlineLevel="1" x14ac:dyDescent="0.25">
      <c r="A113" s="412"/>
      <c r="B113" s="412"/>
      <c r="C113" s="344" t="s">
        <v>2</v>
      </c>
      <c r="D113" s="344"/>
      <c r="E113" s="344" t="s">
        <v>1</v>
      </c>
      <c r="F113" s="403">
        <v>3</v>
      </c>
      <c r="G113" s="344"/>
      <c r="H113" s="344"/>
      <c r="I113" s="344"/>
      <c r="K113" s="268" t="s">
        <v>2808</v>
      </c>
      <c r="M113" s="344" t="s">
        <v>2809</v>
      </c>
      <c r="N113" s="396" t="str">
        <f>A119</f>
        <v>E2.2.04</v>
      </c>
      <c r="Q113" s="412"/>
      <c r="R113" s="286" t="s">
        <v>982</v>
      </c>
    </row>
    <row r="114" spans="1:18" s="267" customFormat="1" outlineLevel="1" x14ac:dyDescent="0.25">
      <c r="A114" s="412"/>
      <c r="B114" s="412"/>
      <c r="C114" s="344" t="s">
        <v>2</v>
      </c>
      <c r="D114" s="344"/>
      <c r="E114" s="344" t="s">
        <v>1</v>
      </c>
      <c r="F114" s="403">
        <v>4</v>
      </c>
      <c r="G114" s="344"/>
      <c r="H114" s="344"/>
      <c r="I114" s="344"/>
      <c r="K114" s="268" t="s">
        <v>2810</v>
      </c>
      <c r="M114" s="344" t="s">
        <v>2811</v>
      </c>
      <c r="N114" s="396" t="str">
        <f>A119</f>
        <v>E2.2.04</v>
      </c>
      <c r="Q114" s="412"/>
      <c r="R114" s="286" t="s">
        <v>982</v>
      </c>
    </row>
    <row r="115" spans="1:18" s="267" customFormat="1" outlineLevel="1" x14ac:dyDescent="0.25">
      <c r="A115" s="412"/>
      <c r="B115" s="412"/>
      <c r="C115" s="344" t="s">
        <v>2</v>
      </c>
      <c r="D115" s="344"/>
      <c r="E115" s="344" t="s">
        <v>1</v>
      </c>
      <c r="F115" s="403">
        <v>5</v>
      </c>
      <c r="G115" s="344"/>
      <c r="H115" s="344"/>
      <c r="I115" s="344"/>
      <c r="K115" s="268" t="s">
        <v>2812</v>
      </c>
      <c r="M115" s="344" t="s">
        <v>2813</v>
      </c>
      <c r="N115" s="396" t="str">
        <f>A119</f>
        <v>E2.2.04</v>
      </c>
      <c r="Q115" s="412"/>
      <c r="R115" s="286" t="s">
        <v>982</v>
      </c>
    </row>
    <row r="116" spans="1:18" s="329" customFormat="1" outlineLevel="1" x14ac:dyDescent="0.25">
      <c r="A116" s="19"/>
      <c r="B116" s="19" t="s">
        <v>746</v>
      </c>
      <c r="C116" s="6" t="s">
        <v>2</v>
      </c>
      <c r="D116" s="6"/>
      <c r="E116" s="6" t="s">
        <v>1</v>
      </c>
      <c r="F116" s="2"/>
      <c r="G116" s="6"/>
      <c r="H116" s="6"/>
      <c r="I116" s="6"/>
      <c r="K116" s="39" t="s">
        <v>615</v>
      </c>
      <c r="L116" s="40"/>
      <c r="M116" s="39" t="s">
        <v>2511</v>
      </c>
      <c r="N116" s="25" t="str">
        <f>A120</f>
        <v>E2.2.05</v>
      </c>
      <c r="O116" s="1"/>
      <c r="P116" s="1"/>
    </row>
    <row r="117" spans="1:18" s="329" customFormat="1" outlineLevel="1" x14ac:dyDescent="0.25">
      <c r="A117" s="1"/>
      <c r="B117" s="19" t="s">
        <v>747</v>
      </c>
      <c r="C117" s="6" t="s">
        <v>2</v>
      </c>
      <c r="D117" s="6"/>
      <c r="E117" s="6" t="s">
        <v>1</v>
      </c>
      <c r="F117" s="2"/>
      <c r="G117" s="6"/>
      <c r="H117" s="6"/>
      <c r="I117" s="6"/>
      <c r="K117" s="39" t="s">
        <v>134</v>
      </c>
      <c r="L117" s="40"/>
      <c r="M117" s="39" t="s">
        <v>188</v>
      </c>
      <c r="N117" s="25" t="str">
        <f>A120</f>
        <v>E2.2.05</v>
      </c>
      <c r="O117" s="1"/>
      <c r="P117" s="1"/>
    </row>
    <row r="118" spans="1:18" s="267" customFormat="1" outlineLevel="1" x14ac:dyDescent="0.25">
      <c r="C118" s="344" t="s">
        <v>2</v>
      </c>
      <c r="D118" s="344"/>
      <c r="E118" s="344" t="s">
        <v>1</v>
      </c>
      <c r="F118" s="344"/>
      <c r="G118" s="344"/>
      <c r="H118" s="344"/>
      <c r="I118" s="344"/>
      <c r="J118" s="344"/>
      <c r="K118" s="343" t="s">
        <v>24</v>
      </c>
      <c r="L118" s="343"/>
      <c r="M118" s="343" t="s">
        <v>23</v>
      </c>
      <c r="N118" s="396" t="str">
        <f>A119</f>
        <v>E2.2.04</v>
      </c>
      <c r="R118" s="286" t="s">
        <v>982</v>
      </c>
    </row>
    <row r="119" spans="1:18" s="43" customFormat="1" x14ac:dyDescent="0.25">
      <c r="A119" s="290" t="s">
        <v>2814</v>
      </c>
      <c r="B119" s="290"/>
      <c r="C119" s="346" t="s">
        <v>9</v>
      </c>
      <c r="D119" s="346" t="s">
        <v>8</v>
      </c>
      <c r="E119" s="346" t="s">
        <v>10</v>
      </c>
      <c r="F119" s="346" t="s">
        <v>2815</v>
      </c>
      <c r="G119" s="6"/>
      <c r="H119" s="6"/>
      <c r="I119" s="6"/>
      <c r="J119" s="413" t="s">
        <v>2816</v>
      </c>
      <c r="L119" s="10" t="s">
        <v>2817</v>
      </c>
      <c r="M119" s="6"/>
      <c r="N119" s="288" t="str">
        <f>A120</f>
        <v>E2.2.05</v>
      </c>
      <c r="Q119" s="290" t="s">
        <v>2818</v>
      </c>
      <c r="R119" s="345" t="s">
        <v>2819</v>
      </c>
    </row>
    <row r="120" spans="1:18" s="43" customFormat="1" ht="30" customHeight="1" x14ac:dyDescent="0.25">
      <c r="A120" s="290" t="s">
        <v>2820</v>
      </c>
      <c r="B120" s="290"/>
      <c r="C120" s="346" t="s">
        <v>9</v>
      </c>
      <c r="D120" s="346" t="s">
        <v>8</v>
      </c>
      <c r="E120" s="346" t="s">
        <v>7</v>
      </c>
      <c r="F120" s="346" t="s">
        <v>6</v>
      </c>
      <c r="G120" s="10"/>
      <c r="H120" s="10"/>
      <c r="I120" s="10"/>
      <c r="J120" s="517" t="s">
        <v>2821</v>
      </c>
      <c r="K120" s="517"/>
      <c r="L120" s="522" t="s">
        <v>2822</v>
      </c>
      <c r="M120" s="522"/>
      <c r="N120" s="263"/>
      <c r="Q120" s="290" t="s">
        <v>2823</v>
      </c>
      <c r="R120" s="345" t="s">
        <v>2824</v>
      </c>
    </row>
    <row r="121" spans="1:18" outlineLevel="1" x14ac:dyDescent="0.25">
      <c r="A121" s="19"/>
      <c r="B121" s="19"/>
      <c r="C121" s="6" t="s">
        <v>2</v>
      </c>
      <c r="E121" s="6" t="s">
        <v>1</v>
      </c>
      <c r="F121" s="6" t="s">
        <v>0</v>
      </c>
      <c r="G121" s="6"/>
      <c r="H121" s="6"/>
      <c r="I121" s="6"/>
      <c r="J121" s="411"/>
      <c r="K121" s="27" t="s">
        <v>3</v>
      </c>
      <c r="L121" s="30"/>
      <c r="M121" s="27" t="s">
        <v>21</v>
      </c>
      <c r="N121" s="25" t="str">
        <f>A136</f>
        <v>E2.3.00</v>
      </c>
      <c r="Q121" s="19"/>
      <c r="R121" s="345" t="s">
        <v>982</v>
      </c>
    </row>
    <row r="122" spans="1:18" outlineLevel="1" x14ac:dyDescent="0.25">
      <c r="A122" s="19"/>
      <c r="B122" s="19"/>
      <c r="C122" s="6" t="s">
        <v>2</v>
      </c>
      <c r="E122" s="6" t="s">
        <v>1</v>
      </c>
      <c r="F122" s="6" t="s">
        <v>0</v>
      </c>
      <c r="G122" s="6"/>
      <c r="H122" s="6"/>
      <c r="I122" s="6"/>
      <c r="J122" s="411"/>
      <c r="K122" s="27" t="s">
        <v>4</v>
      </c>
      <c r="L122" s="30"/>
      <c r="M122" s="27" t="s">
        <v>20</v>
      </c>
      <c r="N122" s="25" t="str">
        <f>A124</f>
        <v>E2.2.06</v>
      </c>
      <c r="Q122" s="19"/>
      <c r="R122" s="345" t="s">
        <v>982</v>
      </c>
    </row>
    <row r="123" spans="1:18" outlineLevel="1" x14ac:dyDescent="0.25">
      <c r="C123" s="6" t="s">
        <v>2</v>
      </c>
      <c r="E123" s="6" t="s">
        <v>1</v>
      </c>
      <c r="F123" s="6" t="s">
        <v>0</v>
      </c>
      <c r="G123" s="6"/>
      <c r="H123" s="6"/>
      <c r="I123" s="6"/>
      <c r="J123" s="411"/>
      <c r="K123" s="27" t="s">
        <v>45</v>
      </c>
      <c r="L123" s="30"/>
      <c r="M123" s="27" t="s">
        <v>23</v>
      </c>
      <c r="N123" s="25" t="str">
        <f>A136</f>
        <v>E2.3.00</v>
      </c>
      <c r="R123" s="345" t="s">
        <v>982</v>
      </c>
    </row>
    <row r="124" spans="1:18" s="43" customFormat="1" x14ac:dyDescent="0.25">
      <c r="A124" s="290" t="s">
        <v>2825</v>
      </c>
      <c r="B124" s="290"/>
      <c r="C124" s="346" t="s">
        <v>9</v>
      </c>
      <c r="D124" s="346" t="s">
        <v>8</v>
      </c>
      <c r="E124" s="346" t="s">
        <v>10</v>
      </c>
      <c r="F124" s="346" t="s">
        <v>0</v>
      </c>
      <c r="G124" s="6">
        <v>1</v>
      </c>
      <c r="H124" s="6">
        <v>7</v>
      </c>
      <c r="I124" s="6"/>
      <c r="J124" s="346" t="s">
        <v>2826</v>
      </c>
      <c r="L124" s="10" t="s">
        <v>2827</v>
      </c>
      <c r="M124" s="6"/>
      <c r="N124" s="288" t="str">
        <f>A125</f>
        <v>E2.2.07</v>
      </c>
      <c r="Q124" s="290" t="s">
        <v>2803</v>
      </c>
      <c r="R124" s="345" t="s">
        <v>2804</v>
      </c>
    </row>
    <row r="125" spans="1:18" s="43" customFormat="1" x14ac:dyDescent="0.25">
      <c r="A125" s="290" t="s">
        <v>2828</v>
      </c>
      <c r="B125" s="290"/>
      <c r="C125" s="346" t="s">
        <v>9</v>
      </c>
      <c r="D125" s="346" t="s">
        <v>8</v>
      </c>
      <c r="E125" s="346" t="s">
        <v>30</v>
      </c>
      <c r="F125" s="346" t="s">
        <v>6</v>
      </c>
      <c r="G125" s="6"/>
      <c r="H125" s="6"/>
      <c r="I125" s="6"/>
      <c r="J125" s="346" t="s">
        <v>2806</v>
      </c>
      <c r="L125" s="10" t="s">
        <v>2829</v>
      </c>
      <c r="M125" s="6"/>
      <c r="N125" s="288"/>
      <c r="Q125" s="290" t="s">
        <v>2803</v>
      </c>
      <c r="R125" s="345" t="s">
        <v>2804</v>
      </c>
    </row>
    <row r="126" spans="1:18" s="267" customFormat="1" outlineLevel="1" x14ac:dyDescent="0.25">
      <c r="A126" s="412"/>
      <c r="B126" s="412"/>
      <c r="C126" s="344" t="s">
        <v>2</v>
      </c>
      <c r="D126" s="344"/>
      <c r="E126" s="344" t="s">
        <v>1</v>
      </c>
      <c r="F126" s="403">
        <v>1</v>
      </c>
      <c r="G126" s="344"/>
      <c r="H126" s="344"/>
      <c r="I126" s="344"/>
      <c r="K126" s="378" t="s">
        <v>139</v>
      </c>
      <c r="L126" s="378"/>
      <c r="M126" s="378" t="s">
        <v>138</v>
      </c>
      <c r="N126" s="396" t="str">
        <f>A134</f>
        <v>E2.2.08</v>
      </c>
      <c r="Q126" s="412"/>
      <c r="R126" s="286" t="s">
        <v>982</v>
      </c>
    </row>
    <row r="127" spans="1:18" s="267" customFormat="1" outlineLevel="1" x14ac:dyDescent="0.25">
      <c r="A127" s="412"/>
      <c r="B127" s="412"/>
      <c r="C127" s="344" t="s">
        <v>2</v>
      </c>
      <c r="D127" s="344"/>
      <c r="E127" s="344" t="s">
        <v>1</v>
      </c>
      <c r="F127" s="403">
        <v>2</v>
      </c>
      <c r="G127" s="344"/>
      <c r="H127" s="344"/>
      <c r="I127" s="344"/>
      <c r="K127" s="343" t="s">
        <v>189</v>
      </c>
      <c r="L127" s="343"/>
      <c r="M127" s="343" t="s">
        <v>190</v>
      </c>
      <c r="N127" s="396" t="str">
        <f>A134</f>
        <v>E2.2.08</v>
      </c>
      <c r="Q127" s="412"/>
      <c r="R127" s="286" t="s">
        <v>982</v>
      </c>
    </row>
    <row r="128" spans="1:18" s="267" customFormat="1" outlineLevel="1" x14ac:dyDescent="0.25">
      <c r="A128" s="412"/>
      <c r="B128" s="412"/>
      <c r="C128" s="344" t="s">
        <v>2</v>
      </c>
      <c r="D128" s="344"/>
      <c r="E128" s="344" t="s">
        <v>1</v>
      </c>
      <c r="F128" s="403">
        <v>3</v>
      </c>
      <c r="G128" s="344"/>
      <c r="H128" s="344"/>
      <c r="I128" s="344"/>
      <c r="K128" s="268" t="s">
        <v>2808</v>
      </c>
      <c r="M128" s="344" t="s">
        <v>2830</v>
      </c>
      <c r="N128" s="396" t="str">
        <f>A134</f>
        <v>E2.2.08</v>
      </c>
      <c r="Q128" s="412"/>
      <c r="R128" s="286" t="s">
        <v>982</v>
      </c>
    </row>
    <row r="129" spans="1:18" s="267" customFormat="1" outlineLevel="1" x14ac:dyDescent="0.25">
      <c r="A129" s="412"/>
      <c r="B129" s="412"/>
      <c r="C129" s="344" t="s">
        <v>2</v>
      </c>
      <c r="D129" s="344"/>
      <c r="E129" s="344" t="s">
        <v>1</v>
      </c>
      <c r="F129" s="403">
        <v>4</v>
      </c>
      <c r="G129" s="344"/>
      <c r="H129" s="344"/>
      <c r="I129" s="344"/>
      <c r="K129" s="268" t="s">
        <v>2810</v>
      </c>
      <c r="M129" s="344" t="s">
        <v>2831</v>
      </c>
      <c r="N129" s="396" t="str">
        <f>A134</f>
        <v>E2.2.08</v>
      </c>
      <c r="Q129" s="412"/>
      <c r="R129" s="286" t="s">
        <v>982</v>
      </c>
    </row>
    <row r="130" spans="1:18" s="267" customFormat="1" outlineLevel="1" x14ac:dyDescent="0.25">
      <c r="A130" s="412"/>
      <c r="B130" s="412"/>
      <c r="C130" s="344" t="s">
        <v>2</v>
      </c>
      <c r="D130" s="344"/>
      <c r="E130" s="344" t="s">
        <v>1</v>
      </c>
      <c r="F130" s="403">
        <v>5</v>
      </c>
      <c r="G130" s="344"/>
      <c r="H130" s="344"/>
      <c r="I130" s="344"/>
      <c r="K130" s="268" t="s">
        <v>2812</v>
      </c>
      <c r="M130" s="344" t="s">
        <v>2813</v>
      </c>
      <c r="N130" s="396" t="str">
        <f>A134</f>
        <v>E2.2.08</v>
      </c>
      <c r="Q130" s="412"/>
      <c r="R130" s="286" t="s">
        <v>982</v>
      </c>
    </row>
    <row r="131" spans="1:18" s="329" customFormat="1" outlineLevel="1" x14ac:dyDescent="0.25">
      <c r="A131" s="19"/>
      <c r="B131" s="19" t="s">
        <v>746</v>
      </c>
      <c r="C131" s="6" t="s">
        <v>2</v>
      </c>
      <c r="D131" s="6"/>
      <c r="E131" s="6" t="s">
        <v>1</v>
      </c>
      <c r="F131" s="2"/>
      <c r="G131" s="6"/>
      <c r="H131" s="6"/>
      <c r="I131" s="6"/>
      <c r="K131" s="39" t="s">
        <v>615</v>
      </c>
      <c r="L131" s="40"/>
      <c r="M131" s="39" t="s">
        <v>2511</v>
      </c>
      <c r="N131" s="25" t="str">
        <f>A136</f>
        <v>E2.3.00</v>
      </c>
      <c r="O131" s="1"/>
      <c r="P131" s="1"/>
    </row>
    <row r="132" spans="1:18" s="329" customFormat="1" outlineLevel="1" x14ac:dyDescent="0.25">
      <c r="A132" s="1"/>
      <c r="B132" s="19" t="s">
        <v>747</v>
      </c>
      <c r="C132" s="6" t="s">
        <v>2</v>
      </c>
      <c r="D132" s="6"/>
      <c r="E132" s="6" t="s">
        <v>1</v>
      </c>
      <c r="F132" s="2"/>
      <c r="G132" s="6"/>
      <c r="H132" s="6"/>
      <c r="I132" s="6"/>
      <c r="K132" s="39" t="s">
        <v>134</v>
      </c>
      <c r="L132" s="40"/>
      <c r="M132" s="39" t="s">
        <v>188</v>
      </c>
      <c r="N132" s="25" t="str">
        <f>A136</f>
        <v>E2.3.00</v>
      </c>
      <c r="O132" s="1"/>
      <c r="P132" s="1"/>
    </row>
    <row r="133" spans="1:18" s="267" customFormat="1" outlineLevel="1" x14ac:dyDescent="0.25">
      <c r="C133" s="344" t="s">
        <v>2</v>
      </c>
      <c r="D133" s="344"/>
      <c r="E133" s="344" t="s">
        <v>1</v>
      </c>
      <c r="F133" s="344"/>
      <c r="G133" s="344"/>
      <c r="H133" s="344"/>
      <c r="I133" s="344"/>
      <c r="J133" s="344"/>
      <c r="K133" s="343" t="s">
        <v>24</v>
      </c>
      <c r="L133" s="343"/>
      <c r="M133" s="343" t="s">
        <v>23</v>
      </c>
      <c r="N133" s="396" t="str">
        <f>A134</f>
        <v>E2.2.08</v>
      </c>
      <c r="R133" s="286" t="s">
        <v>982</v>
      </c>
    </row>
    <row r="134" spans="1:18" s="43" customFormat="1" x14ac:dyDescent="0.25">
      <c r="A134" s="290" t="s">
        <v>2832</v>
      </c>
      <c r="B134" s="290"/>
      <c r="C134" s="346" t="s">
        <v>9</v>
      </c>
      <c r="D134" s="346" t="s">
        <v>8</v>
      </c>
      <c r="E134" s="346" t="s">
        <v>10</v>
      </c>
      <c r="F134" s="346" t="s">
        <v>2815</v>
      </c>
      <c r="G134" s="68"/>
      <c r="H134" s="68"/>
      <c r="I134" s="68"/>
      <c r="J134" s="346" t="s">
        <v>2833</v>
      </c>
      <c r="L134" s="10" t="s">
        <v>2834</v>
      </c>
      <c r="M134" s="6"/>
      <c r="N134" s="288" t="str">
        <f>A136</f>
        <v>E2.3.00</v>
      </c>
      <c r="Q134" s="290" t="s">
        <v>2835</v>
      </c>
      <c r="R134" s="345" t="s">
        <v>2836</v>
      </c>
    </row>
    <row r="135" spans="1:18" s="16" customFormat="1" x14ac:dyDescent="0.25">
      <c r="A135" s="16" t="s">
        <v>2837</v>
      </c>
      <c r="C135" s="15"/>
      <c r="D135" s="15"/>
      <c r="E135" s="15"/>
      <c r="F135" s="15"/>
      <c r="G135" s="14"/>
      <c r="H135" s="14"/>
      <c r="I135" s="14"/>
      <c r="J135" s="15"/>
      <c r="K135" s="381"/>
      <c r="L135" s="311"/>
      <c r="M135" s="53"/>
      <c r="N135" s="26"/>
    </row>
    <row r="136" spans="1:18" s="365" customFormat="1" ht="37.5" customHeight="1" x14ac:dyDescent="0.25">
      <c r="A136" s="414" t="s">
        <v>2838</v>
      </c>
      <c r="C136" s="415" t="s">
        <v>540</v>
      </c>
      <c r="D136" s="415"/>
      <c r="E136" s="415"/>
      <c r="F136" s="415"/>
      <c r="G136" s="416"/>
      <c r="H136" s="416"/>
      <c r="I136" s="416"/>
      <c r="J136" s="517" t="s">
        <v>2839</v>
      </c>
      <c r="K136" s="517"/>
      <c r="L136" s="522" t="s">
        <v>2840</v>
      </c>
      <c r="M136" s="522"/>
      <c r="N136" s="417" t="str">
        <f>A137</f>
        <v>E2.3.01</v>
      </c>
    </row>
    <row r="137" spans="1:18" ht="33.75" customHeight="1" x14ac:dyDescent="0.25">
      <c r="A137" s="290" t="s">
        <v>2841</v>
      </c>
      <c r="C137" s="346" t="s">
        <v>9</v>
      </c>
      <c r="D137" s="346" t="s">
        <v>8</v>
      </c>
      <c r="E137" s="346" t="s">
        <v>10</v>
      </c>
      <c r="F137" s="346" t="s">
        <v>2842</v>
      </c>
      <c r="J137" s="517" t="s">
        <v>2843</v>
      </c>
      <c r="K137" s="517"/>
      <c r="L137" s="522" t="s">
        <v>2844</v>
      </c>
      <c r="M137" s="522"/>
      <c r="N137" s="25" t="str">
        <f>A141</f>
        <v>E2.3.02</v>
      </c>
      <c r="O137" s="6" t="s">
        <v>2845</v>
      </c>
    </row>
    <row r="138" spans="1:18" outlineLevel="1" x14ac:dyDescent="0.25">
      <c r="A138" s="290"/>
      <c r="C138" s="346" t="s">
        <v>2</v>
      </c>
      <c r="D138" s="346" t="s">
        <v>2952</v>
      </c>
      <c r="E138" s="346" t="s">
        <v>2953</v>
      </c>
      <c r="F138" s="346" t="s">
        <v>0</v>
      </c>
      <c r="J138" s="423"/>
      <c r="K138" s="423" t="s">
        <v>24</v>
      </c>
      <c r="L138" s="423"/>
      <c r="M138" s="423" t="s">
        <v>23</v>
      </c>
      <c r="N138" s="25"/>
    </row>
    <row r="139" spans="1:18" outlineLevel="1" x14ac:dyDescent="0.25">
      <c r="A139" s="290"/>
      <c r="C139" s="346" t="s">
        <v>2</v>
      </c>
      <c r="D139" s="346" t="s">
        <v>2952</v>
      </c>
      <c r="E139" s="346" t="s">
        <v>2953</v>
      </c>
      <c r="F139" s="346" t="s">
        <v>0</v>
      </c>
      <c r="J139" s="423"/>
      <c r="K139" s="423" t="s">
        <v>2943</v>
      </c>
      <c r="L139" s="423"/>
      <c r="M139" s="423" t="s">
        <v>2944</v>
      </c>
      <c r="N139" s="25"/>
    </row>
    <row r="140" spans="1:18" outlineLevel="1" x14ac:dyDescent="0.25">
      <c r="A140" s="290"/>
      <c r="C140" s="346" t="s">
        <v>2</v>
      </c>
      <c r="D140" s="346" t="s">
        <v>2952</v>
      </c>
      <c r="E140" s="346" t="s">
        <v>2954</v>
      </c>
      <c r="F140" s="346" t="s">
        <v>2954</v>
      </c>
      <c r="J140" s="423"/>
      <c r="K140" s="423" t="s">
        <v>2945</v>
      </c>
      <c r="L140" s="423"/>
      <c r="M140" s="423" t="s">
        <v>2945</v>
      </c>
      <c r="N140" s="25"/>
    </row>
    <row r="141" spans="1:18" ht="15.75" customHeight="1" x14ac:dyDescent="0.25">
      <c r="A141" s="290" t="s">
        <v>2846</v>
      </c>
      <c r="C141" s="346" t="s">
        <v>9</v>
      </c>
      <c r="D141" s="346" t="s">
        <v>8</v>
      </c>
      <c r="E141" s="346" t="s">
        <v>2951</v>
      </c>
      <c r="F141" s="346" t="s">
        <v>2913</v>
      </c>
      <c r="J141" s="10" t="s">
        <v>2847</v>
      </c>
      <c r="L141" s="312" t="s">
        <v>2848</v>
      </c>
      <c r="M141" s="312"/>
      <c r="N141" s="25" t="str">
        <f>A145</f>
        <v>E2.3.03</v>
      </c>
    </row>
    <row r="142" spans="1:18" outlineLevel="1" x14ac:dyDescent="0.25">
      <c r="A142" s="290"/>
      <c r="C142" s="346" t="s">
        <v>2</v>
      </c>
      <c r="D142" s="346" t="s">
        <v>2952</v>
      </c>
      <c r="E142" s="346" t="s">
        <v>2953</v>
      </c>
      <c r="F142" s="346" t="s">
        <v>0</v>
      </c>
      <c r="J142" s="423"/>
      <c r="K142" s="423" t="s">
        <v>24</v>
      </c>
      <c r="L142" s="423"/>
      <c r="M142" s="423" t="s">
        <v>23</v>
      </c>
      <c r="N142" s="25"/>
    </row>
    <row r="143" spans="1:18" outlineLevel="1" x14ac:dyDescent="0.25">
      <c r="A143" s="290"/>
      <c r="C143" s="346" t="s">
        <v>2</v>
      </c>
      <c r="D143" s="346" t="s">
        <v>2952</v>
      </c>
      <c r="E143" s="346" t="s">
        <v>2953</v>
      </c>
      <c r="F143" s="346" t="s">
        <v>0</v>
      </c>
      <c r="J143" s="423"/>
      <c r="K143" s="423" t="s">
        <v>2943</v>
      </c>
      <c r="L143" s="423"/>
      <c r="M143" s="423" t="s">
        <v>2944</v>
      </c>
      <c r="N143" s="25"/>
    </row>
    <row r="144" spans="1:18" outlineLevel="1" x14ac:dyDescent="0.25">
      <c r="A144" s="290"/>
      <c r="C144" s="346" t="s">
        <v>2</v>
      </c>
      <c r="D144" s="346" t="s">
        <v>2952</v>
      </c>
      <c r="E144" s="346" t="s">
        <v>2954</v>
      </c>
      <c r="F144" s="346" t="s">
        <v>2954</v>
      </c>
      <c r="J144" s="423"/>
      <c r="K144" s="423" t="s">
        <v>2945</v>
      </c>
      <c r="L144" s="423"/>
      <c r="M144" s="423" t="s">
        <v>2945</v>
      </c>
      <c r="N144" s="25"/>
    </row>
    <row r="145" spans="1:18" ht="15.75" customHeight="1" x14ac:dyDescent="0.25">
      <c r="A145" s="290" t="s">
        <v>2849</v>
      </c>
      <c r="C145" s="346" t="s">
        <v>9</v>
      </c>
      <c r="D145" s="346" t="s">
        <v>8</v>
      </c>
      <c r="E145" s="346" t="s">
        <v>2951</v>
      </c>
      <c r="F145" s="346" t="s">
        <v>2913</v>
      </c>
      <c r="J145" s="10" t="s">
        <v>2850</v>
      </c>
      <c r="L145" s="312" t="s">
        <v>2851</v>
      </c>
      <c r="M145" s="312"/>
      <c r="N145" s="25" t="str">
        <f>A149</f>
        <v>E2.3.04</v>
      </c>
    </row>
    <row r="146" spans="1:18" outlineLevel="1" x14ac:dyDescent="0.25">
      <c r="A146" s="290"/>
      <c r="C146" s="346" t="s">
        <v>2</v>
      </c>
      <c r="D146" s="346" t="s">
        <v>2952</v>
      </c>
      <c r="E146" s="346" t="s">
        <v>2953</v>
      </c>
      <c r="F146" s="346" t="s">
        <v>0</v>
      </c>
      <c r="J146" s="423"/>
      <c r="K146" s="423" t="s">
        <v>24</v>
      </c>
      <c r="L146" s="423"/>
      <c r="M146" s="423" t="s">
        <v>23</v>
      </c>
      <c r="N146" s="25"/>
    </row>
    <row r="147" spans="1:18" outlineLevel="1" x14ac:dyDescent="0.25">
      <c r="A147" s="290"/>
      <c r="C147" s="346" t="s">
        <v>2</v>
      </c>
      <c r="D147" s="346" t="s">
        <v>2952</v>
      </c>
      <c r="E147" s="346" t="s">
        <v>2953</v>
      </c>
      <c r="F147" s="346" t="s">
        <v>0</v>
      </c>
      <c r="J147" s="423"/>
      <c r="K147" s="423" t="s">
        <v>2943</v>
      </c>
      <c r="L147" s="423"/>
      <c r="M147" s="423" t="s">
        <v>2944</v>
      </c>
      <c r="N147" s="25"/>
    </row>
    <row r="148" spans="1:18" outlineLevel="1" x14ac:dyDescent="0.25">
      <c r="A148" s="290"/>
      <c r="C148" s="346" t="s">
        <v>2</v>
      </c>
      <c r="D148" s="346" t="s">
        <v>2952</v>
      </c>
      <c r="E148" s="346" t="s">
        <v>2954</v>
      </c>
      <c r="F148" s="346" t="s">
        <v>2954</v>
      </c>
      <c r="J148" s="423"/>
      <c r="K148" s="423" t="s">
        <v>2945</v>
      </c>
      <c r="L148" s="423"/>
      <c r="M148" s="423" t="s">
        <v>2945</v>
      </c>
      <c r="N148" s="25"/>
    </row>
    <row r="149" spans="1:18" ht="15.75" customHeight="1" x14ac:dyDescent="0.25">
      <c r="A149" s="290" t="s">
        <v>2852</v>
      </c>
      <c r="C149" s="346" t="s">
        <v>9</v>
      </c>
      <c r="D149" s="346" t="s">
        <v>8</v>
      </c>
      <c r="E149" s="346" t="s">
        <v>2951</v>
      </c>
      <c r="F149" s="346" t="s">
        <v>2913</v>
      </c>
      <c r="J149" s="10" t="s">
        <v>2853</v>
      </c>
      <c r="L149" s="312" t="s">
        <v>2854</v>
      </c>
      <c r="M149" s="312"/>
      <c r="N149" s="25" t="str">
        <f>A153</f>
        <v>E2.3.05</v>
      </c>
      <c r="O149" s="6" t="s">
        <v>2855</v>
      </c>
    </row>
    <row r="150" spans="1:18" outlineLevel="1" x14ac:dyDescent="0.25">
      <c r="A150" s="290"/>
      <c r="C150" s="346" t="s">
        <v>2</v>
      </c>
      <c r="D150" s="346" t="s">
        <v>2952</v>
      </c>
      <c r="E150" s="346" t="s">
        <v>2953</v>
      </c>
      <c r="F150" s="346" t="s">
        <v>0</v>
      </c>
      <c r="J150" s="423"/>
      <c r="K150" s="423" t="s">
        <v>24</v>
      </c>
      <c r="L150" s="423"/>
      <c r="M150" s="423" t="s">
        <v>23</v>
      </c>
      <c r="N150" s="25"/>
    </row>
    <row r="151" spans="1:18" outlineLevel="1" x14ac:dyDescent="0.25">
      <c r="A151" s="290"/>
      <c r="C151" s="346" t="s">
        <v>2</v>
      </c>
      <c r="D151" s="346" t="s">
        <v>2952</v>
      </c>
      <c r="E151" s="346" t="s">
        <v>2953</v>
      </c>
      <c r="F151" s="346" t="s">
        <v>0</v>
      </c>
      <c r="J151" s="423"/>
      <c r="K151" s="423" t="s">
        <v>2943</v>
      </c>
      <c r="L151" s="423"/>
      <c r="M151" s="423" t="s">
        <v>2944</v>
      </c>
      <c r="N151" s="25"/>
    </row>
    <row r="152" spans="1:18" outlineLevel="1" x14ac:dyDescent="0.25">
      <c r="A152" s="290"/>
      <c r="C152" s="346" t="s">
        <v>2</v>
      </c>
      <c r="D152" s="346" t="s">
        <v>2952</v>
      </c>
      <c r="E152" s="346" t="s">
        <v>2954</v>
      </c>
      <c r="F152" s="346" t="s">
        <v>2954</v>
      </c>
      <c r="J152" s="423"/>
      <c r="K152" s="423" t="s">
        <v>2945</v>
      </c>
      <c r="L152" s="423"/>
      <c r="M152" s="423" t="s">
        <v>2945</v>
      </c>
      <c r="N152" s="25"/>
    </row>
    <row r="153" spans="1:18" ht="15.75" customHeight="1" x14ac:dyDescent="0.25">
      <c r="A153" s="290" t="s">
        <v>2856</v>
      </c>
      <c r="C153" s="6" t="s">
        <v>9</v>
      </c>
      <c r="D153" s="6" t="s">
        <v>8</v>
      </c>
      <c r="E153" s="6" t="s">
        <v>2953</v>
      </c>
      <c r="F153" s="6" t="s">
        <v>6</v>
      </c>
      <c r="J153" s="10" t="s">
        <v>2857</v>
      </c>
      <c r="L153" s="312" t="s">
        <v>2858</v>
      </c>
      <c r="M153" s="312"/>
      <c r="N153" s="25"/>
      <c r="O153" s="6"/>
    </row>
    <row r="154" spans="1:18" outlineLevel="1" x14ac:dyDescent="0.25">
      <c r="A154" s="19"/>
      <c r="B154" s="19"/>
      <c r="C154" s="6" t="s">
        <v>2</v>
      </c>
      <c r="E154" s="6" t="s">
        <v>1</v>
      </c>
      <c r="F154" s="6" t="s">
        <v>0</v>
      </c>
      <c r="G154" s="6"/>
      <c r="H154" s="6"/>
      <c r="I154" s="6"/>
      <c r="J154" s="10"/>
      <c r="K154" s="27" t="s">
        <v>3</v>
      </c>
      <c r="L154" s="30"/>
      <c r="M154" s="27" t="s">
        <v>21</v>
      </c>
      <c r="N154" s="25" t="str">
        <f>A161</f>
        <v>E2.3.07</v>
      </c>
      <c r="O154" s="6"/>
      <c r="Q154" s="19"/>
      <c r="R154" s="345" t="s">
        <v>982</v>
      </c>
    </row>
    <row r="155" spans="1:18" outlineLevel="1" x14ac:dyDescent="0.25">
      <c r="A155" s="19"/>
      <c r="B155" s="19"/>
      <c r="C155" s="6" t="s">
        <v>2</v>
      </c>
      <c r="E155" s="6" t="s">
        <v>1</v>
      </c>
      <c r="F155" s="6" t="s">
        <v>0</v>
      </c>
      <c r="G155" s="6"/>
      <c r="H155" s="6"/>
      <c r="I155" s="6"/>
      <c r="J155" s="10"/>
      <c r="K155" s="27" t="s">
        <v>4</v>
      </c>
      <c r="L155" s="30"/>
      <c r="M155" s="27" t="s">
        <v>20</v>
      </c>
      <c r="N155" s="25" t="str">
        <f>A157</f>
        <v>E2.3.06</v>
      </c>
      <c r="O155" s="6"/>
      <c r="Q155" s="19"/>
      <c r="R155" s="345" t="s">
        <v>982</v>
      </c>
    </row>
    <row r="156" spans="1:18" outlineLevel="1" x14ac:dyDescent="0.25">
      <c r="C156" s="6" t="s">
        <v>2</v>
      </c>
      <c r="E156" s="6" t="s">
        <v>1</v>
      </c>
      <c r="F156" s="6" t="s">
        <v>0</v>
      </c>
      <c r="G156" s="6"/>
      <c r="H156" s="6"/>
      <c r="I156" s="6"/>
      <c r="J156" s="10"/>
      <c r="K156" s="27" t="s">
        <v>45</v>
      </c>
      <c r="L156" s="30"/>
      <c r="M156" s="27" t="s">
        <v>23</v>
      </c>
      <c r="N156" s="25" t="str">
        <f>A161</f>
        <v>E2.3.07</v>
      </c>
      <c r="O156" s="6"/>
      <c r="R156" s="345" t="s">
        <v>982</v>
      </c>
    </row>
    <row r="157" spans="1:18" ht="38.25" customHeight="1" x14ac:dyDescent="0.25">
      <c r="A157" s="290" t="s">
        <v>2859</v>
      </c>
      <c r="C157" s="346" t="s">
        <v>9</v>
      </c>
      <c r="D157" s="346" t="s">
        <v>8</v>
      </c>
      <c r="E157" s="346" t="s">
        <v>2951</v>
      </c>
      <c r="F157" s="346" t="s">
        <v>2913</v>
      </c>
      <c r="J157" s="517" t="s">
        <v>2860</v>
      </c>
      <c r="K157" s="517"/>
      <c r="L157" s="522" t="s">
        <v>2861</v>
      </c>
      <c r="M157" s="522"/>
      <c r="N157" s="25" t="str">
        <f>A161</f>
        <v>E2.3.07</v>
      </c>
      <c r="O157" s="6"/>
    </row>
    <row r="158" spans="1:18" outlineLevel="1" x14ac:dyDescent="0.25">
      <c r="A158" s="290"/>
      <c r="C158" s="346" t="s">
        <v>2</v>
      </c>
      <c r="D158" s="346" t="s">
        <v>2952</v>
      </c>
      <c r="E158" s="346" t="s">
        <v>2953</v>
      </c>
      <c r="F158" s="346" t="s">
        <v>0</v>
      </c>
      <c r="J158" s="423"/>
      <c r="K158" s="423" t="s">
        <v>24</v>
      </c>
      <c r="L158" s="423"/>
      <c r="M158" s="423" t="s">
        <v>23</v>
      </c>
      <c r="N158" s="25"/>
    </row>
    <row r="159" spans="1:18" outlineLevel="1" x14ac:dyDescent="0.25">
      <c r="A159" s="290"/>
      <c r="C159" s="346" t="s">
        <v>2</v>
      </c>
      <c r="D159" s="346" t="s">
        <v>2952</v>
      </c>
      <c r="E159" s="346" t="s">
        <v>2953</v>
      </c>
      <c r="F159" s="346" t="s">
        <v>0</v>
      </c>
      <c r="J159" s="423"/>
      <c r="K159" s="423" t="s">
        <v>2943</v>
      </c>
      <c r="L159" s="423"/>
      <c r="M159" s="423" t="s">
        <v>2944</v>
      </c>
      <c r="N159" s="25"/>
    </row>
    <row r="160" spans="1:18" outlineLevel="1" x14ac:dyDescent="0.25">
      <c r="A160" s="290"/>
      <c r="C160" s="346" t="s">
        <v>2</v>
      </c>
      <c r="D160" s="346" t="s">
        <v>2952</v>
      </c>
      <c r="E160" s="346" t="s">
        <v>2954</v>
      </c>
      <c r="F160" s="346" t="s">
        <v>2954</v>
      </c>
      <c r="J160" s="423"/>
      <c r="K160" s="423" t="s">
        <v>2945</v>
      </c>
      <c r="L160" s="423"/>
      <c r="M160" s="423" t="s">
        <v>2945</v>
      </c>
      <c r="N160" s="25"/>
    </row>
    <row r="161" spans="1:18" ht="50.25" customHeight="1" x14ac:dyDescent="0.25">
      <c r="A161" s="290" t="s">
        <v>2862</v>
      </c>
      <c r="C161" s="346" t="s">
        <v>9</v>
      </c>
      <c r="D161" s="346" t="s">
        <v>8</v>
      </c>
      <c r="E161" s="346" t="s">
        <v>2951</v>
      </c>
      <c r="F161" s="346" t="s">
        <v>2913</v>
      </c>
      <c r="J161" s="517" t="s">
        <v>2863</v>
      </c>
      <c r="K161" s="517"/>
      <c r="L161" s="522" t="s">
        <v>2864</v>
      </c>
      <c r="M161" s="522"/>
      <c r="N161" s="25" t="str">
        <f>A165</f>
        <v>E2.3.08</v>
      </c>
      <c r="O161" s="6" t="s">
        <v>2865</v>
      </c>
    </row>
    <row r="162" spans="1:18" outlineLevel="1" x14ac:dyDescent="0.25">
      <c r="A162" s="290"/>
      <c r="C162" s="346" t="s">
        <v>2</v>
      </c>
      <c r="D162" s="346" t="s">
        <v>2952</v>
      </c>
      <c r="E162" s="346" t="s">
        <v>2953</v>
      </c>
      <c r="F162" s="346" t="s">
        <v>0</v>
      </c>
      <c r="J162" s="423"/>
      <c r="K162" s="423" t="s">
        <v>24</v>
      </c>
      <c r="L162" s="423"/>
      <c r="M162" s="423" t="s">
        <v>23</v>
      </c>
      <c r="N162" s="25"/>
    </row>
    <row r="163" spans="1:18" outlineLevel="1" x14ac:dyDescent="0.25">
      <c r="A163" s="290"/>
      <c r="C163" s="346" t="s">
        <v>2</v>
      </c>
      <c r="D163" s="346" t="s">
        <v>2952</v>
      </c>
      <c r="E163" s="346" t="s">
        <v>2953</v>
      </c>
      <c r="F163" s="346" t="s">
        <v>0</v>
      </c>
      <c r="J163" s="423"/>
      <c r="K163" s="423" t="s">
        <v>2943</v>
      </c>
      <c r="L163" s="423"/>
      <c r="M163" s="423" t="s">
        <v>2944</v>
      </c>
      <c r="N163" s="25"/>
    </row>
    <row r="164" spans="1:18" outlineLevel="1" x14ac:dyDescent="0.25">
      <c r="A164" s="290"/>
      <c r="C164" s="346" t="s">
        <v>2</v>
      </c>
      <c r="D164" s="346" t="s">
        <v>2952</v>
      </c>
      <c r="E164" s="346" t="s">
        <v>2954</v>
      </c>
      <c r="F164" s="346" t="s">
        <v>2954</v>
      </c>
      <c r="J164" s="423"/>
      <c r="K164" s="423" t="s">
        <v>2945</v>
      </c>
      <c r="L164" s="423"/>
      <c r="M164" s="423" t="s">
        <v>2945</v>
      </c>
      <c r="N164" s="25"/>
    </row>
    <row r="165" spans="1:18" ht="37.5" customHeight="1" x14ac:dyDescent="0.25">
      <c r="A165" s="290" t="s">
        <v>2866</v>
      </c>
      <c r="C165" s="346" t="s">
        <v>9</v>
      </c>
      <c r="D165" s="346" t="s">
        <v>8</v>
      </c>
      <c r="E165" s="346" t="s">
        <v>2951</v>
      </c>
      <c r="F165" s="346" t="s">
        <v>2913</v>
      </c>
      <c r="J165" s="517" t="s">
        <v>2867</v>
      </c>
      <c r="K165" s="517"/>
      <c r="L165" s="522" t="s">
        <v>2868</v>
      </c>
      <c r="M165" s="522"/>
      <c r="N165" s="25" t="str">
        <f>A169</f>
        <v>E2.3.09</v>
      </c>
      <c r="O165" s="6"/>
    </row>
    <row r="166" spans="1:18" outlineLevel="1" x14ac:dyDescent="0.25">
      <c r="A166" s="290"/>
      <c r="C166" s="346" t="s">
        <v>2</v>
      </c>
      <c r="D166" s="346" t="s">
        <v>2952</v>
      </c>
      <c r="E166" s="346" t="s">
        <v>2953</v>
      </c>
      <c r="F166" s="346" t="s">
        <v>0</v>
      </c>
      <c r="J166" s="423"/>
      <c r="K166" s="423" t="s">
        <v>24</v>
      </c>
      <c r="L166" s="423"/>
      <c r="M166" s="423" t="s">
        <v>23</v>
      </c>
      <c r="N166" s="25"/>
    </row>
    <row r="167" spans="1:18" outlineLevel="1" x14ac:dyDescent="0.25">
      <c r="A167" s="290"/>
      <c r="C167" s="346" t="s">
        <v>2</v>
      </c>
      <c r="D167" s="346" t="s">
        <v>2952</v>
      </c>
      <c r="E167" s="346" t="s">
        <v>2953</v>
      </c>
      <c r="F167" s="346" t="s">
        <v>0</v>
      </c>
      <c r="J167" s="423"/>
      <c r="K167" s="423" t="s">
        <v>2943</v>
      </c>
      <c r="L167" s="423"/>
      <c r="M167" s="423" t="s">
        <v>2944</v>
      </c>
      <c r="N167" s="25"/>
    </row>
    <row r="168" spans="1:18" outlineLevel="1" x14ac:dyDescent="0.25">
      <c r="A168" s="290"/>
      <c r="C168" s="346" t="s">
        <v>2</v>
      </c>
      <c r="D168" s="346" t="s">
        <v>2952</v>
      </c>
      <c r="E168" s="346" t="s">
        <v>2954</v>
      </c>
      <c r="F168" s="346" t="s">
        <v>2954</v>
      </c>
      <c r="J168" s="423"/>
      <c r="K168" s="423" t="s">
        <v>2945</v>
      </c>
      <c r="L168" s="423"/>
      <c r="M168" s="423" t="s">
        <v>2945</v>
      </c>
      <c r="N168" s="25"/>
    </row>
    <row r="169" spans="1:18" ht="15.75" customHeight="1" x14ac:dyDescent="0.25">
      <c r="A169" s="290" t="s">
        <v>2869</v>
      </c>
      <c r="C169" s="6" t="s">
        <v>9</v>
      </c>
      <c r="D169" s="6" t="s">
        <v>8</v>
      </c>
      <c r="E169" s="6" t="s">
        <v>2953</v>
      </c>
      <c r="F169" s="6" t="s">
        <v>6</v>
      </c>
      <c r="J169" s="10" t="s">
        <v>2870</v>
      </c>
      <c r="L169" s="10" t="s">
        <v>2871</v>
      </c>
      <c r="M169" s="10"/>
      <c r="O169" s="6"/>
    </row>
    <row r="170" spans="1:18" outlineLevel="1" x14ac:dyDescent="0.25">
      <c r="A170" s="19"/>
      <c r="B170" s="19"/>
      <c r="C170" s="6" t="s">
        <v>2</v>
      </c>
      <c r="E170" s="6" t="s">
        <v>1</v>
      </c>
      <c r="F170" s="6" t="s">
        <v>0</v>
      </c>
      <c r="G170" s="6"/>
      <c r="H170" s="6"/>
      <c r="I170" s="6"/>
      <c r="J170" s="10"/>
      <c r="K170" s="27" t="s">
        <v>3</v>
      </c>
      <c r="L170" s="30"/>
      <c r="M170" s="27" t="s">
        <v>21</v>
      </c>
      <c r="N170" s="25" t="str">
        <f>A194</f>
        <v>E2.3.20</v>
      </c>
      <c r="O170" s="6"/>
      <c r="Q170" s="19"/>
      <c r="R170" s="345" t="s">
        <v>982</v>
      </c>
    </row>
    <row r="171" spans="1:18" outlineLevel="1" x14ac:dyDescent="0.25">
      <c r="A171" s="19"/>
      <c r="B171" s="19"/>
      <c r="C171" s="6" t="s">
        <v>2</v>
      </c>
      <c r="E171" s="6" t="s">
        <v>1</v>
      </c>
      <c r="F171" s="6" t="s">
        <v>0</v>
      </c>
      <c r="G171" s="6"/>
      <c r="H171" s="6"/>
      <c r="I171" s="6"/>
      <c r="J171" s="10"/>
      <c r="K171" s="27" t="s">
        <v>4</v>
      </c>
      <c r="L171" s="30"/>
      <c r="M171" s="27" t="s">
        <v>20</v>
      </c>
      <c r="N171" s="25" t="str">
        <f>A173</f>
        <v>E2.3.10</v>
      </c>
      <c r="O171" s="6"/>
      <c r="Q171" s="19"/>
      <c r="R171" s="345" t="s">
        <v>982</v>
      </c>
    </row>
    <row r="172" spans="1:18" outlineLevel="1" x14ac:dyDescent="0.25">
      <c r="C172" s="6" t="s">
        <v>2</v>
      </c>
      <c r="E172" s="6" t="s">
        <v>1</v>
      </c>
      <c r="F172" s="6" t="s">
        <v>0</v>
      </c>
      <c r="G172" s="6"/>
      <c r="H172" s="6"/>
      <c r="I172" s="6"/>
      <c r="J172" s="10"/>
      <c r="K172" s="27" t="s">
        <v>45</v>
      </c>
      <c r="L172" s="30"/>
      <c r="M172" s="27" t="s">
        <v>23</v>
      </c>
      <c r="N172" s="25" t="str">
        <f>A194</f>
        <v>E2.3.20</v>
      </c>
      <c r="O172" s="6"/>
      <c r="R172" s="345" t="s">
        <v>982</v>
      </c>
    </row>
    <row r="173" spans="1:18" ht="15.75" customHeight="1" x14ac:dyDescent="0.25">
      <c r="A173" s="290" t="s">
        <v>2872</v>
      </c>
      <c r="J173" s="10" t="s">
        <v>2873</v>
      </c>
      <c r="L173" s="312" t="s">
        <v>2874</v>
      </c>
      <c r="M173" s="312"/>
      <c r="O173" s="6"/>
    </row>
    <row r="174" spans="1:18" outlineLevel="1" x14ac:dyDescent="0.25">
      <c r="A174" s="19"/>
      <c r="B174" s="19"/>
      <c r="C174" s="6" t="s">
        <v>2</v>
      </c>
      <c r="E174" s="6" t="s">
        <v>1</v>
      </c>
      <c r="F174" s="6" t="s">
        <v>0</v>
      </c>
      <c r="G174" s="6"/>
      <c r="H174" s="6"/>
      <c r="I174" s="6"/>
      <c r="J174" s="10"/>
      <c r="K174" s="27" t="s">
        <v>2875</v>
      </c>
      <c r="L174" s="418"/>
      <c r="M174" s="418" t="s">
        <v>2876</v>
      </c>
      <c r="N174" s="25" t="str">
        <f>A192</f>
        <v>E2.3.11</v>
      </c>
      <c r="O174" s="6"/>
      <c r="Q174" s="19"/>
      <c r="R174" s="345" t="s">
        <v>982</v>
      </c>
    </row>
    <row r="175" spans="1:18" outlineLevel="1" x14ac:dyDescent="0.25">
      <c r="A175" s="19"/>
      <c r="B175" s="19"/>
      <c r="C175" s="6" t="s">
        <v>2</v>
      </c>
      <c r="E175" s="6" t="s">
        <v>1</v>
      </c>
      <c r="F175" s="6" t="s">
        <v>0</v>
      </c>
      <c r="G175" s="6"/>
      <c r="H175" s="6"/>
      <c r="I175" s="6"/>
      <c r="J175" s="10"/>
      <c r="K175" s="27" t="s">
        <v>2877</v>
      </c>
      <c r="L175" s="418"/>
      <c r="M175" s="418" t="s">
        <v>2878</v>
      </c>
      <c r="N175" s="25" t="str">
        <f>A192</f>
        <v>E2.3.11</v>
      </c>
      <c r="O175" s="6"/>
      <c r="Q175" s="19"/>
      <c r="R175" s="345" t="s">
        <v>982</v>
      </c>
    </row>
    <row r="176" spans="1:18" outlineLevel="1" x14ac:dyDescent="0.25">
      <c r="A176" s="19"/>
      <c r="B176" s="19"/>
      <c r="C176" s="6" t="s">
        <v>2</v>
      </c>
      <c r="E176" s="6" t="s">
        <v>1</v>
      </c>
      <c r="F176" s="6" t="s">
        <v>0</v>
      </c>
      <c r="G176" s="6"/>
      <c r="H176" s="6"/>
      <c r="I176" s="6"/>
      <c r="J176" s="10"/>
      <c r="K176" s="27" t="s">
        <v>2879</v>
      </c>
      <c r="L176" s="418"/>
      <c r="M176" s="418" t="s">
        <v>2880</v>
      </c>
      <c r="N176" s="25" t="str">
        <f>A192</f>
        <v>E2.3.11</v>
      </c>
      <c r="O176" s="6"/>
      <c r="Q176" s="19"/>
      <c r="R176" s="345" t="s">
        <v>982</v>
      </c>
    </row>
    <row r="177" spans="1:18" outlineLevel="1" x14ac:dyDescent="0.25">
      <c r="A177" s="19"/>
      <c r="B177" s="19"/>
      <c r="C177" s="6" t="s">
        <v>2</v>
      </c>
      <c r="E177" s="6" t="s">
        <v>1</v>
      </c>
      <c r="F177" s="6" t="s">
        <v>0</v>
      </c>
      <c r="G177" s="6"/>
      <c r="H177" s="6"/>
      <c r="I177" s="6"/>
      <c r="J177" s="10"/>
      <c r="K177" s="27" t="s">
        <v>2881</v>
      </c>
      <c r="L177" s="418"/>
      <c r="M177" s="418" t="s">
        <v>2882</v>
      </c>
      <c r="N177" s="25" t="str">
        <f>A192</f>
        <v>E2.3.11</v>
      </c>
      <c r="O177" s="6"/>
      <c r="Q177" s="19"/>
      <c r="R177" s="345" t="s">
        <v>982</v>
      </c>
    </row>
    <row r="178" spans="1:18" outlineLevel="1" x14ac:dyDescent="0.25">
      <c r="A178" s="19"/>
      <c r="B178" s="19"/>
      <c r="C178" s="6" t="s">
        <v>2</v>
      </c>
      <c r="E178" s="6" t="s">
        <v>1</v>
      </c>
      <c r="F178" s="6" t="s">
        <v>0</v>
      </c>
      <c r="G178" s="6"/>
      <c r="H178" s="6"/>
      <c r="I178" s="6"/>
      <c r="J178" s="10"/>
      <c r="K178" s="27" t="s">
        <v>2883</v>
      </c>
      <c r="L178" s="418"/>
      <c r="M178" s="418" t="s">
        <v>2884</v>
      </c>
      <c r="N178" s="25" t="str">
        <f>A192</f>
        <v>E2.3.11</v>
      </c>
      <c r="O178" s="6"/>
      <c r="Q178" s="19"/>
      <c r="R178" s="345" t="s">
        <v>982</v>
      </c>
    </row>
    <row r="179" spans="1:18" outlineLevel="1" x14ac:dyDescent="0.25">
      <c r="A179" s="19"/>
      <c r="B179" s="19"/>
      <c r="C179" s="6" t="s">
        <v>2</v>
      </c>
      <c r="E179" s="6" t="s">
        <v>1</v>
      </c>
      <c r="F179" s="6" t="s">
        <v>0</v>
      </c>
      <c r="G179" s="6"/>
      <c r="H179" s="6"/>
      <c r="I179" s="6"/>
      <c r="J179" s="10"/>
      <c r="K179" s="27" t="s">
        <v>2885</v>
      </c>
      <c r="L179" s="418"/>
      <c r="M179" s="418" t="s">
        <v>2886</v>
      </c>
      <c r="N179" s="25" t="str">
        <f>A192</f>
        <v>E2.3.11</v>
      </c>
      <c r="O179" s="6"/>
      <c r="Q179" s="19"/>
      <c r="R179" s="345" t="s">
        <v>982</v>
      </c>
    </row>
    <row r="180" spans="1:18" outlineLevel="1" x14ac:dyDescent="0.25">
      <c r="A180" s="19"/>
      <c r="B180" s="19"/>
      <c r="C180" s="6" t="s">
        <v>2</v>
      </c>
      <c r="E180" s="6" t="s">
        <v>1</v>
      </c>
      <c r="F180" s="6" t="s">
        <v>0</v>
      </c>
      <c r="G180" s="6"/>
      <c r="H180" s="6"/>
      <c r="I180" s="6"/>
      <c r="J180" s="10"/>
      <c r="K180" s="27" t="s">
        <v>2887</v>
      </c>
      <c r="L180" s="418"/>
      <c r="M180" s="418" t="s">
        <v>2888</v>
      </c>
      <c r="N180" s="25" t="str">
        <f>A192</f>
        <v>E2.3.11</v>
      </c>
      <c r="O180" s="6"/>
      <c r="Q180" s="19"/>
      <c r="R180" s="345" t="s">
        <v>982</v>
      </c>
    </row>
    <row r="181" spans="1:18" outlineLevel="1" x14ac:dyDescent="0.25">
      <c r="A181" s="19"/>
      <c r="B181" s="19"/>
      <c r="C181" s="6" t="s">
        <v>2</v>
      </c>
      <c r="E181" s="6" t="s">
        <v>1</v>
      </c>
      <c r="F181" s="6" t="s">
        <v>0</v>
      </c>
      <c r="G181" s="6"/>
      <c r="H181" s="6"/>
      <c r="I181" s="6"/>
      <c r="J181" s="10"/>
      <c r="K181" s="27" t="s">
        <v>2889</v>
      </c>
      <c r="L181" s="418"/>
      <c r="M181" s="418" t="s">
        <v>2890</v>
      </c>
      <c r="N181" s="25" t="str">
        <f>A192</f>
        <v>E2.3.11</v>
      </c>
      <c r="O181" s="6"/>
      <c r="Q181" s="19"/>
      <c r="R181" s="345" t="s">
        <v>982</v>
      </c>
    </row>
    <row r="182" spans="1:18" outlineLevel="1" x14ac:dyDescent="0.25">
      <c r="A182" s="19"/>
      <c r="B182" s="19"/>
      <c r="C182" s="6" t="s">
        <v>2</v>
      </c>
      <c r="E182" s="6" t="s">
        <v>1</v>
      </c>
      <c r="F182" s="6" t="s">
        <v>0</v>
      </c>
      <c r="G182" s="6"/>
      <c r="H182" s="6"/>
      <c r="I182" s="6"/>
      <c r="J182" s="10"/>
      <c r="K182" s="27" t="s">
        <v>2891</v>
      </c>
      <c r="L182" s="418"/>
      <c r="M182" s="418" t="s">
        <v>2892</v>
      </c>
      <c r="N182" s="25" t="str">
        <f>A192</f>
        <v>E2.3.11</v>
      </c>
      <c r="O182" s="6"/>
      <c r="Q182" s="19"/>
      <c r="R182" s="345" t="s">
        <v>982</v>
      </c>
    </row>
    <row r="183" spans="1:18" outlineLevel="1" x14ac:dyDescent="0.25">
      <c r="A183" s="19"/>
      <c r="B183" s="19"/>
      <c r="C183" s="6" t="s">
        <v>2</v>
      </c>
      <c r="E183" s="6" t="s">
        <v>1</v>
      </c>
      <c r="F183" s="6" t="s">
        <v>0</v>
      </c>
      <c r="G183" s="6"/>
      <c r="H183" s="6"/>
      <c r="I183" s="6"/>
      <c r="J183" s="10"/>
      <c r="K183" s="27" t="s">
        <v>2893</v>
      </c>
      <c r="L183" s="418"/>
      <c r="M183" s="418" t="s">
        <v>2894</v>
      </c>
      <c r="N183" s="25" t="str">
        <f>A192</f>
        <v>E2.3.11</v>
      </c>
      <c r="O183" s="6"/>
      <c r="Q183" s="19"/>
      <c r="R183" s="345" t="s">
        <v>982</v>
      </c>
    </row>
    <row r="184" spans="1:18" outlineLevel="1" x14ac:dyDescent="0.25">
      <c r="A184" s="19"/>
      <c r="B184" s="19"/>
      <c r="C184" s="6" t="s">
        <v>2</v>
      </c>
      <c r="E184" s="6" t="s">
        <v>1</v>
      </c>
      <c r="F184" s="6" t="s">
        <v>0</v>
      </c>
      <c r="G184" s="6"/>
      <c r="H184" s="6"/>
      <c r="I184" s="6"/>
      <c r="J184" s="10"/>
      <c r="K184" s="27" t="s">
        <v>2895</v>
      </c>
      <c r="L184" s="418"/>
      <c r="M184" s="418" t="s">
        <v>2896</v>
      </c>
      <c r="N184" s="25" t="str">
        <f>A192</f>
        <v>E2.3.11</v>
      </c>
      <c r="O184" s="6"/>
      <c r="Q184" s="19"/>
      <c r="R184" s="345" t="s">
        <v>982</v>
      </c>
    </row>
    <row r="185" spans="1:18" outlineLevel="1" x14ac:dyDescent="0.25">
      <c r="A185" s="19"/>
      <c r="B185" s="19"/>
      <c r="C185" s="6" t="s">
        <v>2</v>
      </c>
      <c r="E185" s="6" t="s">
        <v>1</v>
      </c>
      <c r="F185" s="6" t="s">
        <v>0</v>
      </c>
      <c r="G185" s="6"/>
      <c r="H185" s="6"/>
      <c r="I185" s="6"/>
      <c r="J185" s="10"/>
      <c r="K185" s="27" t="s">
        <v>2897</v>
      </c>
      <c r="L185" s="418"/>
      <c r="M185" s="418" t="s">
        <v>2898</v>
      </c>
      <c r="N185" s="25" t="str">
        <f>A192</f>
        <v>E2.3.11</v>
      </c>
      <c r="O185" s="6"/>
      <c r="Q185" s="19"/>
      <c r="R185" s="345" t="s">
        <v>982</v>
      </c>
    </row>
    <row r="186" spans="1:18" outlineLevel="1" x14ac:dyDescent="0.25">
      <c r="A186" s="19"/>
      <c r="B186" s="19"/>
      <c r="C186" s="6" t="s">
        <v>2</v>
      </c>
      <c r="E186" s="6" t="s">
        <v>1</v>
      </c>
      <c r="F186" s="6" t="s">
        <v>0</v>
      </c>
      <c r="G186" s="6"/>
      <c r="H186" s="6"/>
      <c r="I186" s="6"/>
      <c r="J186" s="10"/>
      <c r="K186" s="27" t="s">
        <v>2899</v>
      </c>
      <c r="L186" s="418"/>
      <c r="M186" s="418" t="s">
        <v>2900</v>
      </c>
      <c r="N186" s="25" t="str">
        <f>A192</f>
        <v>E2.3.11</v>
      </c>
      <c r="O186" s="6"/>
      <c r="Q186" s="19"/>
      <c r="R186" s="345" t="s">
        <v>982</v>
      </c>
    </row>
    <row r="187" spans="1:18" outlineLevel="1" x14ac:dyDescent="0.25">
      <c r="A187" s="19"/>
      <c r="B187" s="19"/>
      <c r="C187" s="6" t="s">
        <v>2</v>
      </c>
      <c r="E187" s="6" t="s">
        <v>1</v>
      </c>
      <c r="F187" s="6" t="s">
        <v>0</v>
      </c>
      <c r="G187" s="6"/>
      <c r="H187" s="6"/>
      <c r="I187" s="6"/>
      <c r="J187" s="10"/>
      <c r="K187" s="27" t="s">
        <v>2901</v>
      </c>
      <c r="L187" s="418"/>
      <c r="M187" s="418" t="s">
        <v>2902</v>
      </c>
      <c r="N187" s="25" t="str">
        <f>A192</f>
        <v>E2.3.11</v>
      </c>
      <c r="O187" s="6"/>
      <c r="Q187" s="19"/>
      <c r="R187" s="345" t="s">
        <v>982</v>
      </c>
    </row>
    <row r="188" spans="1:18" outlineLevel="1" x14ac:dyDescent="0.25">
      <c r="C188" s="6" t="s">
        <v>2</v>
      </c>
      <c r="E188" s="6" t="s">
        <v>1</v>
      </c>
      <c r="F188" s="6" t="s">
        <v>0</v>
      </c>
      <c r="G188" s="6"/>
      <c r="H188" s="6"/>
      <c r="I188" s="6"/>
      <c r="J188" s="10"/>
      <c r="K188" s="27" t="s">
        <v>606</v>
      </c>
      <c r="L188" s="418"/>
      <c r="M188" s="418" t="s">
        <v>2407</v>
      </c>
      <c r="N188" s="25" t="str">
        <f>A190</f>
        <v>E2.3.10x</v>
      </c>
      <c r="O188" s="6"/>
      <c r="R188" s="345" t="s">
        <v>982</v>
      </c>
    </row>
    <row r="189" spans="1:18" outlineLevel="1" x14ac:dyDescent="0.25">
      <c r="C189" s="6" t="s">
        <v>2</v>
      </c>
      <c r="E189" s="6" t="s">
        <v>1</v>
      </c>
      <c r="F189" s="6" t="s">
        <v>0</v>
      </c>
      <c r="G189" s="6"/>
      <c r="H189" s="6"/>
      <c r="I189" s="6"/>
      <c r="J189" s="10"/>
      <c r="K189" s="27" t="s">
        <v>45</v>
      </c>
      <c r="L189" s="30"/>
      <c r="M189" s="27" t="s">
        <v>23</v>
      </c>
      <c r="N189" s="25" t="str">
        <f>A194</f>
        <v>E2.3.20</v>
      </c>
      <c r="O189" s="6"/>
      <c r="R189" s="345" t="s">
        <v>982</v>
      </c>
    </row>
    <row r="190" spans="1:18" s="43" customFormat="1" x14ac:dyDescent="0.25">
      <c r="A190" s="290" t="s">
        <v>2903</v>
      </c>
      <c r="B190" s="290"/>
      <c r="C190" s="346" t="s">
        <v>9</v>
      </c>
      <c r="D190" s="346" t="s">
        <v>453</v>
      </c>
      <c r="E190" s="346" t="s">
        <v>14</v>
      </c>
      <c r="F190" s="346" t="s">
        <v>14</v>
      </c>
      <c r="G190" s="6"/>
      <c r="H190" s="6"/>
      <c r="I190" s="6"/>
      <c r="J190" s="346" t="s">
        <v>2039</v>
      </c>
      <c r="L190" s="10" t="s">
        <v>2904</v>
      </c>
      <c r="M190" s="6"/>
      <c r="N190" s="288" t="str">
        <f>A192</f>
        <v>E2.3.11</v>
      </c>
      <c r="Q190" s="290" t="s">
        <v>2764</v>
      </c>
      <c r="R190" s="345" t="e">
        <v>#N/A</v>
      </c>
    </row>
    <row r="191" spans="1:18" s="419" customFormat="1" ht="15.75" customHeight="1" x14ac:dyDescent="0.25">
      <c r="A191" s="348" t="s">
        <v>2905</v>
      </c>
      <c r="C191" s="255"/>
      <c r="D191" s="255"/>
      <c r="E191" s="255"/>
      <c r="F191" s="255"/>
      <c r="G191" s="420"/>
      <c r="H191" s="420"/>
      <c r="I191" s="420"/>
      <c r="J191" s="348"/>
      <c r="L191" s="348"/>
      <c r="M191" s="255"/>
      <c r="N191" s="421"/>
    </row>
    <row r="192" spans="1:18" ht="15.75" customHeight="1" x14ac:dyDescent="0.25">
      <c r="A192" s="290" t="s">
        <v>2906</v>
      </c>
      <c r="B192" s="10"/>
      <c r="C192" s="346" t="s">
        <v>9</v>
      </c>
      <c r="D192" s="346" t="s">
        <v>8</v>
      </c>
      <c r="E192" s="346" t="s">
        <v>10</v>
      </c>
      <c r="F192" s="346" t="s">
        <v>2842</v>
      </c>
      <c r="J192" s="10" t="s">
        <v>2907</v>
      </c>
      <c r="L192" s="10" t="s">
        <v>2908</v>
      </c>
      <c r="M192" s="10"/>
      <c r="N192" s="25" t="str">
        <f>A194</f>
        <v>E2.3.20</v>
      </c>
      <c r="O192" s="6"/>
    </row>
    <row r="193" spans="1:14" s="419" customFormat="1" ht="15.75" customHeight="1" x14ac:dyDescent="0.25">
      <c r="A193" s="348" t="s">
        <v>1344</v>
      </c>
      <c r="C193" s="255"/>
      <c r="D193" s="255"/>
      <c r="E193" s="255"/>
      <c r="F193" s="255"/>
      <c r="G193" s="420"/>
      <c r="H193" s="420"/>
      <c r="I193" s="420"/>
      <c r="J193" s="348"/>
      <c r="L193" s="348"/>
      <c r="M193" s="255"/>
      <c r="N193" s="421"/>
    </row>
    <row r="194" spans="1:14" s="365" customFormat="1" ht="35.25" customHeight="1" x14ac:dyDescent="0.25">
      <c r="A194" s="290" t="s">
        <v>2909</v>
      </c>
      <c r="B194" s="1"/>
      <c r="C194" s="6" t="s">
        <v>540</v>
      </c>
      <c r="D194" s="6"/>
      <c r="E194" s="6"/>
      <c r="F194" s="6"/>
      <c r="G194" s="7"/>
      <c r="H194" s="7"/>
      <c r="I194" s="7"/>
      <c r="J194" s="522" t="s">
        <v>2910</v>
      </c>
      <c r="K194" s="522"/>
      <c r="L194" s="522" t="s">
        <v>2911</v>
      </c>
      <c r="M194" s="522"/>
      <c r="N194" s="417" t="str">
        <f>A195</f>
        <v>E2.3.21</v>
      </c>
    </row>
    <row r="195" spans="1:14" ht="37.5" customHeight="1" x14ac:dyDescent="0.25">
      <c r="A195" s="290" t="s">
        <v>2912</v>
      </c>
      <c r="C195" s="346" t="s">
        <v>9</v>
      </c>
      <c r="D195" s="346" t="s">
        <v>8</v>
      </c>
      <c r="E195" s="346" t="s">
        <v>2951</v>
      </c>
      <c r="F195" s="346" t="s">
        <v>2913</v>
      </c>
      <c r="J195" s="522" t="s">
        <v>2914</v>
      </c>
      <c r="K195" s="522"/>
      <c r="L195" s="522" t="s">
        <v>2915</v>
      </c>
      <c r="M195" s="522"/>
      <c r="N195" s="25" t="str">
        <f>A199</f>
        <v>E2.3.22</v>
      </c>
    </row>
    <row r="196" spans="1:14" outlineLevel="1" x14ac:dyDescent="0.25">
      <c r="A196" s="290"/>
      <c r="C196" s="346" t="s">
        <v>2</v>
      </c>
      <c r="D196" s="346" t="s">
        <v>2952</v>
      </c>
      <c r="E196" s="346" t="s">
        <v>2953</v>
      </c>
      <c r="F196" s="346" t="s">
        <v>0</v>
      </c>
      <c r="J196" s="423"/>
      <c r="K196" s="423" t="s">
        <v>24</v>
      </c>
      <c r="L196" s="423"/>
      <c r="M196" s="423" t="s">
        <v>23</v>
      </c>
      <c r="N196" s="25"/>
    </row>
    <row r="197" spans="1:14" outlineLevel="1" x14ac:dyDescent="0.25">
      <c r="A197" s="290"/>
      <c r="C197" s="346" t="s">
        <v>2</v>
      </c>
      <c r="D197" s="346" t="s">
        <v>2952</v>
      </c>
      <c r="E197" s="346" t="s">
        <v>2953</v>
      </c>
      <c r="F197" s="346" t="s">
        <v>0</v>
      </c>
      <c r="J197" s="423"/>
      <c r="K197" s="423" t="s">
        <v>2943</v>
      </c>
      <c r="L197" s="423"/>
      <c r="M197" s="423" t="s">
        <v>2944</v>
      </c>
      <c r="N197" s="25"/>
    </row>
    <row r="198" spans="1:14" outlineLevel="1" x14ac:dyDescent="0.25">
      <c r="A198" s="290"/>
      <c r="C198" s="346" t="s">
        <v>2</v>
      </c>
      <c r="D198" s="346" t="s">
        <v>2952</v>
      </c>
      <c r="E198" s="346" t="s">
        <v>2954</v>
      </c>
      <c r="F198" s="346" t="s">
        <v>2954</v>
      </c>
      <c r="J198" s="423"/>
      <c r="K198" s="423" t="s">
        <v>2945</v>
      </c>
      <c r="L198" s="423"/>
      <c r="M198" s="423" t="s">
        <v>2945</v>
      </c>
      <c r="N198" s="25"/>
    </row>
    <row r="199" spans="1:14" ht="37.5" customHeight="1" x14ac:dyDescent="0.25">
      <c r="A199" s="290" t="s">
        <v>2916</v>
      </c>
      <c r="C199" s="346" t="s">
        <v>9</v>
      </c>
      <c r="D199" s="346" t="s">
        <v>8</v>
      </c>
      <c r="E199" s="346" t="s">
        <v>2951</v>
      </c>
      <c r="F199" s="346" t="s">
        <v>2913</v>
      </c>
      <c r="J199" s="522" t="s">
        <v>2917</v>
      </c>
      <c r="K199" s="522"/>
      <c r="L199" s="522" t="s">
        <v>2918</v>
      </c>
      <c r="M199" s="522"/>
      <c r="N199" s="25" t="str">
        <f>A203</f>
        <v>E2.3.23</v>
      </c>
    </row>
    <row r="200" spans="1:14" outlineLevel="1" x14ac:dyDescent="0.25">
      <c r="A200" s="290"/>
      <c r="C200" s="346" t="s">
        <v>2</v>
      </c>
      <c r="D200" s="346" t="s">
        <v>2952</v>
      </c>
      <c r="E200" s="346" t="s">
        <v>2953</v>
      </c>
      <c r="F200" s="346" t="s">
        <v>0</v>
      </c>
      <c r="J200" s="423"/>
      <c r="K200" s="423" t="s">
        <v>24</v>
      </c>
      <c r="L200" s="423"/>
      <c r="M200" s="423" t="s">
        <v>23</v>
      </c>
      <c r="N200" s="25"/>
    </row>
    <row r="201" spans="1:14" outlineLevel="1" x14ac:dyDescent="0.25">
      <c r="A201" s="290"/>
      <c r="C201" s="346" t="s">
        <v>2</v>
      </c>
      <c r="D201" s="346" t="s">
        <v>2952</v>
      </c>
      <c r="E201" s="346" t="s">
        <v>2953</v>
      </c>
      <c r="F201" s="346" t="s">
        <v>0</v>
      </c>
      <c r="J201" s="423"/>
      <c r="K201" s="423" t="s">
        <v>2943</v>
      </c>
      <c r="L201" s="423"/>
      <c r="M201" s="423" t="s">
        <v>2944</v>
      </c>
      <c r="N201" s="25"/>
    </row>
    <row r="202" spans="1:14" outlineLevel="1" x14ac:dyDescent="0.25">
      <c r="A202" s="290"/>
      <c r="C202" s="346" t="s">
        <v>2</v>
      </c>
      <c r="D202" s="346" t="s">
        <v>2952</v>
      </c>
      <c r="E202" s="346" t="s">
        <v>2954</v>
      </c>
      <c r="F202" s="346" t="s">
        <v>2954</v>
      </c>
      <c r="J202" s="423"/>
      <c r="K202" s="423" t="s">
        <v>2945</v>
      </c>
      <c r="L202" s="423"/>
      <c r="M202" s="423" t="s">
        <v>2945</v>
      </c>
      <c r="N202" s="25"/>
    </row>
    <row r="203" spans="1:14" ht="37.5" customHeight="1" x14ac:dyDescent="0.25">
      <c r="A203" s="290" t="s">
        <v>2919</v>
      </c>
      <c r="C203" s="346" t="s">
        <v>9</v>
      </c>
      <c r="D203" s="346" t="s">
        <v>8</v>
      </c>
      <c r="E203" s="346" t="s">
        <v>2951</v>
      </c>
      <c r="F203" s="346" t="s">
        <v>2913</v>
      </c>
      <c r="J203" s="522" t="s">
        <v>2920</v>
      </c>
      <c r="K203" s="522"/>
      <c r="L203" s="522" t="s">
        <v>2921</v>
      </c>
      <c r="M203" s="522"/>
      <c r="N203" s="25" t="str">
        <f>A207</f>
        <v>E2.3.24</v>
      </c>
    </row>
    <row r="204" spans="1:14" outlineLevel="1" x14ac:dyDescent="0.25">
      <c r="A204" s="290"/>
      <c r="C204" s="346" t="s">
        <v>2</v>
      </c>
      <c r="D204" s="346" t="s">
        <v>2952</v>
      </c>
      <c r="E204" s="346" t="s">
        <v>2953</v>
      </c>
      <c r="F204" s="346" t="s">
        <v>0</v>
      </c>
      <c r="J204" s="423"/>
      <c r="K204" s="423" t="s">
        <v>24</v>
      </c>
      <c r="L204" s="423"/>
      <c r="M204" s="423" t="s">
        <v>23</v>
      </c>
      <c r="N204" s="25"/>
    </row>
    <row r="205" spans="1:14" outlineLevel="1" x14ac:dyDescent="0.25">
      <c r="A205" s="290"/>
      <c r="C205" s="346" t="s">
        <v>2</v>
      </c>
      <c r="D205" s="346" t="s">
        <v>2952</v>
      </c>
      <c r="E205" s="346" t="s">
        <v>2953</v>
      </c>
      <c r="F205" s="346" t="s">
        <v>0</v>
      </c>
      <c r="J205" s="423"/>
      <c r="K205" s="423" t="s">
        <v>2943</v>
      </c>
      <c r="L205" s="423"/>
      <c r="M205" s="423" t="s">
        <v>2944</v>
      </c>
      <c r="N205" s="25"/>
    </row>
    <row r="206" spans="1:14" outlineLevel="1" x14ac:dyDescent="0.25">
      <c r="A206" s="290"/>
      <c r="C206" s="346" t="s">
        <v>2</v>
      </c>
      <c r="D206" s="346" t="s">
        <v>2952</v>
      </c>
      <c r="E206" s="346" t="s">
        <v>2954</v>
      </c>
      <c r="F206" s="346" t="s">
        <v>2954</v>
      </c>
      <c r="J206" s="423"/>
      <c r="K206" s="423" t="s">
        <v>2945</v>
      </c>
      <c r="L206" s="423"/>
      <c r="M206" s="423" t="s">
        <v>2945</v>
      </c>
      <c r="N206" s="25"/>
    </row>
    <row r="207" spans="1:14" ht="37.5" customHeight="1" x14ac:dyDescent="0.25">
      <c r="A207" s="290" t="s">
        <v>2922</v>
      </c>
      <c r="C207" s="346" t="s">
        <v>9</v>
      </c>
      <c r="D207" s="346" t="s">
        <v>8</v>
      </c>
      <c r="E207" s="346" t="s">
        <v>2951</v>
      </c>
      <c r="F207" s="346" t="s">
        <v>2913</v>
      </c>
      <c r="J207" s="522" t="s">
        <v>2941</v>
      </c>
      <c r="K207" s="522"/>
      <c r="L207" s="522" t="s">
        <v>2946</v>
      </c>
      <c r="M207" s="522"/>
      <c r="N207" s="25" t="str">
        <f>A215</f>
        <v>E2.3.26</v>
      </c>
    </row>
    <row r="208" spans="1:14" outlineLevel="1" x14ac:dyDescent="0.25">
      <c r="A208" s="290"/>
      <c r="C208" s="346" t="s">
        <v>2</v>
      </c>
      <c r="D208" s="346" t="s">
        <v>2952</v>
      </c>
      <c r="E208" s="346" t="s">
        <v>2953</v>
      </c>
      <c r="F208" s="346" t="s">
        <v>0</v>
      </c>
      <c r="J208" s="423"/>
      <c r="K208" s="423" t="s">
        <v>24</v>
      </c>
      <c r="L208" s="423"/>
      <c r="M208" s="423" t="s">
        <v>23</v>
      </c>
      <c r="N208" s="25"/>
    </row>
    <row r="209" spans="1:14" outlineLevel="1" x14ac:dyDescent="0.25">
      <c r="A209" s="290"/>
      <c r="C209" s="346" t="s">
        <v>2</v>
      </c>
      <c r="D209" s="346" t="s">
        <v>2952</v>
      </c>
      <c r="E209" s="346" t="s">
        <v>2953</v>
      </c>
      <c r="F209" s="346" t="s">
        <v>0</v>
      </c>
      <c r="J209" s="423"/>
      <c r="K209" s="423" t="s">
        <v>2943</v>
      </c>
      <c r="L209" s="423"/>
      <c r="M209" s="423" t="s">
        <v>2944</v>
      </c>
      <c r="N209" s="25"/>
    </row>
    <row r="210" spans="1:14" outlineLevel="1" x14ac:dyDescent="0.25">
      <c r="A210" s="290"/>
      <c r="C210" s="346" t="s">
        <v>2</v>
      </c>
      <c r="D210" s="346" t="s">
        <v>2952</v>
      </c>
      <c r="E210" s="346" t="s">
        <v>2954</v>
      </c>
      <c r="F210" s="346" t="s">
        <v>2954</v>
      </c>
      <c r="J210" s="423"/>
      <c r="K210" s="423" t="s">
        <v>2945</v>
      </c>
      <c r="L210" s="423"/>
      <c r="M210" s="423" t="s">
        <v>2945</v>
      </c>
      <c r="N210" s="25"/>
    </row>
    <row r="211" spans="1:14" ht="37.5" customHeight="1" x14ac:dyDescent="0.25">
      <c r="A211" s="290" t="s">
        <v>2923</v>
      </c>
      <c r="C211" s="346" t="s">
        <v>9</v>
      </c>
      <c r="D211" s="346" t="s">
        <v>8</v>
      </c>
      <c r="E211" s="346" t="s">
        <v>2951</v>
      </c>
      <c r="F211" s="346" t="s">
        <v>2913</v>
      </c>
      <c r="J211" s="522" t="s">
        <v>2942</v>
      </c>
      <c r="K211" s="522"/>
      <c r="L211" s="522" t="s">
        <v>2947</v>
      </c>
      <c r="M211" s="522"/>
      <c r="N211" s="25" t="str">
        <f>A215</f>
        <v>E2.3.26</v>
      </c>
    </row>
    <row r="212" spans="1:14" outlineLevel="1" x14ac:dyDescent="0.25">
      <c r="A212" s="290"/>
      <c r="C212" s="346" t="s">
        <v>2</v>
      </c>
      <c r="D212" s="346" t="s">
        <v>2952</v>
      </c>
      <c r="E212" s="346" t="s">
        <v>2953</v>
      </c>
      <c r="F212" s="346" t="s">
        <v>0</v>
      </c>
      <c r="J212" s="423"/>
      <c r="K212" s="423" t="s">
        <v>24</v>
      </c>
      <c r="L212" s="423"/>
      <c r="M212" s="423" t="s">
        <v>23</v>
      </c>
      <c r="N212" s="25"/>
    </row>
    <row r="213" spans="1:14" outlineLevel="1" x14ac:dyDescent="0.25">
      <c r="A213" s="290"/>
      <c r="C213" s="346" t="s">
        <v>2</v>
      </c>
      <c r="D213" s="346" t="s">
        <v>2952</v>
      </c>
      <c r="E213" s="346" t="s">
        <v>2953</v>
      </c>
      <c r="F213" s="346" t="s">
        <v>0</v>
      </c>
      <c r="J213" s="423"/>
      <c r="K213" s="423" t="s">
        <v>2943</v>
      </c>
      <c r="L213" s="423"/>
      <c r="M213" s="423" t="s">
        <v>2944</v>
      </c>
      <c r="N213" s="25"/>
    </row>
    <row r="214" spans="1:14" outlineLevel="1" x14ac:dyDescent="0.25">
      <c r="A214" s="290"/>
      <c r="C214" s="346" t="s">
        <v>2</v>
      </c>
      <c r="D214" s="346" t="s">
        <v>2952</v>
      </c>
      <c r="E214" s="346" t="s">
        <v>2954</v>
      </c>
      <c r="F214" s="346" t="s">
        <v>2954</v>
      </c>
      <c r="J214" s="423"/>
      <c r="K214" s="423" t="s">
        <v>2945</v>
      </c>
      <c r="L214" s="423"/>
      <c r="M214" s="423" t="s">
        <v>2945</v>
      </c>
      <c r="N214" s="25"/>
    </row>
    <row r="215" spans="1:14" ht="37.5" customHeight="1" x14ac:dyDescent="0.25">
      <c r="A215" s="290" t="s">
        <v>2950</v>
      </c>
      <c r="C215" s="346" t="s">
        <v>9</v>
      </c>
      <c r="D215" s="346" t="s">
        <v>8</v>
      </c>
      <c r="E215" s="346" t="s">
        <v>2951</v>
      </c>
      <c r="F215" s="346" t="s">
        <v>2913</v>
      </c>
      <c r="J215" s="522" t="s">
        <v>2924</v>
      </c>
      <c r="K215" s="522"/>
      <c r="L215" s="522" t="s">
        <v>2925</v>
      </c>
      <c r="M215" s="522"/>
      <c r="N215" s="25" t="s">
        <v>555</v>
      </c>
    </row>
    <row r="216" spans="1:14" outlineLevel="1" x14ac:dyDescent="0.25">
      <c r="A216" s="290"/>
      <c r="C216" s="346" t="s">
        <v>2</v>
      </c>
      <c r="D216" s="346" t="s">
        <v>2952</v>
      </c>
      <c r="E216" s="346" t="s">
        <v>2953</v>
      </c>
      <c r="F216" s="346" t="s">
        <v>0</v>
      </c>
      <c r="J216" s="423"/>
      <c r="K216" s="423" t="s">
        <v>24</v>
      </c>
      <c r="L216" s="423"/>
      <c r="M216" s="423" t="s">
        <v>23</v>
      </c>
      <c r="N216" s="25"/>
    </row>
    <row r="217" spans="1:14" outlineLevel="1" x14ac:dyDescent="0.25">
      <c r="A217" s="290"/>
      <c r="C217" s="346" t="s">
        <v>2</v>
      </c>
      <c r="D217" s="346" t="s">
        <v>2952</v>
      </c>
      <c r="E217" s="346" t="s">
        <v>2953</v>
      </c>
      <c r="F217" s="346" t="s">
        <v>0</v>
      </c>
      <c r="J217" s="423"/>
      <c r="K217" s="423" t="s">
        <v>2943</v>
      </c>
      <c r="L217" s="423"/>
      <c r="M217" s="423" t="s">
        <v>2944</v>
      </c>
      <c r="N217" s="25"/>
    </row>
    <row r="218" spans="1:14" s="6" customFormat="1" outlineLevel="1" x14ac:dyDescent="0.25">
      <c r="C218" s="346" t="s">
        <v>2</v>
      </c>
      <c r="D218" s="346" t="s">
        <v>2952</v>
      </c>
      <c r="E218" s="346" t="s">
        <v>2954</v>
      </c>
      <c r="F218" s="346" t="s">
        <v>2954</v>
      </c>
      <c r="G218" s="7"/>
      <c r="H218" s="7"/>
      <c r="I218" s="7"/>
      <c r="K218" s="6" t="s">
        <v>2945</v>
      </c>
      <c r="L218" s="10"/>
      <c r="M218" s="6" t="s">
        <v>2945</v>
      </c>
      <c r="N218" s="2"/>
    </row>
  </sheetData>
  <mergeCells count="56">
    <mergeCell ref="J215:K215"/>
    <mergeCell ref="L215:M215"/>
    <mergeCell ref="J199:K199"/>
    <mergeCell ref="L199:M199"/>
    <mergeCell ref="J203:K203"/>
    <mergeCell ref="L203:M203"/>
    <mergeCell ref="J211:K211"/>
    <mergeCell ref="L211:M211"/>
    <mergeCell ref="J207:K207"/>
    <mergeCell ref="L207:M207"/>
    <mergeCell ref="J165:K165"/>
    <mergeCell ref="L165:M165"/>
    <mergeCell ref="J194:K194"/>
    <mergeCell ref="L194:M194"/>
    <mergeCell ref="J195:K195"/>
    <mergeCell ref="L195:M195"/>
    <mergeCell ref="J137:K137"/>
    <mergeCell ref="L137:M137"/>
    <mergeCell ref="J157:K157"/>
    <mergeCell ref="L157:M157"/>
    <mergeCell ref="J161:K161"/>
    <mergeCell ref="L161:M161"/>
    <mergeCell ref="J105:K105"/>
    <mergeCell ref="L105:M105"/>
    <mergeCell ref="J120:K120"/>
    <mergeCell ref="L120:M120"/>
    <mergeCell ref="J136:K136"/>
    <mergeCell ref="L136:M136"/>
    <mergeCell ref="J55:K55"/>
    <mergeCell ref="L55:M55"/>
    <mergeCell ref="L76:M76"/>
    <mergeCell ref="J103:K103"/>
    <mergeCell ref="L103:M103"/>
    <mergeCell ref="J12:K12"/>
    <mergeCell ref="L12:M12"/>
    <mergeCell ref="J13:K13"/>
    <mergeCell ref="L13:M13"/>
    <mergeCell ref="J14:K14"/>
    <mergeCell ref="L14:M14"/>
    <mergeCell ref="J9:K9"/>
    <mergeCell ref="L9:M9"/>
    <mergeCell ref="J10:K10"/>
    <mergeCell ref="L10:M10"/>
    <mergeCell ref="J11:K11"/>
    <mergeCell ref="L11:M11"/>
    <mergeCell ref="J6:K6"/>
    <mergeCell ref="L6:M6"/>
    <mergeCell ref="J7:K7"/>
    <mergeCell ref="L7:M7"/>
    <mergeCell ref="J8:K8"/>
    <mergeCell ref="L8:M8"/>
    <mergeCell ref="J2:K2"/>
    <mergeCell ref="J4:K4"/>
    <mergeCell ref="L4:M4"/>
    <mergeCell ref="J5:K5"/>
    <mergeCell ref="L5:M5"/>
  </mergeCells>
  <conditionalFormatting sqref="D59 D55:D57 D36:D39 D14 D134 D2:D3 D104:D108 D27:D32 D175:D176 D179:D181 D187 D219:D65536 D41:D53 D61 D110 D119:D123 D199">
    <cfRule type="cellIs" dxfId="569" priority="104" operator="equal">
      <formula>"Observation"</formula>
    </cfRule>
  </conditionalFormatting>
  <conditionalFormatting sqref="D111:D112 D118">
    <cfRule type="cellIs" dxfId="568" priority="103" operator="equal">
      <formula>"Observation"</formula>
    </cfRule>
  </conditionalFormatting>
  <conditionalFormatting sqref="D4">
    <cfRule type="cellIs" dxfId="567" priority="102" operator="equal">
      <formula>"Observation"</formula>
    </cfRule>
  </conditionalFormatting>
  <conditionalFormatting sqref="D87">
    <cfRule type="cellIs" dxfId="566" priority="100" operator="equal">
      <formula>"Observation"</formula>
    </cfRule>
  </conditionalFormatting>
  <conditionalFormatting sqref="D95">
    <cfRule type="cellIs" dxfId="565" priority="99" operator="equal">
      <formula>"Observation"</formula>
    </cfRule>
  </conditionalFormatting>
  <conditionalFormatting sqref="D83 D88 D90">
    <cfRule type="cellIs" dxfId="564" priority="101" operator="equal">
      <formula>"Observation"</formula>
    </cfRule>
  </conditionalFormatting>
  <conditionalFormatting sqref="D85">
    <cfRule type="cellIs" dxfId="563" priority="98" operator="equal">
      <formula>"Observation"</formula>
    </cfRule>
  </conditionalFormatting>
  <conditionalFormatting sqref="D84">
    <cfRule type="cellIs" dxfId="562" priority="97" operator="equal">
      <formula>"Observation"</formula>
    </cfRule>
  </conditionalFormatting>
  <conditionalFormatting sqref="D86">
    <cfRule type="cellIs" dxfId="561" priority="96" operator="equal">
      <formula>"Observation"</formula>
    </cfRule>
  </conditionalFormatting>
  <conditionalFormatting sqref="D89">
    <cfRule type="cellIs" dxfId="560" priority="95" operator="equal">
      <formula>"Observation"</formula>
    </cfRule>
  </conditionalFormatting>
  <conditionalFormatting sqref="D94">
    <cfRule type="cellIs" dxfId="559" priority="94" operator="equal">
      <formula>"Observation"</formula>
    </cfRule>
  </conditionalFormatting>
  <conditionalFormatting sqref="D93">
    <cfRule type="cellIs" dxfId="558" priority="93" operator="equal">
      <formula>"Observation"</formula>
    </cfRule>
  </conditionalFormatting>
  <conditionalFormatting sqref="D58">
    <cfRule type="cellIs" dxfId="557" priority="91" operator="equal">
      <formula>"Observation"</formula>
    </cfRule>
  </conditionalFormatting>
  <conditionalFormatting sqref="D92">
    <cfRule type="cellIs" dxfId="556" priority="92" operator="equal">
      <formula>"Observation"</formula>
    </cfRule>
  </conditionalFormatting>
  <conditionalFormatting sqref="D91">
    <cfRule type="cellIs" dxfId="555" priority="90" operator="equal">
      <formula>"Observation"</formula>
    </cfRule>
  </conditionalFormatting>
  <conditionalFormatting sqref="D35">
    <cfRule type="cellIs" dxfId="554" priority="87" operator="equal">
      <formula>"Observation"</formula>
    </cfRule>
  </conditionalFormatting>
  <conditionalFormatting sqref="D135">
    <cfRule type="cellIs" dxfId="553" priority="89" operator="equal">
      <formula>"Observation"</formula>
    </cfRule>
  </conditionalFormatting>
  <conditionalFormatting sqref="D15:D26">
    <cfRule type="cellIs" dxfId="552" priority="88" operator="equal">
      <formula>"Observation"</formula>
    </cfRule>
  </conditionalFormatting>
  <conditionalFormatting sqref="D54">
    <cfRule type="cellIs" dxfId="551" priority="86" operator="equal">
      <formula>"Observation"</formula>
    </cfRule>
  </conditionalFormatting>
  <conditionalFormatting sqref="D33">
    <cfRule type="cellIs" dxfId="550" priority="85" operator="equal">
      <formula>"Observation"</formula>
    </cfRule>
  </conditionalFormatting>
  <conditionalFormatting sqref="D34">
    <cfRule type="cellIs" dxfId="549" priority="84" operator="equal">
      <formula>"Observation"</formula>
    </cfRule>
  </conditionalFormatting>
  <conditionalFormatting sqref="D77:D78 D75">
    <cfRule type="cellIs" dxfId="548" priority="83" operator="equal">
      <formula>"Observation"</formula>
    </cfRule>
  </conditionalFormatting>
  <conditionalFormatting sqref="D76">
    <cfRule type="cellIs" dxfId="547" priority="82" operator="equal">
      <formula>"Observation"</formula>
    </cfRule>
  </conditionalFormatting>
  <conditionalFormatting sqref="D79">
    <cfRule type="cellIs" dxfId="546" priority="81" operator="equal">
      <formula>"Observation"</formula>
    </cfRule>
  </conditionalFormatting>
  <conditionalFormatting sqref="D62:D73">
    <cfRule type="cellIs" dxfId="545" priority="80" operator="equal">
      <formula>"Observation"</formula>
    </cfRule>
  </conditionalFormatting>
  <conditionalFormatting sqref="D74">
    <cfRule type="cellIs" dxfId="544" priority="79" operator="equal">
      <formula>"Observation"</formula>
    </cfRule>
  </conditionalFormatting>
  <conditionalFormatting sqref="D80">
    <cfRule type="cellIs" dxfId="543" priority="78" operator="equal">
      <formula>"Observation"</formula>
    </cfRule>
  </conditionalFormatting>
  <conditionalFormatting sqref="D82">
    <cfRule type="cellIs" dxfId="542" priority="77" operator="equal">
      <formula>"Observation"</formula>
    </cfRule>
  </conditionalFormatting>
  <conditionalFormatting sqref="D154:D156">
    <cfRule type="cellIs" dxfId="541" priority="75" operator="equal">
      <formula>"Observation"</formula>
    </cfRule>
  </conditionalFormatting>
  <conditionalFormatting sqref="D136">
    <cfRule type="cellIs" dxfId="540" priority="76" operator="equal">
      <formula>"Observation"</formula>
    </cfRule>
  </conditionalFormatting>
  <conditionalFormatting sqref="D194">
    <cfRule type="cellIs" dxfId="539" priority="74" operator="equal">
      <formula>"Observation"</formula>
    </cfRule>
  </conditionalFormatting>
  <conditionalFormatting sqref="D169">
    <cfRule type="cellIs" dxfId="538" priority="73" operator="equal">
      <formula>"Observation"</formula>
    </cfRule>
  </conditionalFormatting>
  <conditionalFormatting sqref="D170:D172">
    <cfRule type="cellIs" dxfId="537" priority="72" operator="equal">
      <formula>"Observation"</formula>
    </cfRule>
  </conditionalFormatting>
  <conditionalFormatting sqref="D189">
    <cfRule type="cellIs" dxfId="536" priority="70" operator="equal">
      <formula>"Observation"</formula>
    </cfRule>
  </conditionalFormatting>
  <conditionalFormatting sqref="D173">
    <cfRule type="cellIs" dxfId="535" priority="71" operator="equal">
      <formula>"Observation"</formula>
    </cfRule>
  </conditionalFormatting>
  <conditionalFormatting sqref="D177">
    <cfRule type="cellIs" dxfId="534" priority="69" operator="equal">
      <formula>"Observation"</formula>
    </cfRule>
  </conditionalFormatting>
  <conditionalFormatting sqref="D174">
    <cfRule type="cellIs" dxfId="533" priority="67" operator="equal">
      <formula>"Observation"</formula>
    </cfRule>
  </conditionalFormatting>
  <conditionalFormatting sqref="D178">
    <cfRule type="cellIs" dxfId="532" priority="68" operator="equal">
      <formula>"Observation"</formula>
    </cfRule>
  </conditionalFormatting>
  <conditionalFormatting sqref="D186">
    <cfRule type="cellIs" dxfId="531" priority="64" operator="equal">
      <formula>"Observation"</formula>
    </cfRule>
  </conditionalFormatting>
  <conditionalFormatting sqref="D182:D184">
    <cfRule type="cellIs" dxfId="530" priority="66" operator="equal">
      <formula>"Observation"</formula>
    </cfRule>
  </conditionalFormatting>
  <conditionalFormatting sqref="D185">
    <cfRule type="cellIs" dxfId="529" priority="65" operator="equal">
      <formula>"Observation"</formula>
    </cfRule>
  </conditionalFormatting>
  <conditionalFormatting sqref="D188">
    <cfRule type="cellIs" dxfId="528" priority="63" operator="equal">
      <formula>"Observation"</formula>
    </cfRule>
  </conditionalFormatting>
  <conditionalFormatting sqref="D191">
    <cfRule type="cellIs" dxfId="527" priority="62" operator="equal">
      <formula>"Observation"</formula>
    </cfRule>
  </conditionalFormatting>
  <conditionalFormatting sqref="D193">
    <cfRule type="cellIs" dxfId="526" priority="61" operator="equal">
      <formula>"Observation"</formula>
    </cfRule>
  </conditionalFormatting>
  <conditionalFormatting sqref="D40">
    <cfRule type="cellIs" dxfId="525" priority="60" operator="equal">
      <formula>"Observation"</formula>
    </cfRule>
  </conditionalFormatting>
  <conditionalFormatting sqref="D60">
    <cfRule type="cellIs" dxfId="524" priority="59" operator="equal">
      <formula>"Observation"</formula>
    </cfRule>
  </conditionalFormatting>
  <conditionalFormatting sqref="D96">
    <cfRule type="cellIs" dxfId="523" priority="57" operator="equal">
      <formula>"Observation"</formula>
    </cfRule>
  </conditionalFormatting>
  <conditionalFormatting sqref="D81">
    <cfRule type="cellIs" dxfId="522" priority="58" operator="equal">
      <formula>"Observation"</formula>
    </cfRule>
  </conditionalFormatting>
  <conditionalFormatting sqref="D5:D13">
    <cfRule type="cellIs" dxfId="521" priority="56" operator="equal">
      <formula>"Observation"</formula>
    </cfRule>
  </conditionalFormatting>
  <conditionalFormatting sqref="D98">
    <cfRule type="cellIs" dxfId="520" priority="55" operator="equal">
      <formula>"Observation"</formula>
    </cfRule>
  </conditionalFormatting>
  <conditionalFormatting sqref="D137">
    <cfRule type="cellIs" dxfId="519" priority="54" operator="equal">
      <formula>"Observation"</formula>
    </cfRule>
  </conditionalFormatting>
  <conditionalFormatting sqref="D109">
    <cfRule type="cellIs" dxfId="518" priority="50" operator="equal">
      <formula>"Observation"</formula>
    </cfRule>
  </conditionalFormatting>
  <conditionalFormatting sqref="D97">
    <cfRule type="cellIs" dxfId="517" priority="52" operator="equal">
      <formula>"Observation"</formula>
    </cfRule>
  </conditionalFormatting>
  <conditionalFormatting sqref="D190">
    <cfRule type="cellIs" dxfId="516" priority="51" operator="equal">
      <formula>"Observation"</formula>
    </cfRule>
  </conditionalFormatting>
  <conditionalFormatting sqref="D113:D115">
    <cfRule type="cellIs" dxfId="515" priority="49" operator="equal">
      <formula>"Observation"</formula>
    </cfRule>
  </conditionalFormatting>
  <conditionalFormatting sqref="D116:D117">
    <cfRule type="cellIs" dxfId="514" priority="48" operator="equal">
      <formula>"Observation"</formula>
    </cfRule>
  </conditionalFormatting>
  <conditionalFormatting sqref="D124">
    <cfRule type="cellIs" dxfId="513" priority="47" operator="equal">
      <formula>"Observation"</formula>
    </cfRule>
  </conditionalFormatting>
  <conditionalFormatting sqref="D125">
    <cfRule type="cellIs" dxfId="512" priority="46" operator="equal">
      <formula>"Observation"</formula>
    </cfRule>
  </conditionalFormatting>
  <conditionalFormatting sqref="D126:D127 D133">
    <cfRule type="cellIs" dxfId="511" priority="45" operator="equal">
      <formula>"Observation"</formula>
    </cfRule>
  </conditionalFormatting>
  <conditionalFormatting sqref="D128:D130">
    <cfRule type="cellIs" dxfId="510" priority="44" operator="equal">
      <formula>"Observation"</formula>
    </cfRule>
  </conditionalFormatting>
  <conditionalFormatting sqref="D131:D132">
    <cfRule type="cellIs" dxfId="509" priority="43" operator="equal">
      <formula>"Observation"</formula>
    </cfRule>
  </conditionalFormatting>
  <conditionalFormatting sqref="D192">
    <cfRule type="cellIs" dxfId="508" priority="42" operator="equal">
      <formula>"Observation"</formula>
    </cfRule>
  </conditionalFormatting>
  <conditionalFormatting sqref="D195 D215 D207 D203">
    <cfRule type="cellIs" dxfId="507" priority="41" operator="equal">
      <formula>"Observation"</formula>
    </cfRule>
  </conditionalFormatting>
  <conditionalFormatting sqref="D103">
    <cfRule type="cellIs" dxfId="506" priority="40" operator="equal">
      <formula>"Observation"</formula>
    </cfRule>
  </conditionalFormatting>
  <conditionalFormatting sqref="D99:D101">
    <cfRule type="cellIs" dxfId="505" priority="39" operator="equal">
      <formula>"Observation"</formula>
    </cfRule>
  </conditionalFormatting>
  <conditionalFormatting sqref="D102">
    <cfRule type="cellIs" dxfId="504" priority="38" operator="equal">
      <formula>"Observation"</formula>
    </cfRule>
  </conditionalFormatting>
  <conditionalFormatting sqref="D211">
    <cfRule type="cellIs" dxfId="503" priority="37" operator="equal">
      <formula>"Observation"</formula>
    </cfRule>
  </conditionalFormatting>
  <conditionalFormatting sqref="D204:D206">
    <cfRule type="cellIs" dxfId="502" priority="35" operator="equal">
      <formula>"Observation"</formula>
    </cfRule>
  </conditionalFormatting>
  <conditionalFormatting sqref="D212:D214">
    <cfRule type="cellIs" dxfId="501" priority="18" operator="equal">
      <formula>"Observation"</formula>
    </cfRule>
  </conditionalFormatting>
  <conditionalFormatting sqref="D216:D218">
    <cfRule type="cellIs" dxfId="500" priority="17" operator="equal">
      <formula>"Observation"</formula>
    </cfRule>
  </conditionalFormatting>
  <conditionalFormatting sqref="D149">
    <cfRule type="cellIs" dxfId="499" priority="14" operator="equal">
      <formula>"Observation"</formula>
    </cfRule>
  </conditionalFormatting>
  <conditionalFormatting sqref="D150:D152">
    <cfRule type="cellIs" dxfId="498" priority="13" operator="equal">
      <formula>"Observation"</formula>
    </cfRule>
  </conditionalFormatting>
  <conditionalFormatting sqref="D208:D210">
    <cfRule type="cellIs" dxfId="497" priority="19" operator="equal">
      <formula>"Observation"</formula>
    </cfRule>
  </conditionalFormatting>
  <conditionalFormatting sqref="D200:D202">
    <cfRule type="cellIs" dxfId="496" priority="16" operator="equal">
      <formula>"Observation"</formula>
    </cfRule>
  </conditionalFormatting>
  <conditionalFormatting sqref="D196:D198">
    <cfRule type="cellIs" dxfId="495" priority="15" operator="equal">
      <formula>"Observation"</formula>
    </cfRule>
  </conditionalFormatting>
  <conditionalFormatting sqref="D145">
    <cfRule type="cellIs" dxfId="494" priority="12" operator="equal">
      <formula>"Observation"</formula>
    </cfRule>
  </conditionalFormatting>
  <conditionalFormatting sqref="D146:D148">
    <cfRule type="cellIs" dxfId="493" priority="11" operator="equal">
      <formula>"Observation"</formula>
    </cfRule>
  </conditionalFormatting>
  <conditionalFormatting sqref="D141">
    <cfRule type="cellIs" dxfId="492" priority="10" operator="equal">
      <formula>"Observation"</formula>
    </cfRule>
  </conditionalFormatting>
  <conditionalFormatting sqref="D142:D144">
    <cfRule type="cellIs" dxfId="491" priority="9" operator="equal">
      <formula>"Observation"</formula>
    </cfRule>
  </conditionalFormatting>
  <conditionalFormatting sqref="D157">
    <cfRule type="cellIs" dxfId="490" priority="8" operator="equal">
      <formula>"Observation"</formula>
    </cfRule>
  </conditionalFormatting>
  <conditionalFormatting sqref="D158:D160">
    <cfRule type="cellIs" dxfId="489" priority="7" operator="equal">
      <formula>"Observation"</formula>
    </cfRule>
  </conditionalFormatting>
  <conditionalFormatting sqref="D161">
    <cfRule type="cellIs" dxfId="488" priority="6" operator="equal">
      <formula>"Observation"</formula>
    </cfRule>
  </conditionalFormatting>
  <conditionalFormatting sqref="D162:D164">
    <cfRule type="cellIs" dxfId="487" priority="5" operator="equal">
      <formula>"Observation"</formula>
    </cfRule>
  </conditionalFormatting>
  <conditionalFormatting sqref="D165">
    <cfRule type="cellIs" dxfId="486" priority="4" operator="equal">
      <formula>"Observation"</formula>
    </cfRule>
  </conditionalFormatting>
  <conditionalFormatting sqref="D166:D168">
    <cfRule type="cellIs" dxfId="485" priority="3" operator="equal">
      <formula>"Observation"</formula>
    </cfRule>
  </conditionalFormatting>
  <conditionalFormatting sqref="D153">
    <cfRule type="cellIs" dxfId="484" priority="2" operator="equal">
      <formula>"Observation"</formula>
    </cfRule>
  </conditionalFormatting>
  <conditionalFormatting sqref="D138:D140">
    <cfRule type="cellIs" dxfId="483" priority="1" operator="equal">
      <formula>"Observation"</formula>
    </cfRule>
  </conditionalFormatting>
  <pageMargins left="0.7" right="0.7" top="0.75" bottom="0.75" header="0.3" footer="0.3"/>
  <pageSetup paperSize="9" orientation="portrait" horizontalDpi="300" verticalDpi="300"/>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5" tint="-0.249977111117893"/>
  </sheetPr>
  <dimension ref="A1:M278"/>
  <sheetViews>
    <sheetView tabSelected="1" topLeftCell="A128" workbookViewId="0">
      <selection activeCell="C96" sqref="C96"/>
    </sheetView>
  </sheetViews>
  <sheetFormatPr defaultColWidth="8.85546875" defaultRowHeight="15" outlineLevelRow="1" x14ac:dyDescent="0.25"/>
  <cols>
    <col min="7" max="7" width="6.140625" customWidth="1"/>
    <col min="8" max="8" width="5.140625" customWidth="1"/>
    <col min="10" max="10" width="34.42578125" customWidth="1"/>
    <col min="12" max="12" width="43.85546875" customWidth="1"/>
  </cols>
  <sheetData>
    <row r="1" spans="1:13" ht="33.75" x14ac:dyDescent="0.25">
      <c r="A1" s="106" t="s">
        <v>2366</v>
      </c>
      <c r="B1" s="106"/>
      <c r="C1" s="106"/>
      <c r="D1" s="106"/>
      <c r="E1" s="106"/>
      <c r="F1" s="106"/>
      <c r="G1" s="109"/>
      <c r="H1" s="109"/>
      <c r="I1" s="106"/>
      <c r="J1" s="106"/>
      <c r="K1" s="106"/>
      <c r="L1" s="106"/>
      <c r="M1" s="108"/>
    </row>
    <row r="2" spans="1:13" x14ac:dyDescent="0.25">
      <c r="A2" s="68" t="s">
        <v>917</v>
      </c>
      <c r="B2" s="68"/>
      <c r="C2" s="68" t="s">
        <v>463</v>
      </c>
      <c r="D2" s="68" t="s">
        <v>462</v>
      </c>
      <c r="E2" s="68" t="s">
        <v>461</v>
      </c>
      <c r="F2" s="68" t="s">
        <v>460</v>
      </c>
      <c r="G2" s="121" t="s">
        <v>459</v>
      </c>
      <c r="H2" s="121" t="s">
        <v>458</v>
      </c>
      <c r="I2" s="509" t="s">
        <v>456</v>
      </c>
      <c r="J2" s="509"/>
      <c r="K2" s="68" t="s">
        <v>455</v>
      </c>
      <c r="L2" s="9"/>
      <c r="M2" s="63" t="s">
        <v>454</v>
      </c>
    </row>
    <row r="3" spans="1:13" x14ac:dyDescent="0.25">
      <c r="A3" s="35" t="s">
        <v>2367</v>
      </c>
      <c r="B3" s="424"/>
      <c r="C3" s="424"/>
      <c r="D3" s="424"/>
      <c r="E3" s="424"/>
      <c r="F3" s="424"/>
      <c r="G3" s="47"/>
      <c r="H3" s="47"/>
      <c r="I3" s="424"/>
      <c r="J3" s="37"/>
      <c r="K3" s="37" t="s">
        <v>2368</v>
      </c>
      <c r="L3" s="425"/>
      <c r="M3" s="426"/>
    </row>
    <row r="4" spans="1:13" x14ac:dyDescent="0.25">
      <c r="A4" s="424" t="s">
        <v>2369</v>
      </c>
      <c r="B4" s="424"/>
      <c r="C4" s="424"/>
      <c r="D4" s="424"/>
      <c r="E4" s="424"/>
      <c r="F4" s="424"/>
      <c r="G4" s="424"/>
      <c r="H4" s="424"/>
      <c r="I4" s="424"/>
      <c r="J4" s="37"/>
      <c r="K4" s="37" t="s">
        <v>2370</v>
      </c>
      <c r="L4" s="425"/>
      <c r="M4" s="426"/>
    </row>
    <row r="5" spans="1:13" ht="52.5" customHeight="1" x14ac:dyDescent="0.25">
      <c r="A5" s="427" t="s">
        <v>2371</v>
      </c>
      <c r="B5" s="427"/>
      <c r="C5" s="428" t="s">
        <v>9</v>
      </c>
      <c r="D5" s="428" t="s">
        <v>8</v>
      </c>
      <c r="E5" s="428" t="s">
        <v>7</v>
      </c>
      <c r="F5" s="428" t="s">
        <v>6</v>
      </c>
      <c r="G5" s="408"/>
      <c r="H5" s="408"/>
      <c r="I5" s="527" t="s">
        <v>2978</v>
      </c>
      <c r="J5" s="527"/>
      <c r="K5" s="526" t="s">
        <v>2968</v>
      </c>
      <c r="L5" s="526"/>
      <c r="M5" s="429"/>
    </row>
    <row r="6" spans="1:13" outlineLevel="1" x14ac:dyDescent="0.25">
      <c r="A6" s="1"/>
      <c r="B6" s="1"/>
      <c r="C6" s="6" t="s">
        <v>2</v>
      </c>
      <c r="D6" s="6"/>
      <c r="E6" s="6" t="s">
        <v>1</v>
      </c>
      <c r="F6" s="6"/>
      <c r="G6" s="27"/>
      <c r="H6" s="27"/>
      <c r="I6" s="6"/>
      <c r="J6" s="27" t="s">
        <v>3</v>
      </c>
      <c r="K6" s="30"/>
      <c r="L6" s="27" t="s">
        <v>21</v>
      </c>
      <c r="M6" s="25" t="str">
        <f>A103</f>
        <v>C4.1.23</v>
      </c>
    </row>
    <row r="7" spans="1:13" outlineLevel="1" x14ac:dyDescent="0.25">
      <c r="A7" s="19"/>
      <c r="B7" s="19"/>
      <c r="C7" s="6" t="s">
        <v>2</v>
      </c>
      <c r="D7" s="6"/>
      <c r="E7" s="6" t="s">
        <v>1</v>
      </c>
      <c r="F7" s="6"/>
      <c r="G7" s="27"/>
      <c r="H7" s="27"/>
      <c r="I7" s="6"/>
      <c r="J7" s="27" t="s">
        <v>4</v>
      </c>
      <c r="K7" s="30"/>
      <c r="L7" s="27" t="s">
        <v>20</v>
      </c>
      <c r="M7" s="25" t="str">
        <f>A9</f>
        <v>C4.1.03</v>
      </c>
    </row>
    <row r="8" spans="1:13" outlineLevel="1" x14ac:dyDescent="0.25">
      <c r="A8" s="28"/>
      <c r="B8" s="28"/>
      <c r="C8" s="27" t="s">
        <v>2</v>
      </c>
      <c r="D8" s="6"/>
      <c r="E8" s="6" t="s">
        <v>1</v>
      </c>
      <c r="F8" s="6"/>
      <c r="G8" s="6"/>
      <c r="H8" s="6"/>
      <c r="I8" s="28"/>
      <c r="J8" s="390" t="s">
        <v>24</v>
      </c>
      <c r="K8" s="158"/>
      <c r="L8" s="148" t="s">
        <v>23</v>
      </c>
      <c r="M8" s="25" t="str">
        <f>A103</f>
        <v>C4.1.23</v>
      </c>
    </row>
    <row r="9" spans="1:13" ht="42" customHeight="1" x14ac:dyDescent="0.25">
      <c r="A9" s="290" t="s">
        <v>2372</v>
      </c>
      <c r="B9" s="54"/>
      <c r="C9" s="346" t="s">
        <v>9</v>
      </c>
      <c r="D9" s="346" t="s">
        <v>8</v>
      </c>
      <c r="E9" s="346" t="s">
        <v>2373</v>
      </c>
      <c r="F9" s="346"/>
      <c r="G9" s="54"/>
      <c r="H9" s="54"/>
      <c r="I9" s="511" t="s">
        <v>2969</v>
      </c>
      <c r="J9" s="511"/>
      <c r="K9" s="511" t="s">
        <v>2374</v>
      </c>
      <c r="L9" s="511"/>
      <c r="M9" s="23" t="str">
        <f>A12</f>
        <v>C4.1.10</v>
      </c>
    </row>
    <row r="10" spans="1:13" x14ac:dyDescent="0.25">
      <c r="A10" s="244"/>
      <c r="B10" s="245"/>
      <c r="C10" s="245"/>
      <c r="D10" s="245"/>
      <c r="E10" s="245"/>
      <c r="F10" s="245"/>
      <c r="G10" s="245"/>
      <c r="H10" s="245"/>
      <c r="I10" s="367" t="s">
        <v>2375</v>
      </c>
      <c r="J10" s="260"/>
      <c r="K10" s="245"/>
      <c r="L10" s="244" t="s">
        <v>2376</v>
      </c>
      <c r="M10" s="391"/>
    </row>
    <row r="11" spans="1:13" x14ac:dyDescent="0.25">
      <c r="A11" s="392" t="s">
        <v>2377</v>
      </c>
      <c r="B11" s="393"/>
      <c r="C11" s="393"/>
      <c r="D11" s="393"/>
      <c r="E11" s="393"/>
      <c r="F11" s="393"/>
      <c r="G11" s="393"/>
      <c r="H11" s="393"/>
      <c r="I11" s="255"/>
      <c r="J11" s="291"/>
      <c r="K11" s="393"/>
      <c r="L11" s="393"/>
      <c r="M11" s="393"/>
    </row>
    <row r="12" spans="1:13" x14ac:dyDescent="0.25">
      <c r="A12" s="290" t="s">
        <v>2378</v>
      </c>
      <c r="B12" s="290"/>
      <c r="C12" s="346" t="s">
        <v>9</v>
      </c>
      <c r="D12" s="346" t="s">
        <v>8</v>
      </c>
      <c r="E12" s="10" t="s">
        <v>30</v>
      </c>
      <c r="F12" s="346"/>
      <c r="G12" s="27"/>
      <c r="H12" s="27"/>
      <c r="I12" s="346" t="s">
        <v>2379</v>
      </c>
      <c r="J12" s="43"/>
      <c r="K12" s="10" t="s">
        <v>2380</v>
      </c>
      <c r="L12" s="6"/>
      <c r="M12" s="263"/>
    </row>
    <row r="13" spans="1:13" outlineLevel="1" x14ac:dyDescent="0.25">
      <c r="A13" s="1"/>
      <c r="B13" s="1"/>
      <c r="C13" s="6" t="s">
        <v>2</v>
      </c>
      <c r="D13" s="6"/>
      <c r="E13" s="6" t="s">
        <v>1</v>
      </c>
      <c r="F13" s="6"/>
      <c r="G13" s="27"/>
      <c r="H13" s="27"/>
      <c r="I13" s="6"/>
      <c r="J13" s="27" t="s">
        <v>2381</v>
      </c>
      <c r="K13" s="30"/>
      <c r="L13" s="27" t="s">
        <v>2382</v>
      </c>
      <c r="M13" s="25" t="str">
        <f>A30</f>
        <v>C4.1.11</v>
      </c>
    </row>
    <row r="14" spans="1:13" outlineLevel="1" x14ac:dyDescent="0.25">
      <c r="A14" s="19"/>
      <c r="B14" s="19"/>
      <c r="C14" s="6" t="s">
        <v>2</v>
      </c>
      <c r="D14" s="6"/>
      <c r="E14" s="6" t="s">
        <v>1</v>
      </c>
      <c r="F14" s="6"/>
      <c r="G14" s="6"/>
      <c r="H14" s="6"/>
      <c r="I14" s="6"/>
      <c r="J14" s="27" t="s">
        <v>2383</v>
      </c>
      <c r="K14" s="30"/>
      <c r="L14" s="27" t="s">
        <v>2383</v>
      </c>
      <c r="M14" s="25" t="str">
        <f>A30</f>
        <v>C4.1.11</v>
      </c>
    </row>
    <row r="15" spans="1:13" outlineLevel="1" x14ac:dyDescent="0.25">
      <c r="A15" s="1"/>
      <c r="B15" s="1"/>
      <c r="C15" s="6" t="s">
        <v>2</v>
      </c>
      <c r="D15" s="6"/>
      <c r="E15" s="6" t="s">
        <v>1</v>
      </c>
      <c r="F15" s="6"/>
      <c r="G15" s="10"/>
      <c r="H15" s="10"/>
      <c r="I15" s="6"/>
      <c r="J15" s="27" t="s">
        <v>2384</v>
      </c>
      <c r="K15" s="30"/>
      <c r="L15" s="27" t="s">
        <v>2384</v>
      </c>
      <c r="M15" s="25" t="str">
        <f>A30</f>
        <v>C4.1.11</v>
      </c>
    </row>
    <row r="16" spans="1:13" outlineLevel="1" x14ac:dyDescent="0.25">
      <c r="A16" s="1"/>
      <c r="B16" s="1"/>
      <c r="C16" s="6" t="s">
        <v>2</v>
      </c>
      <c r="D16" s="6"/>
      <c r="E16" s="6" t="s">
        <v>1</v>
      </c>
      <c r="F16" s="6"/>
      <c r="G16" s="27"/>
      <c r="H16" s="27"/>
      <c r="I16" s="6"/>
      <c r="J16" s="27" t="s">
        <v>2385</v>
      </c>
      <c r="K16" s="30"/>
      <c r="L16" s="27" t="s">
        <v>2386</v>
      </c>
      <c r="M16" s="25" t="str">
        <f>A30</f>
        <v>C4.1.11</v>
      </c>
    </row>
    <row r="17" spans="1:13" outlineLevel="1" x14ac:dyDescent="0.25">
      <c r="A17" s="1"/>
      <c r="B17" s="1"/>
      <c r="C17" s="6" t="s">
        <v>2</v>
      </c>
      <c r="D17" s="6"/>
      <c r="E17" s="6" t="s">
        <v>1</v>
      </c>
      <c r="F17" s="6"/>
      <c r="G17" s="6"/>
      <c r="H17" s="6"/>
      <c r="I17" s="6"/>
      <c r="J17" s="27" t="s">
        <v>2387</v>
      </c>
      <c r="K17" s="30"/>
      <c r="L17" s="27" t="s">
        <v>2388</v>
      </c>
      <c r="M17" s="25" t="str">
        <f>A30</f>
        <v>C4.1.11</v>
      </c>
    </row>
    <row r="18" spans="1:13" outlineLevel="1" x14ac:dyDescent="0.25">
      <c r="A18" s="1"/>
      <c r="B18" s="1"/>
      <c r="C18" s="6" t="s">
        <v>2</v>
      </c>
      <c r="D18" s="6"/>
      <c r="E18" s="6" t="s">
        <v>1</v>
      </c>
      <c r="F18" s="6"/>
      <c r="G18" s="10"/>
      <c r="H18" s="10"/>
      <c r="I18" s="6"/>
      <c r="J18" s="27" t="s">
        <v>2389</v>
      </c>
      <c r="K18" s="30"/>
      <c r="L18" s="27" t="s">
        <v>2390</v>
      </c>
      <c r="M18" s="25" t="str">
        <f>A30</f>
        <v>C4.1.11</v>
      </c>
    </row>
    <row r="19" spans="1:13" outlineLevel="1" x14ac:dyDescent="0.25">
      <c r="A19" s="1"/>
      <c r="B19" s="1"/>
      <c r="C19" s="6" t="s">
        <v>2</v>
      </c>
      <c r="D19" s="6"/>
      <c r="E19" s="6" t="s">
        <v>1</v>
      </c>
      <c r="F19" s="6"/>
      <c r="G19" s="10"/>
      <c r="H19" s="10"/>
      <c r="I19" s="6"/>
      <c r="J19" s="27" t="s">
        <v>2391</v>
      </c>
      <c r="K19" s="30"/>
      <c r="L19" s="27" t="s">
        <v>2392</v>
      </c>
      <c r="M19" s="25" t="str">
        <f>A30</f>
        <v>C4.1.11</v>
      </c>
    </row>
    <row r="20" spans="1:13" outlineLevel="1" x14ac:dyDescent="0.25">
      <c r="A20" s="1"/>
      <c r="B20" s="1"/>
      <c r="C20" s="6" t="s">
        <v>2</v>
      </c>
      <c r="D20" s="6"/>
      <c r="E20" s="6" t="s">
        <v>1</v>
      </c>
      <c r="F20" s="6"/>
      <c r="G20" s="10"/>
      <c r="H20" s="10"/>
      <c r="I20" s="6"/>
      <c r="J20" s="27" t="s">
        <v>2393</v>
      </c>
      <c r="K20" s="30"/>
      <c r="L20" s="343" t="s">
        <v>2394</v>
      </c>
      <c r="M20" s="25" t="str">
        <f>A30</f>
        <v>C4.1.11</v>
      </c>
    </row>
    <row r="21" spans="1:13" outlineLevel="1" x14ac:dyDescent="0.25">
      <c r="A21" s="1"/>
      <c r="B21" s="1"/>
      <c r="C21" s="6" t="s">
        <v>2</v>
      </c>
      <c r="D21" s="6"/>
      <c r="E21" s="6" t="s">
        <v>1</v>
      </c>
      <c r="F21" s="6"/>
      <c r="G21" s="27"/>
      <c r="H21" s="27"/>
      <c r="I21" s="6"/>
      <c r="J21" s="27" t="s">
        <v>2395</v>
      </c>
      <c r="K21" s="30"/>
      <c r="L21" s="27" t="s">
        <v>2396</v>
      </c>
      <c r="M21" s="25" t="str">
        <f>A30</f>
        <v>C4.1.11</v>
      </c>
    </row>
    <row r="22" spans="1:13" outlineLevel="1" x14ac:dyDescent="0.25">
      <c r="A22" s="1"/>
      <c r="B22" s="1"/>
      <c r="C22" s="6" t="s">
        <v>2</v>
      </c>
      <c r="D22" s="6"/>
      <c r="E22" s="6" t="s">
        <v>1</v>
      </c>
      <c r="F22" s="6"/>
      <c r="G22" s="27"/>
      <c r="H22" s="27"/>
      <c r="I22" s="6"/>
      <c r="J22" s="27" t="s">
        <v>2397</v>
      </c>
      <c r="K22" s="30"/>
      <c r="L22" s="27" t="s">
        <v>2398</v>
      </c>
      <c r="M22" s="25" t="str">
        <f>A30</f>
        <v>C4.1.11</v>
      </c>
    </row>
    <row r="23" spans="1:13" outlineLevel="1" x14ac:dyDescent="0.25">
      <c r="A23" s="1"/>
      <c r="B23" s="1"/>
      <c r="C23" s="6" t="s">
        <v>2</v>
      </c>
      <c r="D23" s="6"/>
      <c r="E23" s="6" t="s">
        <v>1</v>
      </c>
      <c r="F23" s="6"/>
      <c r="G23" s="27"/>
      <c r="H23" s="27"/>
      <c r="I23" s="6"/>
      <c r="J23" s="27" t="s">
        <v>2399</v>
      </c>
      <c r="K23" s="30"/>
      <c r="L23" s="27" t="s">
        <v>2400</v>
      </c>
      <c r="M23" s="25" t="str">
        <f>A30</f>
        <v>C4.1.11</v>
      </c>
    </row>
    <row r="24" spans="1:13" outlineLevel="1" x14ac:dyDescent="0.25">
      <c r="A24" s="1"/>
      <c r="B24" s="1"/>
      <c r="C24" s="6" t="s">
        <v>2</v>
      </c>
      <c r="D24" s="6"/>
      <c r="E24" s="6" t="s">
        <v>1</v>
      </c>
      <c r="F24" s="6"/>
      <c r="G24" s="27"/>
      <c r="H24" s="27"/>
      <c r="I24" s="6"/>
      <c r="J24" s="27" t="s">
        <v>2401</v>
      </c>
      <c r="K24" s="30"/>
      <c r="L24" s="27" t="s">
        <v>2402</v>
      </c>
      <c r="M24" s="25" t="str">
        <f>A30</f>
        <v>C4.1.11</v>
      </c>
    </row>
    <row r="25" spans="1:13" outlineLevel="1" x14ac:dyDescent="0.25">
      <c r="A25" s="1"/>
      <c r="B25" s="1"/>
      <c r="C25" s="6" t="s">
        <v>2</v>
      </c>
      <c r="D25" s="6"/>
      <c r="E25" s="6" t="s">
        <v>1</v>
      </c>
      <c r="F25" s="6"/>
      <c r="G25" s="27"/>
      <c r="H25" s="27"/>
      <c r="I25" s="6"/>
      <c r="J25" s="27" t="s">
        <v>2403</v>
      </c>
      <c r="K25" s="30"/>
      <c r="L25" s="27" t="s">
        <v>2404</v>
      </c>
      <c r="M25" s="25" t="str">
        <f>A30</f>
        <v>C4.1.11</v>
      </c>
    </row>
    <row r="26" spans="1:13" outlineLevel="1" x14ac:dyDescent="0.25">
      <c r="A26" s="1"/>
      <c r="B26" s="1"/>
      <c r="C26" s="6" t="s">
        <v>2</v>
      </c>
      <c r="D26" s="6"/>
      <c r="E26" s="6" t="s">
        <v>1</v>
      </c>
      <c r="F26" s="6"/>
      <c r="G26" s="27"/>
      <c r="H26" s="27"/>
      <c r="I26" s="6"/>
      <c r="J26" s="27" t="s">
        <v>2405</v>
      </c>
      <c r="K26" s="30"/>
      <c r="L26" s="27" t="s">
        <v>2406</v>
      </c>
      <c r="M26" s="25" t="str">
        <f>A30</f>
        <v>C4.1.11</v>
      </c>
    </row>
    <row r="27" spans="1:13" outlineLevel="1" x14ac:dyDescent="0.25">
      <c r="A27" s="1"/>
      <c r="B27" s="19" t="s">
        <v>577</v>
      </c>
      <c r="C27" s="27" t="s">
        <v>2</v>
      </c>
      <c r="D27" s="27"/>
      <c r="E27" s="6" t="s">
        <v>1</v>
      </c>
      <c r="F27" s="27"/>
      <c r="G27" s="27"/>
      <c r="H27" s="27"/>
      <c r="I27" s="27"/>
      <c r="J27" s="27" t="s">
        <v>606</v>
      </c>
      <c r="K27" s="27"/>
      <c r="L27" s="27" t="s">
        <v>2407</v>
      </c>
      <c r="M27" s="25" t="str">
        <f>A29</f>
        <v>C4.1.10x</v>
      </c>
    </row>
    <row r="28" spans="1:13" outlineLevel="1" x14ac:dyDescent="0.25">
      <c r="A28" s="28"/>
      <c r="B28" s="28"/>
      <c r="C28" s="27" t="s">
        <v>2</v>
      </c>
      <c r="D28" s="6"/>
      <c r="E28" s="6" t="s">
        <v>1</v>
      </c>
      <c r="F28" s="6"/>
      <c r="G28" s="6"/>
      <c r="H28" s="6"/>
      <c r="I28" s="28"/>
      <c r="J28" s="390" t="s">
        <v>24</v>
      </c>
      <c r="K28" s="158"/>
      <c r="L28" s="148" t="s">
        <v>23</v>
      </c>
      <c r="M28" s="25" t="str">
        <f>A30</f>
        <v>C4.1.11</v>
      </c>
    </row>
    <row r="29" spans="1:13" x14ac:dyDescent="0.25">
      <c r="A29" s="290" t="s">
        <v>2408</v>
      </c>
      <c r="B29" s="290"/>
      <c r="C29" s="346" t="s">
        <v>9</v>
      </c>
      <c r="D29" s="346" t="s">
        <v>453</v>
      </c>
      <c r="E29" s="346" t="s">
        <v>15</v>
      </c>
      <c r="F29" s="346" t="s">
        <v>14</v>
      </c>
      <c r="G29" s="6"/>
      <c r="H29" s="6"/>
      <c r="I29" s="212" t="s">
        <v>2409</v>
      </c>
      <c r="J29" s="43"/>
      <c r="K29" s="10" t="s">
        <v>2410</v>
      </c>
      <c r="L29" s="6"/>
      <c r="M29" s="288" t="str">
        <f>A30</f>
        <v>C4.1.11</v>
      </c>
    </row>
    <row r="30" spans="1:13" s="329" customFormat="1" ht="68.25" customHeight="1" x14ac:dyDescent="0.25">
      <c r="A30" s="290" t="s">
        <v>2411</v>
      </c>
      <c r="B30" s="54"/>
      <c r="C30" s="346" t="s">
        <v>9</v>
      </c>
      <c r="D30" s="346" t="s">
        <v>8</v>
      </c>
      <c r="E30" s="346" t="s">
        <v>7</v>
      </c>
      <c r="F30" s="346" t="s">
        <v>6</v>
      </c>
      <c r="G30" s="54"/>
      <c r="H30" s="54"/>
      <c r="I30" s="511" t="s">
        <v>2412</v>
      </c>
      <c r="J30" s="511"/>
      <c r="K30" s="511" t="s">
        <v>2970</v>
      </c>
      <c r="L30" s="511"/>
      <c r="M30" s="23"/>
    </row>
    <row r="31" spans="1:13" outlineLevel="1" x14ac:dyDescent="0.25">
      <c r="A31" s="43"/>
      <c r="B31" s="43"/>
      <c r="C31" s="6" t="s">
        <v>2</v>
      </c>
      <c r="D31" s="6"/>
      <c r="E31" s="6" t="s">
        <v>1</v>
      </c>
      <c r="F31" s="6"/>
      <c r="G31" s="27"/>
      <c r="H31" s="27"/>
      <c r="I31" s="212"/>
      <c r="J31" s="27" t="s">
        <v>3</v>
      </c>
      <c r="K31" s="30"/>
      <c r="L31" s="27" t="s">
        <v>21</v>
      </c>
      <c r="M31" s="25" t="str">
        <f>A39</f>
        <v>C4.1.13</v>
      </c>
    </row>
    <row r="32" spans="1:13" outlineLevel="1" x14ac:dyDescent="0.25">
      <c r="A32" s="290"/>
      <c r="B32" s="290"/>
      <c r="C32" s="6" t="s">
        <v>2</v>
      </c>
      <c r="D32" s="6"/>
      <c r="E32" s="6" t="s">
        <v>1</v>
      </c>
      <c r="F32" s="6"/>
      <c r="G32" s="27"/>
      <c r="H32" s="27"/>
      <c r="I32" s="212"/>
      <c r="J32" s="27" t="s">
        <v>2413</v>
      </c>
      <c r="K32" s="30"/>
      <c r="L32" s="408" t="s">
        <v>2971</v>
      </c>
      <c r="M32" s="25" t="str">
        <f>A35</f>
        <v>C4.1.12</v>
      </c>
    </row>
    <row r="33" spans="1:13" outlineLevel="1" x14ac:dyDescent="0.25">
      <c r="A33" s="290"/>
      <c r="B33" s="290"/>
      <c r="C33" s="6" t="s">
        <v>2</v>
      </c>
      <c r="D33" s="6"/>
      <c r="E33" s="6" t="s">
        <v>1</v>
      </c>
      <c r="F33" s="6"/>
      <c r="G33" s="27"/>
      <c r="H33" s="27"/>
      <c r="I33" s="212"/>
      <c r="J33" s="27" t="s">
        <v>2414</v>
      </c>
      <c r="K33" s="30"/>
      <c r="L33" s="408" t="s">
        <v>2972</v>
      </c>
      <c r="M33" s="25" t="str">
        <f>A35</f>
        <v>C4.1.12</v>
      </c>
    </row>
    <row r="34" spans="1:13" outlineLevel="1" x14ac:dyDescent="0.25">
      <c r="A34" s="28"/>
      <c r="B34" s="28"/>
      <c r="C34" s="27" t="s">
        <v>2</v>
      </c>
      <c r="D34" s="6"/>
      <c r="E34" s="6" t="s">
        <v>15</v>
      </c>
      <c r="F34" s="6"/>
      <c r="G34" s="6"/>
      <c r="H34" s="6"/>
      <c r="I34" s="28"/>
      <c r="J34" s="390" t="s">
        <v>24</v>
      </c>
      <c r="K34" s="158"/>
      <c r="L34" s="148" t="s">
        <v>23</v>
      </c>
      <c r="M34" s="25" t="str">
        <f>A39</f>
        <v>C4.1.13</v>
      </c>
    </row>
    <row r="35" spans="1:13" s="329" customFormat="1" ht="28.5" customHeight="1" x14ac:dyDescent="0.25">
      <c r="A35" s="290" t="s">
        <v>2415</v>
      </c>
      <c r="B35" s="54"/>
      <c r="C35" s="346" t="s">
        <v>9</v>
      </c>
      <c r="D35" s="346" t="s">
        <v>8</v>
      </c>
      <c r="E35" s="346" t="s">
        <v>10</v>
      </c>
      <c r="F35" s="346" t="s">
        <v>167</v>
      </c>
      <c r="G35" s="54">
        <v>1</v>
      </c>
      <c r="H35" s="54">
        <v>28</v>
      </c>
      <c r="I35" s="511" t="s">
        <v>2416</v>
      </c>
      <c r="J35" s="511"/>
      <c r="K35" s="511" t="s">
        <v>2417</v>
      </c>
      <c r="L35" s="511"/>
      <c r="M35" s="23" t="str">
        <f>A39</f>
        <v>C4.1.13</v>
      </c>
    </row>
    <row r="36" spans="1:13" s="329" customFormat="1" outlineLevel="1" x14ac:dyDescent="0.25">
      <c r="A36" s="290"/>
      <c r="B36" s="54"/>
      <c r="C36" s="346" t="s">
        <v>2</v>
      </c>
      <c r="D36" s="346" t="s">
        <v>2974</v>
      </c>
      <c r="E36" s="346"/>
      <c r="F36" s="346"/>
      <c r="G36" s="54"/>
      <c r="H36" s="54"/>
      <c r="I36" s="40"/>
      <c r="J36" s="40" t="s">
        <v>24</v>
      </c>
      <c r="K36" s="40"/>
      <c r="L36" s="40" t="s">
        <v>23</v>
      </c>
      <c r="M36" s="23"/>
    </row>
    <row r="37" spans="1:13" s="329" customFormat="1" outlineLevel="1" x14ac:dyDescent="0.25">
      <c r="A37" s="290"/>
      <c r="B37" s="54"/>
      <c r="C37" s="346" t="s">
        <v>2</v>
      </c>
      <c r="D37" s="346" t="s">
        <v>2974</v>
      </c>
      <c r="E37" s="346"/>
      <c r="F37" s="346"/>
      <c r="G37" s="54"/>
      <c r="H37" s="54"/>
      <c r="I37" s="40"/>
      <c r="J37" s="40" t="s">
        <v>2943</v>
      </c>
      <c r="K37" s="40"/>
      <c r="L37" s="40" t="s">
        <v>2948</v>
      </c>
      <c r="M37" s="23"/>
    </row>
    <row r="38" spans="1:13" s="329" customFormat="1" outlineLevel="1" x14ac:dyDescent="0.25">
      <c r="A38" s="290"/>
      <c r="B38" s="54"/>
      <c r="C38" s="346" t="s">
        <v>2</v>
      </c>
      <c r="D38" s="346" t="s">
        <v>2986</v>
      </c>
      <c r="E38" s="346" t="s">
        <v>2954</v>
      </c>
      <c r="F38" s="346" t="s">
        <v>2954</v>
      </c>
      <c r="G38" s="54"/>
      <c r="H38" s="54"/>
      <c r="I38" s="40"/>
      <c r="J38" s="40" t="s">
        <v>2945</v>
      </c>
      <c r="K38" s="40"/>
      <c r="L38" s="40" t="s">
        <v>2945</v>
      </c>
      <c r="M38" s="23"/>
    </row>
    <row r="39" spans="1:13" x14ac:dyDescent="0.25">
      <c r="A39" s="290" t="s">
        <v>2418</v>
      </c>
      <c r="B39" s="290"/>
      <c r="C39" s="346" t="s">
        <v>9</v>
      </c>
      <c r="D39" s="346" t="s">
        <v>8</v>
      </c>
      <c r="E39" s="346" t="s">
        <v>7</v>
      </c>
      <c r="F39" s="346" t="s">
        <v>6</v>
      </c>
      <c r="G39" s="27"/>
      <c r="H39" s="27"/>
      <c r="I39" s="346" t="s">
        <v>2419</v>
      </c>
      <c r="J39" s="43"/>
      <c r="K39" s="10" t="s">
        <v>2420</v>
      </c>
      <c r="L39" s="6"/>
      <c r="M39" s="263"/>
    </row>
    <row r="40" spans="1:13" outlineLevel="1" x14ac:dyDescent="0.25">
      <c r="A40" s="290"/>
      <c r="B40" s="290"/>
      <c r="C40" s="6" t="s">
        <v>2</v>
      </c>
      <c r="D40" s="6"/>
      <c r="E40" s="6" t="s">
        <v>1</v>
      </c>
      <c r="F40" s="6"/>
      <c r="G40" s="6"/>
      <c r="H40" s="6"/>
      <c r="I40" s="212"/>
      <c r="J40" s="27" t="s">
        <v>3</v>
      </c>
      <c r="K40" s="30"/>
      <c r="L40" s="27" t="s">
        <v>21</v>
      </c>
      <c r="M40" s="25" t="str">
        <f>A103</f>
        <v>C4.1.23</v>
      </c>
    </row>
    <row r="41" spans="1:13" outlineLevel="1" x14ac:dyDescent="0.25">
      <c r="A41" s="290"/>
      <c r="B41" s="290"/>
      <c r="C41" s="6" t="s">
        <v>2</v>
      </c>
      <c r="D41" s="6"/>
      <c r="E41" s="6" t="s">
        <v>1</v>
      </c>
      <c r="F41" s="6"/>
      <c r="G41" s="10"/>
      <c r="H41" s="10"/>
      <c r="I41" s="212"/>
      <c r="J41" s="27" t="s">
        <v>2421</v>
      </c>
      <c r="K41" s="30"/>
      <c r="L41" s="343" t="s">
        <v>2422</v>
      </c>
      <c r="M41" s="25" t="str">
        <f>A45</f>
        <v>C4.1.14</v>
      </c>
    </row>
    <row r="42" spans="1:13" outlineLevel="1" x14ac:dyDescent="0.25">
      <c r="A42" s="28"/>
      <c r="B42" s="28"/>
      <c r="C42" s="27" t="s">
        <v>2</v>
      </c>
      <c r="D42" s="6"/>
      <c r="E42" s="6" t="s">
        <v>1</v>
      </c>
      <c r="F42" s="6"/>
      <c r="G42" s="6"/>
      <c r="H42" s="6"/>
      <c r="I42" s="28"/>
      <c r="J42" s="390" t="s">
        <v>2423</v>
      </c>
      <c r="K42" s="158"/>
      <c r="L42" s="268" t="s">
        <v>2424</v>
      </c>
      <c r="M42" s="25" t="str">
        <f>A103</f>
        <v>C4.1.23</v>
      </c>
    </row>
    <row r="43" spans="1:13" outlineLevel="1" x14ac:dyDescent="0.25">
      <c r="A43" s="28"/>
      <c r="B43" s="28"/>
      <c r="C43" s="27" t="s">
        <v>2</v>
      </c>
      <c r="D43" s="6"/>
      <c r="E43" s="6" t="s">
        <v>1</v>
      </c>
      <c r="F43" s="6"/>
      <c r="G43" s="6"/>
      <c r="H43" s="6"/>
      <c r="I43" s="28"/>
      <c r="J43" s="27" t="s">
        <v>2425</v>
      </c>
      <c r="K43" s="158"/>
      <c r="L43" s="148" t="s">
        <v>2426</v>
      </c>
      <c r="M43" s="25" t="str">
        <f>A103</f>
        <v>C4.1.23</v>
      </c>
    </row>
    <row r="44" spans="1:13" outlineLevel="1" x14ac:dyDescent="0.25">
      <c r="A44" s="28"/>
      <c r="B44" s="28"/>
      <c r="C44" s="27" t="s">
        <v>2</v>
      </c>
      <c r="D44" s="6"/>
      <c r="E44" s="6" t="s">
        <v>1</v>
      </c>
      <c r="F44" s="6"/>
      <c r="G44" s="6"/>
      <c r="H44" s="6"/>
      <c r="I44" s="28"/>
      <c r="J44" s="390" t="s">
        <v>24</v>
      </c>
      <c r="K44" s="158"/>
      <c r="L44" s="148" t="s">
        <v>23</v>
      </c>
      <c r="M44" s="25" t="str">
        <f>A103</f>
        <v>C4.1.23</v>
      </c>
    </row>
    <row r="45" spans="1:13" x14ac:dyDescent="0.25">
      <c r="A45" s="290" t="s">
        <v>2427</v>
      </c>
      <c r="B45" s="347"/>
      <c r="C45" s="346" t="s">
        <v>9</v>
      </c>
      <c r="D45" s="10" t="s">
        <v>8</v>
      </c>
      <c r="E45" s="10" t="s">
        <v>30</v>
      </c>
      <c r="F45" s="10" t="s">
        <v>6</v>
      </c>
      <c r="G45" s="6"/>
      <c r="H45" s="6"/>
      <c r="I45" s="347" t="s">
        <v>2428</v>
      </c>
      <c r="J45" s="323"/>
      <c r="K45" s="10" t="s">
        <v>2429</v>
      </c>
      <c r="L45" s="148"/>
      <c r="M45" s="22"/>
    </row>
    <row r="46" spans="1:13" outlineLevel="1" x14ac:dyDescent="0.25">
      <c r="A46" s="1"/>
      <c r="B46" s="1"/>
      <c r="C46" s="6" t="s">
        <v>2</v>
      </c>
      <c r="D46" s="6"/>
      <c r="E46" s="6" t="s">
        <v>1</v>
      </c>
      <c r="F46" s="6"/>
      <c r="G46" s="6"/>
      <c r="H46" s="6"/>
      <c r="I46" s="6"/>
      <c r="J46" s="27" t="s">
        <v>2430</v>
      </c>
      <c r="K46" s="30"/>
      <c r="L46" s="148" t="s">
        <v>2431</v>
      </c>
      <c r="M46" s="25" t="str">
        <f>A56</f>
        <v>C4.1.15</v>
      </c>
    </row>
    <row r="47" spans="1:13" outlineLevel="1" x14ac:dyDescent="0.25">
      <c r="A47" s="28"/>
      <c r="B47" s="28"/>
      <c r="C47" s="27" t="s">
        <v>2</v>
      </c>
      <c r="D47" s="6"/>
      <c r="E47" s="6" t="s">
        <v>1</v>
      </c>
      <c r="F47" s="6"/>
      <c r="G47" s="6"/>
      <c r="H47" s="6"/>
      <c r="I47" s="28"/>
      <c r="J47" s="390" t="s">
        <v>191</v>
      </c>
      <c r="K47" s="158"/>
      <c r="L47" s="148" t="s">
        <v>2432</v>
      </c>
      <c r="M47" s="25" t="str">
        <f>A56</f>
        <v>C4.1.15</v>
      </c>
    </row>
    <row r="48" spans="1:13" outlineLevel="1" x14ac:dyDescent="0.25">
      <c r="A48" s="28"/>
      <c r="B48" s="28"/>
      <c r="C48" s="27" t="s">
        <v>2</v>
      </c>
      <c r="D48" s="6"/>
      <c r="E48" s="6" t="s">
        <v>1</v>
      </c>
      <c r="F48" s="6"/>
      <c r="G48" s="6"/>
      <c r="H48" s="6"/>
      <c r="I48" s="28"/>
      <c r="J48" s="390" t="s">
        <v>2433</v>
      </c>
      <c r="K48" s="158"/>
      <c r="L48" s="148" t="s">
        <v>2434</v>
      </c>
      <c r="M48" s="25" t="str">
        <f>A56</f>
        <v>C4.1.15</v>
      </c>
    </row>
    <row r="49" spans="1:13" outlineLevel="1" x14ac:dyDescent="0.25">
      <c r="A49" s="28"/>
      <c r="B49" s="28"/>
      <c r="C49" s="27" t="s">
        <v>2</v>
      </c>
      <c r="D49" s="6"/>
      <c r="E49" s="6" t="s">
        <v>1</v>
      </c>
      <c r="F49" s="6"/>
      <c r="G49" s="6"/>
      <c r="H49" s="6"/>
      <c r="I49" s="28"/>
      <c r="J49" s="27" t="s">
        <v>193</v>
      </c>
      <c r="K49" s="158"/>
      <c r="L49" s="148" t="s">
        <v>192</v>
      </c>
      <c r="M49" s="25" t="str">
        <f>A56</f>
        <v>C4.1.15</v>
      </c>
    </row>
    <row r="50" spans="1:13" outlineLevel="1" x14ac:dyDescent="0.25">
      <c r="A50" s="28"/>
      <c r="B50" s="28"/>
      <c r="C50" s="27" t="s">
        <v>2</v>
      </c>
      <c r="D50" s="6"/>
      <c r="E50" s="6" t="s">
        <v>1</v>
      </c>
      <c r="F50" s="6"/>
      <c r="G50" s="6"/>
      <c r="H50" s="6"/>
      <c r="I50" s="28"/>
      <c r="J50" s="390" t="s">
        <v>2435</v>
      </c>
      <c r="K50" s="158"/>
      <c r="L50" s="148" t="s">
        <v>2436</v>
      </c>
      <c r="M50" s="25" t="str">
        <f>A56</f>
        <v>C4.1.15</v>
      </c>
    </row>
    <row r="51" spans="1:13" outlineLevel="1" x14ac:dyDescent="0.25">
      <c r="A51" s="28"/>
      <c r="B51" s="28"/>
      <c r="C51" s="27" t="s">
        <v>2</v>
      </c>
      <c r="D51" s="6"/>
      <c r="E51" s="6" t="s">
        <v>1</v>
      </c>
      <c r="F51" s="6"/>
      <c r="G51" s="6"/>
      <c r="H51" s="6"/>
      <c r="I51" s="28"/>
      <c r="J51" s="390" t="s">
        <v>2437</v>
      </c>
      <c r="K51" s="158"/>
      <c r="L51" s="148" t="s">
        <v>2438</v>
      </c>
      <c r="M51" s="25" t="str">
        <f>A56</f>
        <v>C4.1.15</v>
      </c>
    </row>
    <row r="52" spans="1:13" outlineLevel="1" x14ac:dyDescent="0.25">
      <c r="A52" s="28"/>
      <c r="B52" s="28"/>
      <c r="C52" s="27" t="s">
        <v>2</v>
      </c>
      <c r="D52" s="6"/>
      <c r="E52" s="6" t="s">
        <v>1</v>
      </c>
      <c r="F52" s="6"/>
      <c r="G52" s="6"/>
      <c r="H52" s="6"/>
      <c r="I52" s="28"/>
      <c r="J52" s="390" t="s">
        <v>2439</v>
      </c>
      <c r="K52" s="158"/>
      <c r="L52" s="148" t="s">
        <v>2440</v>
      </c>
      <c r="M52" s="25" t="str">
        <f>A56</f>
        <v>C4.1.15</v>
      </c>
    </row>
    <row r="53" spans="1:13" outlineLevel="1" x14ac:dyDescent="0.25">
      <c r="A53" s="28"/>
      <c r="B53" s="28"/>
      <c r="C53" s="27" t="s">
        <v>2</v>
      </c>
      <c r="D53" s="6"/>
      <c r="E53" s="6" t="s">
        <v>1</v>
      </c>
      <c r="F53" s="6"/>
      <c r="G53" s="6"/>
      <c r="H53" s="6"/>
      <c r="I53" s="28"/>
      <c r="J53" s="27" t="s">
        <v>606</v>
      </c>
      <c r="K53" s="6"/>
      <c r="L53" s="27" t="s">
        <v>2407</v>
      </c>
      <c r="M53" s="25" t="str">
        <f>A55</f>
        <v>C4.1.14x</v>
      </c>
    </row>
    <row r="54" spans="1:13" outlineLevel="1" x14ac:dyDescent="0.25">
      <c r="A54" s="28"/>
      <c r="B54" s="28"/>
      <c r="C54" s="27" t="s">
        <v>2</v>
      </c>
      <c r="D54" s="6"/>
      <c r="E54" s="6" t="s">
        <v>1</v>
      </c>
      <c r="F54" s="6"/>
      <c r="G54" s="6"/>
      <c r="H54" s="6"/>
      <c r="I54" s="28"/>
      <c r="J54" s="390" t="s">
        <v>24</v>
      </c>
      <c r="K54" s="158"/>
      <c r="L54" s="148" t="s">
        <v>23</v>
      </c>
      <c r="M54" s="25" t="str">
        <f>A56</f>
        <v>C4.1.15</v>
      </c>
    </row>
    <row r="55" spans="1:13" x14ac:dyDescent="0.25">
      <c r="A55" s="290" t="s">
        <v>2441</v>
      </c>
      <c r="B55" s="290"/>
      <c r="C55" s="346" t="s">
        <v>9</v>
      </c>
      <c r="D55" s="346" t="s">
        <v>453</v>
      </c>
      <c r="E55" s="346" t="s">
        <v>15</v>
      </c>
      <c r="F55" s="346" t="s">
        <v>14</v>
      </c>
      <c r="G55" s="6"/>
      <c r="H55" s="6"/>
      <c r="I55" s="212" t="s">
        <v>2442</v>
      </c>
      <c r="J55" s="43"/>
      <c r="K55" s="10" t="s">
        <v>2443</v>
      </c>
      <c r="L55" s="6"/>
      <c r="M55" s="288" t="str">
        <f>A56</f>
        <v>C4.1.15</v>
      </c>
    </row>
    <row r="56" spans="1:13" x14ac:dyDescent="0.25">
      <c r="A56" s="427" t="s">
        <v>2444</v>
      </c>
      <c r="B56" s="427"/>
      <c r="C56" s="428" t="s">
        <v>9</v>
      </c>
      <c r="D56" s="428" t="s">
        <v>8</v>
      </c>
      <c r="E56" s="428" t="s">
        <v>30</v>
      </c>
      <c r="F56" s="428" t="s">
        <v>6</v>
      </c>
      <c r="G56" s="408"/>
      <c r="H56" s="408"/>
      <c r="I56" s="386" t="s">
        <v>2979</v>
      </c>
      <c r="J56" s="341"/>
      <c r="K56" s="221" t="s">
        <v>2980</v>
      </c>
      <c r="L56" s="325"/>
      <c r="M56" s="429"/>
    </row>
    <row r="57" spans="1:13" outlineLevel="1" x14ac:dyDescent="0.25">
      <c r="A57" s="1"/>
      <c r="B57" s="1"/>
      <c r="C57" s="6" t="s">
        <v>2</v>
      </c>
      <c r="D57" s="6"/>
      <c r="E57" s="6" t="s">
        <v>1</v>
      </c>
      <c r="F57" s="6"/>
      <c r="G57" s="27"/>
      <c r="H57" s="27"/>
      <c r="I57" s="10"/>
      <c r="J57" s="27" t="s">
        <v>2445</v>
      </c>
      <c r="K57" s="30"/>
      <c r="L57" s="27" t="s">
        <v>2446</v>
      </c>
      <c r="M57" s="25" t="str">
        <f>A92</f>
        <v>C4.1.19</v>
      </c>
    </row>
    <row r="58" spans="1:13" outlineLevel="1" x14ac:dyDescent="0.25">
      <c r="A58" s="1"/>
      <c r="B58" s="1"/>
      <c r="C58" s="6" t="s">
        <v>2</v>
      </c>
      <c r="D58" s="6"/>
      <c r="E58" s="6" t="s">
        <v>1</v>
      </c>
      <c r="F58" s="6"/>
      <c r="G58" s="27"/>
      <c r="H58" s="27"/>
      <c r="I58" s="10"/>
      <c r="J58" s="27" t="s">
        <v>2447</v>
      </c>
      <c r="K58" s="30"/>
      <c r="L58" s="27" t="s">
        <v>2448</v>
      </c>
      <c r="M58" s="25" t="str">
        <f>A68</f>
        <v>C4.1.16</v>
      </c>
    </row>
    <row r="59" spans="1:13" outlineLevel="1" x14ac:dyDescent="0.25">
      <c r="A59" s="1"/>
      <c r="B59" s="1"/>
      <c r="C59" s="6" t="s">
        <v>2</v>
      </c>
      <c r="D59" s="6"/>
      <c r="E59" s="6" t="s">
        <v>1</v>
      </c>
      <c r="F59" s="6"/>
      <c r="G59" s="27"/>
      <c r="H59" s="27"/>
      <c r="I59" s="10"/>
      <c r="J59" s="27" t="s">
        <v>2449</v>
      </c>
      <c r="K59" s="30"/>
      <c r="L59" s="343" t="s">
        <v>2450</v>
      </c>
      <c r="M59" s="25" t="str">
        <f>A68</f>
        <v>C4.1.16</v>
      </c>
    </row>
    <row r="60" spans="1:13" outlineLevel="1" x14ac:dyDescent="0.25">
      <c r="A60" s="1"/>
      <c r="B60" s="1"/>
      <c r="C60" s="6" t="s">
        <v>2</v>
      </c>
      <c r="D60" s="6"/>
      <c r="E60" s="6" t="s">
        <v>1</v>
      </c>
      <c r="F60" s="6"/>
      <c r="G60" s="27"/>
      <c r="H60" s="27"/>
      <c r="I60" s="10"/>
      <c r="J60" s="27" t="s">
        <v>2451</v>
      </c>
      <c r="K60" s="30"/>
      <c r="L60" s="27" t="s">
        <v>2452</v>
      </c>
      <c r="M60" s="25" t="str">
        <f>A68</f>
        <v>C4.1.16</v>
      </c>
    </row>
    <row r="61" spans="1:13" outlineLevel="1" x14ac:dyDescent="0.25">
      <c r="A61" s="1"/>
      <c r="B61" s="1"/>
      <c r="C61" s="6" t="s">
        <v>2</v>
      </c>
      <c r="D61" s="6"/>
      <c r="E61" s="6" t="s">
        <v>1</v>
      </c>
      <c r="F61" s="6"/>
      <c r="G61" s="27"/>
      <c r="H61" s="27"/>
      <c r="I61" s="10"/>
      <c r="J61" s="27" t="s">
        <v>2453</v>
      </c>
      <c r="K61" s="30"/>
      <c r="L61" s="27" t="s">
        <v>2454</v>
      </c>
      <c r="M61" s="25" t="str">
        <f>A68</f>
        <v>C4.1.16</v>
      </c>
    </row>
    <row r="62" spans="1:13" outlineLevel="1" x14ac:dyDescent="0.25">
      <c r="A62" s="1"/>
      <c r="B62" s="1"/>
      <c r="C62" s="6" t="s">
        <v>2</v>
      </c>
      <c r="D62" s="6"/>
      <c r="E62" s="6" t="s">
        <v>1</v>
      </c>
      <c r="F62" s="6"/>
      <c r="G62" s="27"/>
      <c r="H62" s="27"/>
      <c r="I62" s="10"/>
      <c r="J62" s="27" t="s">
        <v>2455</v>
      </c>
      <c r="K62" s="30"/>
      <c r="L62" s="343" t="s">
        <v>2456</v>
      </c>
      <c r="M62" s="25" t="str">
        <f>A68</f>
        <v>C4.1.16</v>
      </c>
    </row>
    <row r="63" spans="1:13" outlineLevel="1" x14ac:dyDescent="0.25">
      <c r="A63" s="19"/>
      <c r="B63" s="19"/>
      <c r="C63" s="6" t="s">
        <v>2</v>
      </c>
      <c r="D63" s="6"/>
      <c r="E63" s="6" t="s">
        <v>1</v>
      </c>
      <c r="F63" s="6"/>
      <c r="G63" s="27"/>
      <c r="H63" s="27"/>
      <c r="I63" s="10"/>
      <c r="J63" s="27" t="s">
        <v>2457</v>
      </c>
      <c r="K63" s="30"/>
      <c r="L63" s="343" t="s">
        <v>2458</v>
      </c>
      <c r="M63" s="25" t="str">
        <f>A68</f>
        <v>C4.1.16</v>
      </c>
    </row>
    <row r="64" spans="1:13" outlineLevel="1" x14ac:dyDescent="0.25">
      <c r="A64" s="1"/>
      <c r="B64" s="1"/>
      <c r="C64" s="6" t="s">
        <v>2</v>
      </c>
      <c r="D64" s="6"/>
      <c r="E64" s="6" t="s">
        <v>1</v>
      </c>
      <c r="F64" s="6"/>
      <c r="G64" s="27"/>
      <c r="H64" s="27"/>
      <c r="I64" s="10"/>
      <c r="J64" s="27" t="s">
        <v>2459</v>
      </c>
      <c r="K64" s="30"/>
      <c r="L64" s="343" t="s">
        <v>2460</v>
      </c>
      <c r="M64" s="25" t="str">
        <f>A68</f>
        <v>C4.1.16</v>
      </c>
    </row>
    <row r="65" spans="1:13" outlineLevel="1" x14ac:dyDescent="0.25">
      <c r="A65" s="1"/>
      <c r="B65" s="1"/>
      <c r="C65" s="6" t="s">
        <v>2</v>
      </c>
      <c r="D65" s="6"/>
      <c r="E65" s="6" t="s">
        <v>1</v>
      </c>
      <c r="F65" s="6"/>
      <c r="G65" s="27"/>
      <c r="H65" s="27"/>
      <c r="I65" s="10"/>
      <c r="J65" s="27" t="s">
        <v>2461</v>
      </c>
      <c r="K65" s="30"/>
      <c r="L65" s="343" t="s">
        <v>2462</v>
      </c>
      <c r="M65" s="25" t="str">
        <f>A103</f>
        <v>C4.1.23</v>
      </c>
    </row>
    <row r="66" spans="1:13" outlineLevel="1" x14ac:dyDescent="0.25">
      <c r="A66" s="1"/>
      <c r="B66" s="1"/>
      <c r="C66" s="6" t="s">
        <v>2</v>
      </c>
      <c r="D66" s="6"/>
      <c r="E66" s="6" t="s">
        <v>1</v>
      </c>
      <c r="F66" s="6"/>
      <c r="G66" s="27"/>
      <c r="H66" s="27"/>
      <c r="I66" s="10"/>
      <c r="J66" s="27" t="s">
        <v>2463</v>
      </c>
      <c r="K66" s="30"/>
      <c r="L66" s="27" t="s">
        <v>2464</v>
      </c>
      <c r="M66" s="25" t="str">
        <f>A103</f>
        <v>C4.1.23</v>
      </c>
    </row>
    <row r="67" spans="1:13" outlineLevel="1" x14ac:dyDescent="0.25">
      <c r="A67" s="28"/>
      <c r="B67" s="28"/>
      <c r="C67" s="27" t="s">
        <v>2</v>
      </c>
      <c r="D67" s="6"/>
      <c r="E67" s="6" t="s">
        <v>1</v>
      </c>
      <c r="F67" s="6"/>
      <c r="G67" s="6"/>
      <c r="H67" s="6"/>
      <c r="I67" s="28"/>
      <c r="J67" s="390" t="s">
        <v>24</v>
      </c>
      <c r="K67" s="158"/>
      <c r="L67" s="148" t="s">
        <v>23</v>
      </c>
      <c r="M67" s="25" t="str">
        <f>A103</f>
        <v>C4.1.23</v>
      </c>
    </row>
    <row r="68" spans="1:13" x14ac:dyDescent="0.25">
      <c r="A68" s="427" t="s">
        <v>2465</v>
      </c>
      <c r="B68" s="427"/>
      <c r="C68" s="428" t="s">
        <v>9</v>
      </c>
      <c r="D68" s="428" t="s">
        <v>8</v>
      </c>
      <c r="E68" s="428" t="s">
        <v>7</v>
      </c>
      <c r="F68" s="428" t="s">
        <v>179</v>
      </c>
      <c r="G68" s="221"/>
      <c r="H68" s="221"/>
      <c r="I68" s="372" t="s">
        <v>2981</v>
      </c>
      <c r="J68" s="325"/>
      <c r="K68" s="221" t="s">
        <v>2982</v>
      </c>
      <c r="L68" s="410"/>
      <c r="M68" s="429"/>
    </row>
    <row r="69" spans="1:13" hidden="1" outlineLevel="1" x14ac:dyDescent="0.25">
      <c r="A69" s="290"/>
      <c r="B69" s="19" t="s">
        <v>1024</v>
      </c>
      <c r="C69" s="6" t="s">
        <v>2</v>
      </c>
      <c r="D69" s="6"/>
      <c r="E69" s="6" t="s">
        <v>1</v>
      </c>
      <c r="F69" s="2">
        <v>1</v>
      </c>
      <c r="G69" s="27"/>
      <c r="H69" s="27"/>
      <c r="I69" s="394"/>
      <c r="J69" s="27" t="s">
        <v>177</v>
      </c>
      <c r="K69" s="30"/>
      <c r="L69" s="27" t="s">
        <v>176</v>
      </c>
      <c r="M69" s="288" t="str">
        <f>A88</f>
        <v>C4.1.18</v>
      </c>
    </row>
    <row r="70" spans="1:13" hidden="1" outlineLevel="1" x14ac:dyDescent="0.25">
      <c r="A70" s="290"/>
      <c r="B70" s="19" t="s">
        <v>1025</v>
      </c>
      <c r="C70" s="6" t="s">
        <v>2</v>
      </c>
      <c r="D70" s="27"/>
      <c r="E70" s="6" t="s">
        <v>1</v>
      </c>
      <c r="F70" s="208">
        <v>2</v>
      </c>
      <c r="G70" s="27"/>
      <c r="H70" s="27"/>
      <c r="I70" s="329"/>
      <c r="J70" s="27" t="s">
        <v>175</v>
      </c>
      <c r="K70" s="30"/>
      <c r="L70" s="27" t="s">
        <v>2983</v>
      </c>
      <c r="M70" s="288" t="str">
        <f>A88</f>
        <v>C4.1.18</v>
      </c>
    </row>
    <row r="71" spans="1:13" hidden="1" outlineLevel="1" x14ac:dyDescent="0.25">
      <c r="A71" s="290"/>
      <c r="B71" s="19" t="s">
        <v>1026</v>
      </c>
      <c r="C71" s="6" t="s">
        <v>2</v>
      </c>
      <c r="D71" s="6"/>
      <c r="E71" s="6" t="s">
        <v>1</v>
      </c>
      <c r="F71" s="208">
        <v>3</v>
      </c>
      <c r="G71" s="27"/>
      <c r="H71" s="27"/>
      <c r="I71" s="329"/>
      <c r="J71" s="27" t="s">
        <v>1790</v>
      </c>
      <c r="K71" s="30"/>
      <c r="L71" s="343" t="s">
        <v>2466</v>
      </c>
      <c r="M71" s="288" t="str">
        <f>A88</f>
        <v>C4.1.18</v>
      </c>
    </row>
    <row r="72" spans="1:13" hidden="1" outlineLevel="1" x14ac:dyDescent="0.25">
      <c r="A72" s="290"/>
      <c r="B72" s="19" t="s">
        <v>1027</v>
      </c>
      <c r="C72" s="6" t="s">
        <v>2</v>
      </c>
      <c r="D72" s="6"/>
      <c r="E72" s="6" t="s">
        <v>1</v>
      </c>
      <c r="F72" s="208">
        <v>4</v>
      </c>
      <c r="G72" s="27"/>
      <c r="H72" s="27"/>
      <c r="I72" s="329"/>
      <c r="J72" s="27" t="s">
        <v>1791</v>
      </c>
      <c r="K72" s="30"/>
      <c r="L72" s="343" t="s">
        <v>1789</v>
      </c>
      <c r="M72" s="288" t="str">
        <f>A84</f>
        <v>C4.1.17</v>
      </c>
    </row>
    <row r="73" spans="1:13" hidden="1" outlineLevel="1" x14ac:dyDescent="0.25">
      <c r="A73" s="290"/>
      <c r="B73" s="19" t="s">
        <v>1028</v>
      </c>
      <c r="C73" s="6" t="s">
        <v>2</v>
      </c>
      <c r="D73" s="6"/>
      <c r="E73" s="6" t="s">
        <v>1</v>
      </c>
      <c r="F73" s="208">
        <v>5</v>
      </c>
      <c r="G73" s="30"/>
      <c r="H73" s="30"/>
      <c r="I73" s="329"/>
      <c r="J73" s="27" t="s">
        <v>1793</v>
      </c>
      <c r="K73" s="30"/>
      <c r="L73" s="343" t="s">
        <v>2467</v>
      </c>
      <c r="M73" s="288" t="str">
        <f>A88</f>
        <v>C4.1.18</v>
      </c>
    </row>
    <row r="74" spans="1:13" hidden="1" outlineLevel="1" x14ac:dyDescent="0.25">
      <c r="A74" s="290"/>
      <c r="B74" s="19" t="s">
        <v>1029</v>
      </c>
      <c r="C74" s="6" t="s">
        <v>2</v>
      </c>
      <c r="D74" s="6"/>
      <c r="E74" s="6" t="s">
        <v>1</v>
      </c>
      <c r="F74" s="208">
        <v>6</v>
      </c>
      <c r="G74" s="30"/>
      <c r="H74" s="30"/>
      <c r="I74" s="329"/>
      <c r="J74" s="27" t="s">
        <v>1794</v>
      </c>
      <c r="K74" s="30"/>
      <c r="L74" s="343" t="s">
        <v>1796</v>
      </c>
      <c r="M74" s="288" t="str">
        <f>A84</f>
        <v>C4.1.17</v>
      </c>
    </row>
    <row r="75" spans="1:13" hidden="1" outlineLevel="1" x14ac:dyDescent="0.25">
      <c r="A75" s="290"/>
      <c r="B75" s="19" t="s">
        <v>1030</v>
      </c>
      <c r="C75" s="6" t="s">
        <v>2</v>
      </c>
      <c r="D75" s="6"/>
      <c r="E75" s="6" t="s">
        <v>1</v>
      </c>
      <c r="F75" s="208">
        <v>7</v>
      </c>
      <c r="G75" s="27"/>
      <c r="H75" s="27"/>
      <c r="I75" s="329"/>
      <c r="J75" s="27" t="s">
        <v>1798</v>
      </c>
      <c r="K75" s="30"/>
      <c r="L75" s="343" t="s">
        <v>2468</v>
      </c>
      <c r="M75" s="288" t="str">
        <f>A84</f>
        <v>C4.1.17</v>
      </c>
    </row>
    <row r="76" spans="1:13" hidden="1" outlineLevel="1" x14ac:dyDescent="0.25">
      <c r="A76" s="290"/>
      <c r="B76" s="19" t="s">
        <v>1031</v>
      </c>
      <c r="C76" s="6" t="s">
        <v>2</v>
      </c>
      <c r="D76" s="6"/>
      <c r="E76" s="6" t="s">
        <v>1</v>
      </c>
      <c r="F76" s="208">
        <v>8</v>
      </c>
      <c r="G76" s="27"/>
      <c r="H76" s="27"/>
      <c r="I76" s="329"/>
      <c r="J76" s="27" t="s">
        <v>173</v>
      </c>
      <c r="K76" s="30"/>
      <c r="L76" s="343" t="s">
        <v>173</v>
      </c>
      <c r="M76" s="288" t="str">
        <f>A84</f>
        <v>C4.1.17</v>
      </c>
    </row>
    <row r="77" spans="1:13" hidden="1" outlineLevel="1" x14ac:dyDescent="0.25">
      <c r="A77" s="290"/>
      <c r="B77" s="19" t="s">
        <v>1032</v>
      </c>
      <c r="C77" s="6" t="s">
        <v>2</v>
      </c>
      <c r="D77" s="6"/>
      <c r="E77" s="6" t="s">
        <v>1</v>
      </c>
      <c r="F77" s="208">
        <v>9</v>
      </c>
      <c r="G77" s="27"/>
      <c r="H77" s="27"/>
      <c r="I77" s="329"/>
      <c r="J77" s="27" t="s">
        <v>937</v>
      </c>
      <c r="K77" s="30"/>
      <c r="L77" s="343" t="s">
        <v>172</v>
      </c>
      <c r="M77" s="288" t="str">
        <f>A88</f>
        <v>C4.1.18</v>
      </c>
    </row>
    <row r="78" spans="1:13" hidden="1" outlineLevel="1" x14ac:dyDescent="0.25">
      <c r="A78" s="290"/>
      <c r="B78" s="19" t="s">
        <v>1780</v>
      </c>
      <c r="C78" s="6" t="s">
        <v>2</v>
      </c>
      <c r="D78" s="6"/>
      <c r="E78" s="6" t="s">
        <v>1</v>
      </c>
      <c r="F78" s="208">
        <v>10</v>
      </c>
      <c r="G78" s="27"/>
      <c r="H78" s="27"/>
      <c r="I78" s="329"/>
      <c r="J78" s="27" t="s">
        <v>1832</v>
      </c>
      <c r="K78" s="30"/>
      <c r="L78" s="343" t="s">
        <v>2469</v>
      </c>
      <c r="M78" s="288" t="str">
        <f>A88</f>
        <v>C4.1.18</v>
      </c>
    </row>
    <row r="79" spans="1:13" hidden="1" outlineLevel="1" x14ac:dyDescent="0.25">
      <c r="A79" s="290"/>
      <c r="B79" s="19" t="s">
        <v>1797</v>
      </c>
      <c r="C79" s="6" t="s">
        <v>2</v>
      </c>
      <c r="D79" s="6"/>
      <c r="E79" s="6" t="s">
        <v>1</v>
      </c>
      <c r="F79" s="208">
        <v>11</v>
      </c>
      <c r="G79" s="27"/>
      <c r="H79" s="27"/>
      <c r="I79" s="329"/>
      <c r="J79" s="27" t="s">
        <v>1833</v>
      </c>
      <c r="K79" s="30"/>
      <c r="L79" s="343" t="s">
        <v>1835</v>
      </c>
      <c r="M79" s="288" t="str">
        <f>A84</f>
        <v>C4.1.17</v>
      </c>
    </row>
    <row r="80" spans="1:13" hidden="1" outlineLevel="1" x14ac:dyDescent="0.25">
      <c r="A80" s="290"/>
      <c r="B80" s="19" t="s">
        <v>1836</v>
      </c>
      <c r="C80" s="6" t="s">
        <v>2</v>
      </c>
      <c r="D80" s="6"/>
      <c r="E80" s="6" t="s">
        <v>1</v>
      </c>
      <c r="F80" s="208">
        <v>12</v>
      </c>
      <c r="G80" s="27"/>
      <c r="H80" s="27"/>
      <c r="I80" s="329"/>
      <c r="J80" s="27" t="s">
        <v>170</v>
      </c>
      <c r="K80" s="30"/>
      <c r="L80" s="343" t="s">
        <v>2470</v>
      </c>
      <c r="M80" s="288" t="str">
        <f>A84</f>
        <v>C4.1.17</v>
      </c>
    </row>
    <row r="81" spans="1:13" hidden="1" outlineLevel="1" x14ac:dyDescent="0.25">
      <c r="A81" s="1"/>
      <c r="B81" s="1"/>
      <c r="C81" s="6" t="s">
        <v>2</v>
      </c>
      <c r="D81" s="6"/>
      <c r="E81" s="6" t="s">
        <v>1</v>
      </c>
      <c r="F81" s="6"/>
      <c r="G81" s="27"/>
      <c r="H81" s="27"/>
      <c r="I81" s="6"/>
      <c r="J81" s="27" t="s">
        <v>606</v>
      </c>
      <c r="K81" s="6"/>
      <c r="L81" s="27" t="s">
        <v>605</v>
      </c>
      <c r="M81" s="25" t="str">
        <f>A83</f>
        <v>C4.1.16x</v>
      </c>
    </row>
    <row r="82" spans="1:13" hidden="1" outlineLevel="1" x14ac:dyDescent="0.25">
      <c r="A82" s="28"/>
      <c r="B82" s="28"/>
      <c r="C82" s="27" t="s">
        <v>2</v>
      </c>
      <c r="D82" s="6"/>
      <c r="E82" s="6" t="s">
        <v>1</v>
      </c>
      <c r="F82" s="6"/>
      <c r="G82" s="6"/>
      <c r="H82" s="6"/>
      <c r="I82" s="28"/>
      <c r="J82" s="390" t="s">
        <v>24</v>
      </c>
      <c r="K82" s="158"/>
      <c r="L82" s="148" t="s">
        <v>23</v>
      </c>
      <c r="M82" s="25" t="str">
        <f>A88</f>
        <v>C4.1.18</v>
      </c>
    </row>
    <row r="83" spans="1:13" collapsed="1" x14ac:dyDescent="0.25">
      <c r="A83" s="290" t="s">
        <v>2471</v>
      </c>
      <c r="B83" s="290"/>
      <c r="C83" s="346" t="s">
        <v>9</v>
      </c>
      <c r="D83" s="346" t="s">
        <v>453</v>
      </c>
      <c r="E83" s="346" t="s">
        <v>15</v>
      </c>
      <c r="F83" s="346" t="s">
        <v>14</v>
      </c>
      <c r="G83" s="6"/>
      <c r="H83" s="6"/>
      <c r="I83" s="212" t="s">
        <v>2472</v>
      </c>
      <c r="J83" s="43"/>
      <c r="K83" s="10" t="s">
        <v>1763</v>
      </c>
      <c r="L83" s="6"/>
      <c r="M83" s="288" t="str">
        <f>A88</f>
        <v>C4.1.18</v>
      </c>
    </row>
    <row r="84" spans="1:13" x14ac:dyDescent="0.25">
      <c r="A84" s="290" t="s">
        <v>2473</v>
      </c>
      <c r="B84" s="290"/>
      <c r="C84" s="346" t="s">
        <v>9</v>
      </c>
      <c r="D84" s="346" t="s">
        <v>8</v>
      </c>
      <c r="E84" s="346" t="s">
        <v>2973</v>
      </c>
      <c r="F84" s="346" t="s">
        <v>110</v>
      </c>
      <c r="G84" s="6"/>
      <c r="H84" s="6"/>
      <c r="I84" s="30" t="s">
        <v>2474</v>
      </c>
      <c r="J84" s="30"/>
      <c r="K84" s="30" t="s">
        <v>2475</v>
      </c>
      <c r="L84" s="43"/>
      <c r="M84" s="288"/>
    </row>
    <row r="85" spans="1:13" outlineLevel="1" x14ac:dyDescent="0.25">
      <c r="A85" s="290"/>
      <c r="B85" s="290"/>
      <c r="C85" s="346" t="s">
        <v>2</v>
      </c>
      <c r="D85" s="346" t="s">
        <v>2974</v>
      </c>
      <c r="E85" s="346" t="s">
        <v>2953</v>
      </c>
      <c r="F85" s="346" t="s">
        <v>2131</v>
      </c>
      <c r="G85" s="6"/>
      <c r="H85" s="6"/>
      <c r="I85" s="30"/>
      <c r="J85" s="30" t="s">
        <v>24</v>
      </c>
      <c r="K85" s="30"/>
      <c r="L85" s="214" t="s">
        <v>23</v>
      </c>
      <c r="M85" s="288" t="str">
        <f>A88</f>
        <v>C4.1.18</v>
      </c>
    </row>
    <row r="86" spans="1:13" outlineLevel="1" x14ac:dyDescent="0.25">
      <c r="A86" s="290"/>
      <c r="B86" s="290"/>
      <c r="C86" s="346" t="s">
        <v>2</v>
      </c>
      <c r="D86" s="346" t="s">
        <v>2974</v>
      </c>
      <c r="E86" s="346" t="s">
        <v>2953</v>
      </c>
      <c r="F86" s="346" t="s">
        <v>2131</v>
      </c>
      <c r="G86" s="6"/>
      <c r="H86" s="6"/>
      <c r="I86" s="30"/>
      <c r="J86" s="30" t="s">
        <v>2943</v>
      </c>
      <c r="K86" s="30"/>
      <c r="L86" s="214" t="s">
        <v>2949</v>
      </c>
      <c r="M86" s="288" t="str">
        <f>A88</f>
        <v>C4.1.18</v>
      </c>
    </row>
    <row r="87" spans="1:13" outlineLevel="1" x14ac:dyDescent="0.25">
      <c r="A87" s="290"/>
      <c r="B87" s="290"/>
      <c r="C87" s="346" t="s">
        <v>2</v>
      </c>
      <c r="D87" s="346" t="s">
        <v>2974</v>
      </c>
      <c r="E87" s="346" t="s">
        <v>2954</v>
      </c>
      <c r="F87" s="346" t="s">
        <v>2954</v>
      </c>
      <c r="G87" s="6"/>
      <c r="H87" s="6"/>
      <c r="I87" s="30"/>
      <c r="J87" s="30" t="s">
        <v>2975</v>
      </c>
      <c r="K87" s="30"/>
      <c r="L87" s="214"/>
      <c r="M87" s="288" t="str">
        <f>A88</f>
        <v>C4.1.18</v>
      </c>
    </row>
    <row r="88" spans="1:13" ht="40.5" customHeight="1" x14ac:dyDescent="0.25">
      <c r="A88" s="427" t="s">
        <v>2476</v>
      </c>
      <c r="B88" s="427"/>
      <c r="C88" s="428" t="s">
        <v>9</v>
      </c>
      <c r="D88" s="428" t="s">
        <v>8</v>
      </c>
      <c r="E88" s="428" t="s">
        <v>10</v>
      </c>
      <c r="F88" s="428" t="s">
        <v>179</v>
      </c>
      <c r="G88" s="221"/>
      <c r="H88" s="221"/>
      <c r="I88" s="525" t="s">
        <v>2984</v>
      </c>
      <c r="J88" s="525"/>
      <c r="K88" s="525" t="s">
        <v>2985</v>
      </c>
      <c r="L88" s="525"/>
      <c r="M88" s="430"/>
    </row>
    <row r="89" spans="1:13" outlineLevel="1" x14ac:dyDescent="0.25">
      <c r="A89" s="290"/>
      <c r="B89" s="290"/>
      <c r="C89" s="346" t="s">
        <v>2</v>
      </c>
      <c r="D89" s="346" t="s">
        <v>2974</v>
      </c>
      <c r="E89" s="346" t="s">
        <v>2953</v>
      </c>
      <c r="F89" s="346" t="s">
        <v>2131</v>
      </c>
      <c r="G89" s="6"/>
      <c r="H89" s="6"/>
      <c r="I89" s="30"/>
      <c r="J89" s="30" t="s">
        <v>24</v>
      </c>
      <c r="K89" s="30"/>
      <c r="L89" s="214" t="s">
        <v>23</v>
      </c>
      <c r="M89" s="288" t="str">
        <f>A92</f>
        <v>C4.1.19</v>
      </c>
    </row>
    <row r="90" spans="1:13" outlineLevel="1" x14ac:dyDescent="0.25">
      <c r="A90" s="290"/>
      <c r="B90" s="290"/>
      <c r="C90" s="346" t="s">
        <v>2</v>
      </c>
      <c r="D90" s="346" t="s">
        <v>2974</v>
      </c>
      <c r="E90" s="346" t="s">
        <v>2953</v>
      </c>
      <c r="F90" s="346" t="s">
        <v>2131</v>
      </c>
      <c r="G90" s="6"/>
      <c r="H90" s="6"/>
      <c r="I90" s="30"/>
      <c r="J90" s="30" t="s">
        <v>2943</v>
      </c>
      <c r="K90" s="30"/>
      <c r="L90" s="214" t="s">
        <v>2949</v>
      </c>
      <c r="M90" s="288" t="str">
        <f>A92</f>
        <v>C4.1.19</v>
      </c>
    </row>
    <row r="91" spans="1:13" outlineLevel="1" x14ac:dyDescent="0.25">
      <c r="A91" s="290"/>
      <c r="B91" s="290"/>
      <c r="C91" s="346" t="s">
        <v>2</v>
      </c>
      <c r="D91" s="346" t="s">
        <v>2974</v>
      </c>
      <c r="E91" s="346" t="s">
        <v>2954</v>
      </c>
      <c r="F91" s="346" t="s">
        <v>2954</v>
      </c>
      <c r="G91" s="6"/>
      <c r="H91" s="6"/>
      <c r="I91" s="30"/>
      <c r="J91" s="30" t="s">
        <v>2976</v>
      </c>
      <c r="K91" s="30"/>
      <c r="L91" s="214"/>
      <c r="M91" s="288" t="str">
        <f>A92</f>
        <v>C4.1.19</v>
      </c>
    </row>
    <row r="92" spans="1:13" ht="38.25" customHeight="1" x14ac:dyDescent="0.25">
      <c r="A92" s="427" t="s">
        <v>2477</v>
      </c>
      <c r="B92" s="341"/>
      <c r="C92" s="428" t="s">
        <v>9</v>
      </c>
      <c r="D92" s="341"/>
      <c r="E92" s="428" t="s">
        <v>7</v>
      </c>
      <c r="F92" s="428" t="s">
        <v>6</v>
      </c>
      <c r="G92" s="431"/>
      <c r="H92" s="431"/>
      <c r="I92" s="525" t="s">
        <v>2478</v>
      </c>
      <c r="J92" s="525"/>
      <c r="K92" s="525" t="s">
        <v>2479</v>
      </c>
      <c r="L92" s="525"/>
      <c r="M92" s="432"/>
    </row>
    <row r="93" spans="1:13" x14ac:dyDescent="0.25">
      <c r="A93" s="433"/>
      <c r="B93" s="434"/>
      <c r="C93" s="408" t="s">
        <v>2</v>
      </c>
      <c r="D93" s="434"/>
      <c r="E93" s="410" t="s">
        <v>1</v>
      </c>
      <c r="F93" s="410"/>
      <c r="G93" s="435"/>
      <c r="H93" s="435"/>
      <c r="I93" s="433"/>
      <c r="J93" s="436" t="s">
        <v>3</v>
      </c>
      <c r="K93" s="386"/>
      <c r="L93" s="436" t="s">
        <v>21</v>
      </c>
      <c r="M93" s="437">
        <f>A44</f>
        <v>0</v>
      </c>
    </row>
    <row r="94" spans="1:13" x14ac:dyDescent="0.25">
      <c r="A94" s="433"/>
      <c r="B94" s="434"/>
      <c r="C94" s="410" t="s">
        <v>2</v>
      </c>
      <c r="D94" s="434"/>
      <c r="E94" s="410" t="s">
        <v>1</v>
      </c>
      <c r="F94" s="410"/>
      <c r="G94" s="435"/>
      <c r="H94" s="435"/>
      <c r="I94" s="433"/>
      <c r="J94" s="436" t="s">
        <v>4</v>
      </c>
      <c r="K94" s="386"/>
      <c r="L94" s="436" t="s">
        <v>20</v>
      </c>
      <c r="M94" s="437" t="str">
        <f>A30</f>
        <v>C4.1.11</v>
      </c>
    </row>
    <row r="95" spans="1:13" x14ac:dyDescent="0.25">
      <c r="A95" s="433"/>
      <c r="B95" s="434"/>
      <c r="C95" s="408" t="s">
        <v>2</v>
      </c>
      <c r="D95" s="434"/>
      <c r="E95" s="410" t="s">
        <v>1</v>
      </c>
      <c r="F95" s="410"/>
      <c r="G95" s="435"/>
      <c r="H95" s="435"/>
      <c r="I95" s="433"/>
      <c r="J95" s="436" t="s">
        <v>24</v>
      </c>
      <c r="K95" s="386"/>
      <c r="L95" s="438" t="s">
        <v>23</v>
      </c>
      <c r="M95" s="437">
        <f>A44</f>
        <v>0</v>
      </c>
    </row>
    <row r="96" spans="1:13" x14ac:dyDescent="0.25">
      <c r="A96" s="439"/>
      <c r="B96" s="439"/>
      <c r="C96" s="410" t="s">
        <v>2</v>
      </c>
      <c r="D96" s="410"/>
      <c r="E96" s="410" t="s">
        <v>1</v>
      </c>
      <c r="F96" s="410"/>
      <c r="G96" s="410"/>
      <c r="H96" s="410"/>
      <c r="I96" s="410"/>
      <c r="J96" s="408" t="s">
        <v>2480</v>
      </c>
      <c r="K96" s="386"/>
      <c r="L96" s="408" t="s">
        <v>28</v>
      </c>
      <c r="M96" s="440">
        <f>A44</f>
        <v>0</v>
      </c>
    </row>
    <row r="97" spans="1:13" x14ac:dyDescent="0.25">
      <c r="A97" s="290" t="s">
        <v>2481</v>
      </c>
      <c r="B97" s="290"/>
      <c r="C97" s="346" t="s">
        <v>9</v>
      </c>
      <c r="D97" s="346" t="s">
        <v>8</v>
      </c>
      <c r="E97" s="346" t="s">
        <v>2482</v>
      </c>
      <c r="F97" s="346" t="s">
        <v>110</v>
      </c>
      <c r="G97" s="6"/>
      <c r="H97" s="6"/>
      <c r="I97" s="212" t="s">
        <v>2483</v>
      </c>
      <c r="J97" s="43"/>
      <c r="K97" s="10" t="s">
        <v>2484</v>
      </c>
      <c r="L97" s="6"/>
      <c r="M97" s="288" t="str">
        <f>A103</f>
        <v>C4.1.23</v>
      </c>
    </row>
    <row r="98" spans="1:13" x14ac:dyDescent="0.25">
      <c r="A98" s="28"/>
      <c r="B98" s="28"/>
      <c r="C98" s="27" t="s">
        <v>2</v>
      </c>
      <c r="D98" s="6"/>
      <c r="E98" s="6" t="s">
        <v>15</v>
      </c>
      <c r="F98" s="6"/>
      <c r="G98" s="6"/>
      <c r="H98" s="6"/>
      <c r="I98" s="28"/>
      <c r="J98" s="390" t="s">
        <v>24</v>
      </c>
      <c r="K98" s="158"/>
      <c r="L98" s="148" t="s">
        <v>23</v>
      </c>
      <c r="M98" s="25" t="str">
        <f>A103</f>
        <v>C4.1.23</v>
      </c>
    </row>
    <row r="99" spans="1:13" ht="39" customHeight="1" x14ac:dyDescent="0.25">
      <c r="A99" s="290" t="s">
        <v>2485</v>
      </c>
      <c r="B99" s="290"/>
      <c r="C99" s="346" t="s">
        <v>9</v>
      </c>
      <c r="D99" s="346" t="s">
        <v>8</v>
      </c>
      <c r="E99" s="346" t="s">
        <v>2482</v>
      </c>
      <c r="F99" s="346" t="s">
        <v>110</v>
      </c>
      <c r="G99" s="6"/>
      <c r="H99" s="6"/>
      <c r="I99" s="512" t="s">
        <v>2486</v>
      </c>
      <c r="J99" s="512"/>
      <c r="K99" s="512" t="s">
        <v>2977</v>
      </c>
      <c r="L99" s="512"/>
      <c r="M99" s="288" t="str">
        <f>A103</f>
        <v>C4.1.23</v>
      </c>
    </row>
    <row r="100" spans="1:13" x14ac:dyDescent="0.25">
      <c r="A100" s="28"/>
      <c r="B100" s="28"/>
      <c r="C100" s="27" t="s">
        <v>2</v>
      </c>
      <c r="D100" s="6"/>
      <c r="E100" s="6" t="s">
        <v>15</v>
      </c>
      <c r="F100" s="6"/>
      <c r="G100" s="6"/>
      <c r="H100" s="6"/>
      <c r="I100" s="28"/>
      <c r="J100" s="390" t="s">
        <v>24</v>
      </c>
      <c r="K100" s="158"/>
      <c r="L100" s="148" t="s">
        <v>23</v>
      </c>
      <c r="M100" s="25" t="str">
        <f>A103</f>
        <v>C4.1.23</v>
      </c>
    </row>
    <row r="101" spans="1:13" x14ac:dyDescent="0.25">
      <c r="A101" s="392" t="s">
        <v>1344</v>
      </c>
      <c r="B101" s="393"/>
      <c r="C101" s="393"/>
      <c r="D101" s="393"/>
      <c r="E101" s="393"/>
      <c r="F101" s="393"/>
      <c r="G101" s="393"/>
      <c r="H101" s="393"/>
      <c r="I101" s="255"/>
      <c r="J101" s="291"/>
      <c r="K101" s="393"/>
      <c r="L101" s="393"/>
      <c r="M101" s="393"/>
    </row>
    <row r="102" spans="1:13" x14ac:dyDescent="0.25">
      <c r="A102" s="424" t="s">
        <v>2487</v>
      </c>
      <c r="B102" s="424"/>
      <c r="C102" s="424"/>
      <c r="D102" s="424"/>
      <c r="E102" s="424"/>
      <c r="F102" s="424"/>
      <c r="G102" s="425"/>
      <c r="H102" s="425"/>
      <c r="I102" s="424"/>
      <c r="J102" s="37"/>
      <c r="K102" s="37"/>
      <c r="L102" s="425" t="s">
        <v>2488</v>
      </c>
      <c r="M102" s="426"/>
    </row>
    <row r="103" spans="1:13" s="329" customFormat="1" ht="58.5" customHeight="1" x14ac:dyDescent="0.25">
      <c r="A103" s="290" t="s">
        <v>2489</v>
      </c>
      <c r="B103" s="290"/>
      <c r="C103" s="346" t="s">
        <v>9</v>
      </c>
      <c r="D103" s="346" t="s">
        <v>2490</v>
      </c>
      <c r="E103" s="346" t="s">
        <v>7</v>
      </c>
      <c r="F103" s="346" t="s">
        <v>6</v>
      </c>
      <c r="G103" s="6"/>
      <c r="H103" s="6"/>
      <c r="I103" s="512" t="s">
        <v>2491</v>
      </c>
      <c r="J103" s="512"/>
      <c r="K103" s="512" t="s">
        <v>2492</v>
      </c>
      <c r="L103" s="512"/>
      <c r="M103" s="288"/>
    </row>
    <row r="104" spans="1:13" x14ac:dyDescent="0.25">
      <c r="A104" s="19"/>
      <c r="B104" s="19"/>
      <c r="C104" s="6" t="s">
        <v>2</v>
      </c>
      <c r="D104" s="6"/>
      <c r="E104" s="6" t="s">
        <v>1</v>
      </c>
      <c r="F104" s="6"/>
      <c r="G104" s="10"/>
      <c r="H104" s="10"/>
      <c r="I104" s="6"/>
      <c r="J104" s="27" t="s">
        <v>3</v>
      </c>
      <c r="K104" s="30"/>
      <c r="L104" s="27" t="s">
        <v>21</v>
      </c>
      <c r="M104" s="25" t="str">
        <f>A120</f>
        <v>C4.1.27</v>
      </c>
    </row>
    <row r="105" spans="1:13" x14ac:dyDescent="0.25">
      <c r="A105" s="19"/>
      <c r="B105" s="19"/>
      <c r="C105" s="6" t="s">
        <v>2</v>
      </c>
      <c r="D105" s="6"/>
      <c r="E105" s="6" t="s">
        <v>1</v>
      </c>
      <c r="F105" s="6"/>
      <c r="G105" s="27"/>
      <c r="H105" s="27"/>
      <c r="I105" s="6"/>
      <c r="J105" s="27" t="s">
        <v>4</v>
      </c>
      <c r="K105" s="30"/>
      <c r="L105" s="27" t="s">
        <v>20</v>
      </c>
      <c r="M105" s="25" t="str">
        <f>A108</f>
        <v>C4.1.25</v>
      </c>
    </row>
    <row r="106" spans="1:13" x14ac:dyDescent="0.25">
      <c r="A106" s="1"/>
      <c r="B106" s="1"/>
      <c r="C106" s="6" t="s">
        <v>2</v>
      </c>
      <c r="D106" s="6"/>
      <c r="E106" s="6" t="s">
        <v>1</v>
      </c>
      <c r="F106" s="6"/>
      <c r="G106" s="27"/>
      <c r="H106" s="27"/>
      <c r="I106" s="10"/>
      <c r="J106" s="27" t="s">
        <v>24</v>
      </c>
      <c r="K106" s="30"/>
      <c r="L106" s="27" t="s">
        <v>23</v>
      </c>
      <c r="M106" s="25" t="str">
        <f>A120</f>
        <v>C4.1.27</v>
      </c>
    </row>
    <row r="107" spans="1:13" x14ac:dyDescent="0.25">
      <c r="A107" s="19"/>
      <c r="B107" s="19"/>
      <c r="C107" s="6" t="s">
        <v>2</v>
      </c>
      <c r="D107" s="6"/>
      <c r="E107" s="6" t="s">
        <v>1</v>
      </c>
      <c r="F107" s="6"/>
      <c r="G107" s="6"/>
      <c r="H107" s="6"/>
      <c r="I107" s="6"/>
      <c r="J107" s="27" t="s">
        <v>2480</v>
      </c>
      <c r="K107" s="30"/>
      <c r="L107" s="27" t="s">
        <v>28</v>
      </c>
      <c r="M107" s="25" t="str">
        <f>A120</f>
        <v>C4.1.27</v>
      </c>
    </row>
    <row r="108" spans="1:13" x14ac:dyDescent="0.25">
      <c r="A108" s="290" t="s">
        <v>2493</v>
      </c>
      <c r="B108" s="290"/>
      <c r="C108" s="346" t="s">
        <v>9</v>
      </c>
      <c r="D108" s="346" t="s">
        <v>2490</v>
      </c>
      <c r="E108" s="346" t="s">
        <v>30</v>
      </c>
      <c r="F108" s="346"/>
      <c r="G108" s="6"/>
      <c r="H108" s="6"/>
      <c r="I108" s="212" t="s">
        <v>2494</v>
      </c>
      <c r="J108" s="43"/>
      <c r="K108" s="10" t="s">
        <v>2495</v>
      </c>
      <c r="L108" s="43"/>
      <c r="M108" s="263"/>
    </row>
    <row r="109" spans="1:13" x14ac:dyDescent="0.25">
      <c r="A109" s="1"/>
      <c r="B109" s="1"/>
      <c r="C109" s="6" t="s">
        <v>2</v>
      </c>
      <c r="D109" s="6"/>
      <c r="E109" s="6" t="s">
        <v>1</v>
      </c>
      <c r="F109" s="6"/>
      <c r="G109" s="27"/>
      <c r="H109" s="27"/>
      <c r="I109" s="10"/>
      <c r="J109" s="27" t="s">
        <v>2451</v>
      </c>
      <c r="K109" s="30"/>
      <c r="L109" s="27" t="s">
        <v>2496</v>
      </c>
      <c r="M109" s="25" t="str">
        <f>A118</f>
        <v>C4.1.26</v>
      </c>
    </row>
    <row r="110" spans="1:13" x14ac:dyDescent="0.25">
      <c r="A110" s="1"/>
      <c r="B110" s="1"/>
      <c r="C110" s="6" t="s">
        <v>2</v>
      </c>
      <c r="D110" s="6"/>
      <c r="E110" s="6" t="s">
        <v>1</v>
      </c>
      <c r="F110" s="6"/>
      <c r="G110" s="27"/>
      <c r="H110" s="27"/>
      <c r="I110" s="10"/>
      <c r="J110" s="27" t="s">
        <v>2453</v>
      </c>
      <c r="K110" s="30"/>
      <c r="L110" s="27" t="s">
        <v>2497</v>
      </c>
      <c r="M110" s="25" t="str">
        <f>A118</f>
        <v>C4.1.26</v>
      </c>
    </row>
    <row r="111" spans="1:13" x14ac:dyDescent="0.25">
      <c r="A111" s="1"/>
      <c r="B111" s="1"/>
      <c r="C111" s="6" t="s">
        <v>2</v>
      </c>
      <c r="D111" s="6"/>
      <c r="E111" s="6" t="s">
        <v>1</v>
      </c>
      <c r="F111" s="6"/>
      <c r="G111" s="27"/>
      <c r="H111" s="27"/>
      <c r="I111" s="10"/>
      <c r="J111" s="27" t="s">
        <v>2455</v>
      </c>
      <c r="K111" s="30"/>
      <c r="L111" s="27" t="s">
        <v>2498</v>
      </c>
      <c r="M111" s="25" t="str">
        <f>A118</f>
        <v>C4.1.26</v>
      </c>
    </row>
    <row r="112" spans="1:13" x14ac:dyDescent="0.25">
      <c r="A112" s="19"/>
      <c r="B112" s="19"/>
      <c r="C112" s="6" t="s">
        <v>2</v>
      </c>
      <c r="D112" s="6"/>
      <c r="E112" s="6" t="s">
        <v>1</v>
      </c>
      <c r="F112" s="6"/>
      <c r="G112" s="27"/>
      <c r="H112" s="27"/>
      <c r="I112" s="10"/>
      <c r="J112" s="27" t="s">
        <v>2457</v>
      </c>
      <c r="K112" s="30"/>
      <c r="L112" s="343" t="s">
        <v>2458</v>
      </c>
      <c r="M112" s="25" t="str">
        <f>A118</f>
        <v>C4.1.26</v>
      </c>
    </row>
    <row r="113" spans="1:13" x14ac:dyDescent="0.25">
      <c r="A113" s="1"/>
      <c r="B113" s="1"/>
      <c r="C113" s="6" t="s">
        <v>2</v>
      </c>
      <c r="D113" s="6"/>
      <c r="E113" s="6" t="s">
        <v>1</v>
      </c>
      <c r="F113" s="6"/>
      <c r="G113" s="27"/>
      <c r="H113" s="27"/>
      <c r="I113" s="10"/>
      <c r="J113" s="27" t="s">
        <v>2459</v>
      </c>
      <c r="K113" s="30"/>
      <c r="L113" s="27" t="s">
        <v>2460</v>
      </c>
      <c r="M113" s="25" t="str">
        <f>A118</f>
        <v>C4.1.26</v>
      </c>
    </row>
    <row r="114" spans="1:13" x14ac:dyDescent="0.25">
      <c r="A114" s="1"/>
      <c r="B114" s="1"/>
      <c r="C114" s="6" t="s">
        <v>2</v>
      </c>
      <c r="D114" s="6"/>
      <c r="E114" s="6" t="s">
        <v>1</v>
      </c>
      <c r="F114" s="6"/>
      <c r="G114" s="27"/>
      <c r="H114" s="27"/>
      <c r="I114" s="10"/>
      <c r="J114" s="27" t="s">
        <v>2461</v>
      </c>
      <c r="K114" s="30"/>
      <c r="L114" s="343" t="s">
        <v>2462</v>
      </c>
      <c r="M114" s="25" t="str">
        <f>A118</f>
        <v>C4.1.26</v>
      </c>
    </row>
    <row r="115" spans="1:13" x14ac:dyDescent="0.25">
      <c r="A115" s="1"/>
      <c r="B115" s="1"/>
      <c r="C115" s="6" t="s">
        <v>2</v>
      </c>
      <c r="D115" s="6"/>
      <c r="E115" s="6" t="s">
        <v>1</v>
      </c>
      <c r="F115" s="6"/>
      <c r="G115" s="27"/>
      <c r="H115" s="27"/>
      <c r="I115" s="10"/>
      <c r="J115" s="27" t="s">
        <v>2463</v>
      </c>
      <c r="K115" s="30"/>
      <c r="L115" s="27" t="s">
        <v>2464</v>
      </c>
      <c r="M115" s="25" t="str">
        <f>A118</f>
        <v>C4.1.26</v>
      </c>
    </row>
    <row r="116" spans="1:13" x14ac:dyDescent="0.25">
      <c r="A116" s="1"/>
      <c r="B116" s="1"/>
      <c r="C116" s="6" t="s">
        <v>2</v>
      </c>
      <c r="D116" s="6"/>
      <c r="E116" s="6" t="s">
        <v>1</v>
      </c>
      <c r="F116" s="6"/>
      <c r="G116" s="27"/>
      <c r="H116" s="27"/>
      <c r="I116" s="10"/>
      <c r="J116" s="27" t="s">
        <v>24</v>
      </c>
      <c r="K116" s="30"/>
      <c r="L116" s="27" t="s">
        <v>23</v>
      </c>
      <c r="M116" s="25" t="str">
        <f>A118</f>
        <v>C4.1.26</v>
      </c>
    </row>
    <row r="117" spans="1:13" x14ac:dyDescent="0.25">
      <c r="A117" s="392" t="s">
        <v>2499</v>
      </c>
      <c r="B117" s="393"/>
      <c r="C117" s="393"/>
      <c r="D117" s="393"/>
      <c r="E117" s="393"/>
      <c r="F117" s="393"/>
      <c r="G117" s="393"/>
      <c r="H117" s="393"/>
      <c r="I117" s="255"/>
      <c r="J117" s="291"/>
      <c r="K117" s="393"/>
      <c r="L117" s="393"/>
      <c r="M117" s="393"/>
    </row>
    <row r="118" spans="1:13" s="329" customFormat="1" ht="36.75" customHeight="1" x14ac:dyDescent="0.25">
      <c r="A118" s="290" t="s">
        <v>2500</v>
      </c>
      <c r="B118" s="290"/>
      <c r="C118" s="346" t="s">
        <v>9</v>
      </c>
      <c r="D118" s="346" t="s">
        <v>8</v>
      </c>
      <c r="E118" s="346" t="s">
        <v>10</v>
      </c>
      <c r="F118" s="346" t="s">
        <v>167</v>
      </c>
      <c r="G118" s="6"/>
      <c r="H118" s="6"/>
      <c r="I118" s="512" t="s">
        <v>2501</v>
      </c>
      <c r="J118" s="512"/>
      <c r="K118" s="512" t="s">
        <v>2502</v>
      </c>
      <c r="L118" s="512"/>
      <c r="M118" s="288" t="str">
        <f>A120</f>
        <v>C4.1.27</v>
      </c>
    </row>
    <row r="119" spans="1:13" x14ac:dyDescent="0.25">
      <c r="A119" s="392" t="s">
        <v>1344</v>
      </c>
      <c r="B119" s="393"/>
      <c r="C119" s="393"/>
      <c r="D119" s="393"/>
      <c r="E119" s="393"/>
      <c r="F119" s="393"/>
      <c r="G119" s="393"/>
      <c r="H119" s="393"/>
      <c r="I119" s="255"/>
      <c r="J119" s="291"/>
      <c r="K119" s="393"/>
      <c r="L119" s="393"/>
      <c r="M119" s="393"/>
    </row>
    <row r="120" spans="1:13" s="329" customFormat="1" ht="53.25" customHeight="1" x14ac:dyDescent="0.25">
      <c r="A120" s="290" t="s">
        <v>2503</v>
      </c>
      <c r="B120" s="290"/>
      <c r="C120" s="346" t="s">
        <v>9</v>
      </c>
      <c r="D120" s="346" t="s">
        <v>8</v>
      </c>
      <c r="E120" s="346" t="s">
        <v>7</v>
      </c>
      <c r="F120" s="346" t="s">
        <v>6</v>
      </c>
      <c r="G120" s="6"/>
      <c r="H120" s="6"/>
      <c r="I120" s="512" t="s">
        <v>2504</v>
      </c>
      <c r="J120" s="512"/>
      <c r="K120" s="512" t="s">
        <v>2505</v>
      </c>
      <c r="L120" s="512"/>
      <c r="M120" s="288"/>
    </row>
    <row r="121" spans="1:13" x14ac:dyDescent="0.25">
      <c r="A121" s="1"/>
      <c r="B121" s="1"/>
      <c r="C121" s="6" t="s">
        <v>2</v>
      </c>
      <c r="D121" s="6"/>
      <c r="E121" s="6" t="s">
        <v>1</v>
      </c>
      <c r="F121" s="6"/>
      <c r="G121" s="10"/>
      <c r="H121" s="10"/>
      <c r="I121" s="10"/>
      <c r="J121" s="27" t="s">
        <v>3</v>
      </c>
      <c r="K121" s="30"/>
      <c r="L121" s="27" t="s">
        <v>21</v>
      </c>
      <c r="M121" s="25" t="s">
        <v>555</v>
      </c>
    </row>
    <row r="122" spans="1:13" x14ac:dyDescent="0.25">
      <c r="A122" s="19"/>
      <c r="B122" s="19"/>
      <c r="C122" s="6" t="s">
        <v>2</v>
      </c>
      <c r="D122" s="6"/>
      <c r="E122" s="6" t="s">
        <v>1</v>
      </c>
      <c r="F122" s="6"/>
      <c r="G122" s="27"/>
      <c r="H122" s="27"/>
      <c r="I122" s="10"/>
      <c r="J122" s="27" t="s">
        <v>4</v>
      </c>
      <c r="K122" s="30"/>
      <c r="L122" s="27" t="s">
        <v>20</v>
      </c>
      <c r="M122" s="25" t="str">
        <f>A125</f>
        <v>C4.1.28</v>
      </c>
    </row>
    <row r="123" spans="1:13" x14ac:dyDescent="0.25">
      <c r="A123" s="1"/>
      <c r="B123" s="1"/>
      <c r="C123" s="6" t="s">
        <v>2</v>
      </c>
      <c r="D123" s="6"/>
      <c r="E123" s="6" t="s">
        <v>1</v>
      </c>
      <c r="F123" s="6"/>
      <c r="G123" s="27"/>
      <c r="H123" s="27"/>
      <c r="I123" s="10"/>
      <c r="J123" s="27" t="s">
        <v>24</v>
      </c>
      <c r="K123" s="30"/>
      <c r="L123" s="27" t="s">
        <v>23</v>
      </c>
      <c r="M123" s="25" t="s">
        <v>555</v>
      </c>
    </row>
    <row r="124" spans="1:13" x14ac:dyDescent="0.25">
      <c r="A124" s="19"/>
      <c r="B124" s="19"/>
      <c r="C124" s="6" t="s">
        <v>2</v>
      </c>
      <c r="D124" s="6"/>
      <c r="E124" s="6" t="s">
        <v>2506</v>
      </c>
      <c r="F124" s="6"/>
      <c r="G124" s="6"/>
      <c r="H124" s="6"/>
      <c r="I124" s="6"/>
      <c r="J124" s="27" t="s">
        <v>2480</v>
      </c>
      <c r="K124" s="30"/>
      <c r="L124" s="27" t="s">
        <v>28</v>
      </c>
      <c r="M124" s="25" t="s">
        <v>555</v>
      </c>
    </row>
    <row r="125" spans="1:13" s="329" customFormat="1" ht="53.25" customHeight="1" x14ac:dyDescent="0.25">
      <c r="A125" s="290" t="s">
        <v>2507</v>
      </c>
      <c r="B125" s="290"/>
      <c r="C125" s="346" t="s">
        <v>9</v>
      </c>
      <c r="D125" s="346" t="s">
        <v>2490</v>
      </c>
      <c r="E125" s="346" t="s">
        <v>30</v>
      </c>
      <c r="F125" s="346"/>
      <c r="G125" s="6"/>
      <c r="H125" s="6"/>
      <c r="I125" s="512" t="s">
        <v>2508</v>
      </c>
      <c r="J125" s="512"/>
      <c r="K125" s="512" t="s">
        <v>2509</v>
      </c>
      <c r="L125" s="512"/>
      <c r="M125" s="288"/>
    </row>
    <row r="126" spans="1:13" x14ac:dyDescent="0.25">
      <c r="A126" s="1"/>
      <c r="B126" s="19" t="s">
        <v>743</v>
      </c>
      <c r="C126" s="6" t="s">
        <v>2</v>
      </c>
      <c r="D126" s="6"/>
      <c r="E126" s="6" t="s">
        <v>1</v>
      </c>
      <c r="F126" s="2">
        <v>1</v>
      </c>
      <c r="G126" s="6"/>
      <c r="H126" s="6"/>
      <c r="I126" s="394"/>
      <c r="J126" s="39" t="s">
        <v>139</v>
      </c>
      <c r="K126" s="40"/>
      <c r="L126" s="39" t="s">
        <v>138</v>
      </c>
      <c r="M126" s="25" t="s">
        <v>555</v>
      </c>
    </row>
    <row r="127" spans="1:13" x14ac:dyDescent="0.25">
      <c r="A127" s="1"/>
      <c r="B127" s="19" t="s">
        <v>744</v>
      </c>
      <c r="C127" s="6" t="s">
        <v>2</v>
      </c>
      <c r="D127" s="6"/>
      <c r="E127" s="6" t="s">
        <v>1</v>
      </c>
      <c r="F127" s="2">
        <v>2</v>
      </c>
      <c r="G127" s="6"/>
      <c r="H127" s="6"/>
      <c r="I127" s="394"/>
      <c r="J127" s="27" t="s">
        <v>189</v>
      </c>
      <c r="K127" s="30"/>
      <c r="L127" s="27" t="s">
        <v>2510</v>
      </c>
      <c r="M127" s="25" t="s">
        <v>555</v>
      </c>
    </row>
    <row r="128" spans="1:13" x14ac:dyDescent="0.25">
      <c r="A128" s="1"/>
      <c r="B128" s="19" t="s">
        <v>745</v>
      </c>
      <c r="C128" s="6" t="s">
        <v>2</v>
      </c>
      <c r="D128" s="6"/>
      <c r="E128" s="6" t="s">
        <v>1</v>
      </c>
      <c r="F128" s="2">
        <v>3</v>
      </c>
      <c r="G128" s="6"/>
      <c r="H128" s="6"/>
      <c r="I128" s="329"/>
      <c r="J128" s="39" t="s">
        <v>137</v>
      </c>
      <c r="K128" s="40"/>
      <c r="L128" s="39" t="s">
        <v>136</v>
      </c>
      <c r="M128" s="25" t="s">
        <v>555</v>
      </c>
    </row>
    <row r="129" spans="1:13" x14ac:dyDescent="0.25">
      <c r="A129" s="19"/>
      <c r="B129" s="19" t="s">
        <v>746</v>
      </c>
      <c r="C129" s="6" t="s">
        <v>2</v>
      </c>
      <c r="D129" s="6"/>
      <c r="E129" s="6" t="s">
        <v>1</v>
      </c>
      <c r="F129" s="2">
        <v>4</v>
      </c>
      <c r="G129" s="6"/>
      <c r="H129" s="6"/>
      <c r="I129" s="329"/>
      <c r="J129" s="39" t="s">
        <v>615</v>
      </c>
      <c r="K129" s="40"/>
      <c r="L129" s="39" t="s">
        <v>2511</v>
      </c>
      <c r="M129" s="25" t="s">
        <v>555</v>
      </c>
    </row>
    <row r="130" spans="1:13" x14ac:dyDescent="0.25">
      <c r="A130" s="1"/>
      <c r="B130" s="19" t="s">
        <v>747</v>
      </c>
      <c r="C130" s="6" t="s">
        <v>2</v>
      </c>
      <c r="D130" s="6"/>
      <c r="E130" s="6" t="s">
        <v>1</v>
      </c>
      <c r="F130" s="2">
        <v>5</v>
      </c>
      <c r="G130" s="6"/>
      <c r="H130" s="6"/>
      <c r="I130" s="329"/>
      <c r="J130" s="39" t="s">
        <v>134</v>
      </c>
      <c r="K130" s="40"/>
      <c r="L130" s="39" t="s">
        <v>188</v>
      </c>
      <c r="M130" s="25" t="s">
        <v>555</v>
      </c>
    </row>
    <row r="131" spans="1:13" x14ac:dyDescent="0.25">
      <c r="A131" s="1"/>
      <c r="B131" s="1"/>
      <c r="C131" s="6" t="s">
        <v>2</v>
      </c>
      <c r="D131" s="6"/>
      <c r="E131" s="6" t="s">
        <v>1</v>
      </c>
      <c r="F131" s="6"/>
      <c r="G131" s="27"/>
      <c r="H131" s="27"/>
      <c r="I131" s="10"/>
      <c r="J131" s="27" t="s">
        <v>24</v>
      </c>
      <c r="K131" s="30"/>
      <c r="L131" s="27" t="s">
        <v>23</v>
      </c>
      <c r="M131" s="25" t="s">
        <v>555</v>
      </c>
    </row>
    <row r="132" spans="1:13" x14ac:dyDescent="0.25">
      <c r="A132" s="19"/>
      <c r="B132" s="19"/>
      <c r="C132" s="6" t="s">
        <v>2</v>
      </c>
      <c r="D132" s="6"/>
      <c r="E132" s="6" t="s">
        <v>2506</v>
      </c>
      <c r="F132" s="6"/>
      <c r="G132" s="6"/>
      <c r="H132" s="6"/>
      <c r="I132" s="6"/>
      <c r="J132" s="27" t="s">
        <v>2480</v>
      </c>
      <c r="K132" s="30"/>
      <c r="L132" s="27" t="s">
        <v>28</v>
      </c>
      <c r="M132" s="25" t="s">
        <v>555</v>
      </c>
    </row>
    <row r="133" spans="1:13" x14ac:dyDescent="0.25">
      <c r="A133" s="35" t="s">
        <v>2512</v>
      </c>
      <c r="B133" s="35"/>
      <c r="C133" s="35"/>
      <c r="D133" s="35"/>
      <c r="E133" s="35"/>
      <c r="F133" s="35"/>
      <c r="G133" s="38"/>
      <c r="H133" s="38"/>
      <c r="I133" s="35"/>
      <c r="J133" s="38"/>
      <c r="K133" s="38"/>
      <c r="L133" s="38"/>
      <c r="M133" s="36"/>
    </row>
    <row r="134" spans="1:13" x14ac:dyDescent="0.25">
      <c r="A134" s="222" t="s">
        <v>2513</v>
      </c>
      <c r="B134" s="226"/>
      <c r="C134" s="226"/>
      <c r="D134" s="226"/>
      <c r="E134" s="226"/>
      <c r="F134" s="226"/>
      <c r="G134" s="397"/>
      <c r="H134" s="397"/>
      <c r="I134" s="226"/>
      <c r="J134" s="397"/>
      <c r="K134" s="397"/>
      <c r="L134" s="397"/>
      <c r="M134" s="398"/>
    </row>
    <row r="135" spans="1:13" s="329" customFormat="1" ht="83.25" customHeight="1" x14ac:dyDescent="0.25">
      <c r="A135" s="290" t="s">
        <v>2514</v>
      </c>
      <c r="B135" s="290"/>
      <c r="C135" s="346" t="s">
        <v>9</v>
      </c>
      <c r="D135" s="346" t="s">
        <v>2515</v>
      </c>
      <c r="E135" s="346" t="s">
        <v>1577</v>
      </c>
      <c r="F135" s="346"/>
      <c r="G135" s="6"/>
      <c r="H135" s="6"/>
      <c r="I135" s="512" t="s">
        <v>2516</v>
      </c>
      <c r="J135" s="512"/>
      <c r="K135" s="512" t="s">
        <v>2517</v>
      </c>
      <c r="L135" s="512"/>
      <c r="M135" s="288"/>
    </row>
    <row r="136" spans="1:13" x14ac:dyDescent="0.25">
      <c r="A136" s="222" t="s">
        <v>2518</v>
      </c>
      <c r="B136" s="226"/>
      <c r="C136" s="226"/>
      <c r="D136" s="226"/>
      <c r="E136" s="226"/>
      <c r="F136" s="226"/>
      <c r="G136" s="397"/>
      <c r="H136" s="397"/>
      <c r="I136" s="226"/>
      <c r="J136" s="397"/>
      <c r="K136" s="395"/>
      <c r="L136" s="397"/>
      <c r="M136" s="398"/>
    </row>
    <row r="137" spans="1:13" x14ac:dyDescent="0.25">
      <c r="A137" s="222" t="s">
        <v>1579</v>
      </c>
      <c r="B137" s="226"/>
      <c r="C137" s="226"/>
      <c r="D137" s="226"/>
      <c r="E137" s="226"/>
      <c r="F137" s="226"/>
      <c r="G137" s="397"/>
      <c r="H137" s="397"/>
      <c r="I137" s="226"/>
      <c r="J137" s="397"/>
      <c r="K137" s="397"/>
      <c r="L137" s="397"/>
      <c r="M137" s="398"/>
    </row>
    <row r="138" spans="1:13" x14ac:dyDescent="0.25">
      <c r="A138" s="344"/>
      <c r="B138" s="267"/>
      <c r="C138" s="27" t="s">
        <v>2</v>
      </c>
      <c r="D138" s="267"/>
      <c r="E138" s="6" t="s">
        <v>2519</v>
      </c>
      <c r="F138" s="267"/>
      <c r="G138" s="313"/>
      <c r="H138" s="313"/>
      <c r="I138" s="344"/>
      <c r="J138" s="343" t="s">
        <v>3</v>
      </c>
      <c r="K138" s="313"/>
      <c r="L138" s="343" t="s">
        <v>21</v>
      </c>
      <c r="M138" s="396" t="str">
        <f>A159</f>
        <v>C4.2.06</v>
      </c>
    </row>
    <row r="139" spans="1:13" x14ac:dyDescent="0.25">
      <c r="A139" s="344"/>
      <c r="B139" s="267"/>
      <c r="C139" s="27" t="s">
        <v>2</v>
      </c>
      <c r="D139" s="267"/>
      <c r="E139" s="6" t="s">
        <v>2519</v>
      </c>
      <c r="F139" s="267"/>
      <c r="G139" s="313"/>
      <c r="H139" s="313"/>
      <c r="I139" s="344"/>
      <c r="J139" s="343" t="s">
        <v>2520</v>
      </c>
      <c r="K139" s="313"/>
      <c r="L139" s="343" t="s">
        <v>2521</v>
      </c>
      <c r="M139" s="396" t="str">
        <f>A145</f>
        <v>C4.2.02</v>
      </c>
    </row>
    <row r="140" spans="1:13" x14ac:dyDescent="0.25">
      <c r="A140" s="344"/>
      <c r="B140" s="267"/>
      <c r="C140" s="27" t="s">
        <v>2</v>
      </c>
      <c r="D140" s="267"/>
      <c r="E140" s="6" t="s">
        <v>2519</v>
      </c>
      <c r="F140" s="267"/>
      <c r="G140" s="313"/>
      <c r="H140" s="313"/>
      <c r="I140" s="344"/>
      <c r="J140" s="343" t="s">
        <v>2522</v>
      </c>
      <c r="K140" s="313"/>
      <c r="L140" s="343" t="s">
        <v>2523</v>
      </c>
      <c r="M140" s="396" t="str">
        <f>A159</f>
        <v>C4.2.06</v>
      </c>
    </row>
    <row r="141" spans="1:13" x14ac:dyDescent="0.25">
      <c r="A141" s="399" t="s">
        <v>2524</v>
      </c>
      <c r="B141" s="400"/>
      <c r="C141" s="400"/>
      <c r="D141" s="400"/>
      <c r="E141" s="400"/>
      <c r="F141" s="400"/>
      <c r="G141" s="401"/>
      <c r="H141" s="401"/>
      <c r="I141" s="400"/>
      <c r="J141" s="401"/>
      <c r="K141" s="401"/>
      <c r="L141" s="401"/>
      <c r="M141" s="402"/>
    </row>
    <row r="142" spans="1:13" x14ac:dyDescent="0.25">
      <c r="A142" s="290" t="s">
        <v>2514</v>
      </c>
      <c r="B142" s="54"/>
      <c r="C142" s="10" t="s">
        <v>9</v>
      </c>
      <c r="D142" s="10" t="s">
        <v>453</v>
      </c>
      <c r="E142" s="10" t="s">
        <v>2525</v>
      </c>
      <c r="F142" s="54"/>
      <c r="G142" s="68"/>
      <c r="H142" s="68"/>
      <c r="I142" s="10" t="s">
        <v>2526</v>
      </c>
      <c r="J142" s="30"/>
      <c r="K142" s="30" t="s">
        <v>2527</v>
      </c>
      <c r="L142" s="68"/>
      <c r="M142" s="22"/>
    </row>
    <row r="143" spans="1:13" x14ac:dyDescent="0.25">
      <c r="A143" s="344"/>
      <c r="B143" s="267"/>
      <c r="C143" s="27" t="s">
        <v>2</v>
      </c>
      <c r="D143" s="267"/>
      <c r="E143" s="6" t="s">
        <v>1</v>
      </c>
      <c r="F143" s="267"/>
      <c r="G143" s="313"/>
      <c r="H143" s="313"/>
      <c r="I143" s="344"/>
      <c r="J143" s="343" t="s">
        <v>3</v>
      </c>
      <c r="K143" s="313"/>
      <c r="L143" s="343" t="s">
        <v>21</v>
      </c>
      <c r="M143" s="396" t="str">
        <f>A146</f>
        <v>C4.2.03</v>
      </c>
    </row>
    <row r="144" spans="1:13" x14ac:dyDescent="0.25">
      <c r="A144" s="344"/>
      <c r="B144" s="267"/>
      <c r="C144" s="27" t="s">
        <v>2</v>
      </c>
      <c r="D144" s="267"/>
      <c r="E144" s="6" t="s">
        <v>1</v>
      </c>
      <c r="F144" s="267"/>
      <c r="G144" s="313"/>
      <c r="H144" s="313"/>
      <c r="I144" s="344"/>
      <c r="J144" s="343" t="s">
        <v>4</v>
      </c>
      <c r="K144" s="313"/>
      <c r="L144" s="343" t="s">
        <v>20</v>
      </c>
      <c r="M144" s="396" t="str">
        <f>A145</f>
        <v>C4.2.02</v>
      </c>
    </row>
    <row r="145" spans="1:13" x14ac:dyDescent="0.25">
      <c r="A145" s="290" t="s">
        <v>2528</v>
      </c>
      <c r="B145" s="54"/>
      <c r="C145" s="10" t="s">
        <v>9</v>
      </c>
      <c r="D145" s="10" t="s">
        <v>453</v>
      </c>
      <c r="E145" s="10" t="s">
        <v>2525</v>
      </c>
      <c r="F145" s="54"/>
      <c r="G145" s="68"/>
      <c r="H145" s="68"/>
      <c r="I145" s="10" t="s">
        <v>2529</v>
      </c>
      <c r="J145" s="30"/>
      <c r="K145" s="30" t="s">
        <v>2530</v>
      </c>
      <c r="L145" s="68"/>
      <c r="M145" s="22" t="str">
        <f>A146</f>
        <v>C4.2.03</v>
      </c>
    </row>
    <row r="146" spans="1:13" x14ac:dyDescent="0.25">
      <c r="A146" s="290" t="s">
        <v>2531</v>
      </c>
      <c r="B146" s="54"/>
      <c r="C146" s="10" t="s">
        <v>9</v>
      </c>
      <c r="D146" s="10" t="s">
        <v>453</v>
      </c>
      <c r="E146" s="346" t="s">
        <v>2532</v>
      </c>
      <c r="F146" s="54"/>
      <c r="G146" s="68"/>
      <c r="H146" s="68"/>
      <c r="I146" s="10" t="s">
        <v>2533</v>
      </c>
      <c r="J146" s="30"/>
      <c r="K146" s="30" t="s">
        <v>2534</v>
      </c>
      <c r="L146" s="68"/>
      <c r="M146" s="22"/>
    </row>
    <row r="147" spans="1:13" x14ac:dyDescent="0.25">
      <c r="A147" s="10"/>
      <c r="B147" s="54"/>
      <c r="C147" s="27" t="s">
        <v>2</v>
      </c>
      <c r="D147" s="54"/>
      <c r="E147" s="6" t="s">
        <v>2506</v>
      </c>
      <c r="F147" s="54"/>
      <c r="G147" s="68"/>
      <c r="H147" s="68"/>
      <c r="I147" s="10"/>
      <c r="J147" s="27" t="s">
        <v>2535</v>
      </c>
      <c r="K147" s="30"/>
      <c r="L147" s="343" t="s">
        <v>2535</v>
      </c>
      <c r="M147" s="22" t="s">
        <v>555</v>
      </c>
    </row>
    <row r="148" spans="1:13" x14ac:dyDescent="0.25">
      <c r="A148" s="10"/>
      <c r="B148" s="54"/>
      <c r="C148" s="27" t="s">
        <v>2</v>
      </c>
      <c r="D148" s="54"/>
      <c r="E148" s="6" t="s">
        <v>2506</v>
      </c>
      <c r="F148" s="54"/>
      <c r="G148" s="68"/>
      <c r="H148" s="68"/>
      <c r="I148" s="10"/>
      <c r="J148" s="27" t="s">
        <v>2536</v>
      </c>
      <c r="K148" s="30"/>
      <c r="L148" s="343" t="s">
        <v>2537</v>
      </c>
      <c r="M148" s="22" t="s">
        <v>555</v>
      </c>
    </row>
    <row r="149" spans="1:13" x14ac:dyDescent="0.25">
      <c r="A149" s="10"/>
      <c r="B149" s="54"/>
      <c r="C149" s="27" t="s">
        <v>2</v>
      </c>
      <c r="D149" s="54"/>
      <c r="E149" s="6" t="s">
        <v>2506</v>
      </c>
      <c r="F149" s="54"/>
      <c r="G149" s="68"/>
      <c r="H149" s="68"/>
      <c r="I149" s="10"/>
      <c r="J149" s="27" t="s">
        <v>2538</v>
      </c>
      <c r="K149" s="30"/>
      <c r="L149" s="343" t="s">
        <v>2538</v>
      </c>
      <c r="M149" s="23" t="str">
        <f>A151</f>
        <v>C4.2.04</v>
      </c>
    </row>
    <row r="150" spans="1:13" x14ac:dyDescent="0.25">
      <c r="A150" s="222" t="s">
        <v>2539</v>
      </c>
      <c r="B150" s="226"/>
      <c r="C150" s="226"/>
      <c r="D150" s="226"/>
      <c r="E150" s="226"/>
      <c r="F150" s="226"/>
      <c r="G150" s="397"/>
      <c r="H150" s="397"/>
      <c r="I150" s="226"/>
      <c r="J150" s="397"/>
      <c r="K150" s="397"/>
      <c r="L150" s="397"/>
      <c r="M150" s="398"/>
    </row>
    <row r="151" spans="1:13" s="329" customFormat="1" ht="43.5" customHeight="1" x14ac:dyDescent="0.25">
      <c r="A151" s="290" t="s">
        <v>2540</v>
      </c>
      <c r="B151" s="290"/>
      <c r="C151" s="346" t="s">
        <v>9</v>
      </c>
      <c r="D151" s="346" t="s">
        <v>453</v>
      </c>
      <c r="E151" s="346" t="s">
        <v>2541</v>
      </c>
      <c r="F151" s="346"/>
      <c r="G151" s="6"/>
      <c r="H151" s="6"/>
      <c r="I151" s="512" t="s">
        <v>2542</v>
      </c>
      <c r="J151" s="512"/>
      <c r="K151" s="512" t="s">
        <v>2543</v>
      </c>
      <c r="L151" s="512"/>
      <c r="M151" s="288" t="s">
        <v>555</v>
      </c>
    </row>
    <row r="152" spans="1:13" x14ac:dyDescent="0.25">
      <c r="A152" s="222" t="s">
        <v>1040</v>
      </c>
      <c r="B152" s="226"/>
      <c r="C152" s="226"/>
      <c r="D152" s="226"/>
      <c r="E152" s="226"/>
      <c r="F152" s="226"/>
      <c r="G152" s="397"/>
      <c r="H152" s="397"/>
      <c r="I152" s="226"/>
      <c r="J152" s="397"/>
      <c r="K152" s="397"/>
      <c r="L152" s="397"/>
      <c r="M152" s="398"/>
    </row>
    <row r="153" spans="1:13" x14ac:dyDescent="0.25">
      <c r="A153" s="399" t="s">
        <v>1344</v>
      </c>
      <c r="B153" s="400"/>
      <c r="C153" s="400"/>
      <c r="D153" s="400"/>
      <c r="E153" s="400"/>
      <c r="F153" s="400"/>
      <c r="G153" s="401"/>
      <c r="H153" s="401"/>
      <c r="I153" s="400"/>
      <c r="J153" s="401"/>
      <c r="K153" s="401"/>
      <c r="L153" s="401"/>
      <c r="M153" s="402"/>
    </row>
    <row r="154" spans="1:13" x14ac:dyDescent="0.25">
      <c r="A154" s="399" t="s">
        <v>2544</v>
      </c>
      <c r="B154" s="400"/>
      <c r="C154" s="400"/>
      <c r="D154" s="400"/>
      <c r="E154" s="400"/>
      <c r="F154" s="400"/>
      <c r="G154" s="401"/>
      <c r="H154" s="401"/>
      <c r="I154" s="400"/>
      <c r="J154" s="401"/>
      <c r="K154" s="401"/>
      <c r="L154" s="401"/>
      <c r="M154" s="402"/>
    </row>
    <row r="155" spans="1:13" x14ac:dyDescent="0.25">
      <c r="A155" s="290" t="s">
        <v>2545</v>
      </c>
      <c r="B155" s="54"/>
      <c r="C155" s="10" t="s">
        <v>9</v>
      </c>
      <c r="D155" s="10" t="s">
        <v>8</v>
      </c>
      <c r="E155" s="10" t="s">
        <v>7</v>
      </c>
      <c r="F155" s="10" t="s">
        <v>6</v>
      </c>
      <c r="G155" s="68"/>
      <c r="H155" s="68"/>
      <c r="I155" s="10" t="s">
        <v>2546</v>
      </c>
      <c r="J155" s="30"/>
      <c r="K155" s="30" t="s">
        <v>2547</v>
      </c>
      <c r="L155" s="68"/>
      <c r="M155" s="22"/>
    </row>
    <row r="156" spans="1:13" x14ac:dyDescent="0.25">
      <c r="A156" s="344"/>
      <c r="B156" s="267"/>
      <c r="C156" s="27" t="s">
        <v>2</v>
      </c>
      <c r="D156" s="267"/>
      <c r="E156" s="6" t="s">
        <v>1</v>
      </c>
      <c r="F156" s="267"/>
      <c r="G156" s="313"/>
      <c r="H156" s="313"/>
      <c r="I156" s="344"/>
      <c r="J156" s="343" t="s">
        <v>3</v>
      </c>
      <c r="K156" s="68"/>
      <c r="L156" s="343" t="s">
        <v>21</v>
      </c>
      <c r="M156" s="396" t="str">
        <f>A167</f>
        <v>C4.2.08</v>
      </c>
    </row>
    <row r="157" spans="1:13" x14ac:dyDescent="0.25">
      <c r="A157" s="344"/>
      <c r="B157" s="267"/>
      <c r="C157" s="27" t="s">
        <v>2</v>
      </c>
      <c r="D157" s="267"/>
      <c r="E157" s="6" t="s">
        <v>1</v>
      </c>
      <c r="F157" s="267"/>
      <c r="G157" s="313"/>
      <c r="H157" s="313"/>
      <c r="I157" s="344"/>
      <c r="J157" s="343" t="s">
        <v>4</v>
      </c>
      <c r="K157" s="68"/>
      <c r="L157" s="343" t="s">
        <v>20</v>
      </c>
      <c r="M157" s="396" t="str">
        <f>A159</f>
        <v>C4.2.06</v>
      </c>
    </row>
    <row r="158" spans="1:13" x14ac:dyDescent="0.25">
      <c r="A158" s="344"/>
      <c r="B158" s="267"/>
      <c r="C158" s="27" t="s">
        <v>2</v>
      </c>
      <c r="D158" s="267"/>
      <c r="E158" s="6" t="s">
        <v>1</v>
      </c>
      <c r="F158" s="267"/>
      <c r="G158" s="313"/>
      <c r="H158" s="313"/>
      <c r="I158" s="344"/>
      <c r="J158" s="343" t="s">
        <v>24</v>
      </c>
      <c r="K158" s="68"/>
      <c r="L158" s="268" t="s">
        <v>23</v>
      </c>
      <c r="M158" s="396" t="str">
        <f>A167</f>
        <v>C4.2.08</v>
      </c>
    </row>
    <row r="159" spans="1:13" s="329" customFormat="1" ht="57.75" customHeight="1" x14ac:dyDescent="0.25">
      <c r="A159" s="290" t="s">
        <v>2548</v>
      </c>
      <c r="B159" s="290"/>
      <c r="C159" s="346" t="s">
        <v>9</v>
      </c>
      <c r="D159" s="346" t="s">
        <v>8</v>
      </c>
      <c r="E159" s="346" t="s">
        <v>7</v>
      </c>
      <c r="F159" s="346" t="s">
        <v>6</v>
      </c>
      <c r="G159" s="6"/>
      <c r="H159" s="6"/>
      <c r="I159" s="524" t="s">
        <v>2549</v>
      </c>
      <c r="J159" s="524"/>
      <c r="K159" s="524" t="s">
        <v>2550</v>
      </c>
      <c r="L159" s="524"/>
      <c r="M159" s="288"/>
    </row>
    <row r="160" spans="1:13" x14ac:dyDescent="0.25">
      <c r="A160" s="344"/>
      <c r="B160" s="267"/>
      <c r="C160" s="27" t="s">
        <v>2</v>
      </c>
      <c r="D160" s="267"/>
      <c r="E160" s="6" t="s">
        <v>1</v>
      </c>
      <c r="F160" s="267"/>
      <c r="G160" s="313"/>
      <c r="H160" s="313"/>
      <c r="I160" s="344"/>
      <c r="J160" s="343" t="s">
        <v>3</v>
      </c>
      <c r="K160" s="68"/>
      <c r="L160" s="343" t="s">
        <v>21</v>
      </c>
      <c r="M160" s="396" t="str">
        <f>A163</f>
        <v>C4.2.07</v>
      </c>
    </row>
    <row r="161" spans="1:13" x14ac:dyDescent="0.25">
      <c r="A161" s="344"/>
      <c r="B161" s="267"/>
      <c r="C161" s="27" t="s">
        <v>2</v>
      </c>
      <c r="D161" s="267"/>
      <c r="E161" s="6" t="s">
        <v>1</v>
      </c>
      <c r="F161" s="267"/>
      <c r="G161" s="313"/>
      <c r="H161" s="313"/>
      <c r="I161" s="344"/>
      <c r="J161" s="343" t="s">
        <v>4</v>
      </c>
      <c r="K161" s="68"/>
      <c r="L161" s="343" t="s">
        <v>20</v>
      </c>
      <c r="M161" s="396" t="str">
        <f>A163</f>
        <v>C4.2.07</v>
      </c>
    </row>
    <row r="162" spans="1:13" x14ac:dyDescent="0.25">
      <c r="A162" s="344"/>
      <c r="B162" s="267"/>
      <c r="C162" s="27" t="s">
        <v>2</v>
      </c>
      <c r="D162" s="267"/>
      <c r="E162" s="6" t="s">
        <v>1</v>
      </c>
      <c r="F162" s="267"/>
      <c r="G162" s="313"/>
      <c r="H162" s="313"/>
      <c r="I162" s="344"/>
      <c r="J162" s="343" t="s">
        <v>24</v>
      </c>
      <c r="K162" s="68"/>
      <c r="L162" s="268" t="s">
        <v>23</v>
      </c>
      <c r="M162" s="396" t="str">
        <f>A163</f>
        <v>C4.2.07</v>
      </c>
    </row>
    <row r="163" spans="1:13" x14ac:dyDescent="0.25">
      <c r="A163" s="290" t="s">
        <v>2551</v>
      </c>
      <c r="B163" s="54"/>
      <c r="C163" s="10" t="s">
        <v>9</v>
      </c>
      <c r="D163" s="10" t="s">
        <v>8</v>
      </c>
      <c r="E163" s="10" t="s">
        <v>7</v>
      </c>
      <c r="F163" s="10" t="s">
        <v>6</v>
      </c>
      <c r="G163" s="68"/>
      <c r="H163" s="68"/>
      <c r="I163" s="10" t="s">
        <v>2552</v>
      </c>
      <c r="J163" s="30"/>
      <c r="K163" s="30" t="s">
        <v>2553</v>
      </c>
      <c r="L163" s="68"/>
      <c r="M163" s="22"/>
    </row>
    <row r="164" spans="1:13" x14ac:dyDescent="0.25">
      <c r="A164" s="344"/>
      <c r="B164" s="267"/>
      <c r="C164" s="27" t="s">
        <v>2</v>
      </c>
      <c r="D164" s="267"/>
      <c r="E164" s="6" t="s">
        <v>1</v>
      </c>
      <c r="F164" s="267"/>
      <c r="G164" s="313"/>
      <c r="H164" s="313"/>
      <c r="I164" s="344"/>
      <c r="J164" s="343" t="s">
        <v>3</v>
      </c>
      <c r="K164" s="68"/>
      <c r="L164" s="343" t="s">
        <v>21</v>
      </c>
      <c r="M164" s="396" t="str">
        <f>A167</f>
        <v>C4.2.08</v>
      </c>
    </row>
    <row r="165" spans="1:13" x14ac:dyDescent="0.25">
      <c r="A165" s="344"/>
      <c r="B165" s="267"/>
      <c r="C165" s="27" t="s">
        <v>2</v>
      </c>
      <c r="D165" s="267"/>
      <c r="E165" s="6" t="s">
        <v>1</v>
      </c>
      <c r="F165" s="267"/>
      <c r="G165" s="313"/>
      <c r="H165" s="313"/>
      <c r="I165" s="344"/>
      <c r="J165" s="343" t="s">
        <v>4</v>
      </c>
      <c r="K165" s="68"/>
      <c r="L165" s="343" t="s">
        <v>20</v>
      </c>
      <c r="M165" s="396" t="str">
        <f>A167</f>
        <v>C4.2.08</v>
      </c>
    </row>
    <row r="166" spans="1:13" x14ac:dyDescent="0.25">
      <c r="A166" s="344"/>
      <c r="B166" s="267"/>
      <c r="C166" s="27" t="s">
        <v>2</v>
      </c>
      <c r="D166" s="267"/>
      <c r="E166" s="6" t="s">
        <v>1</v>
      </c>
      <c r="F166" s="267"/>
      <c r="G166" s="313"/>
      <c r="H166" s="313"/>
      <c r="I166" s="344"/>
      <c r="J166" s="343" t="s">
        <v>24</v>
      </c>
      <c r="K166" s="68"/>
      <c r="L166" s="268" t="s">
        <v>23</v>
      </c>
      <c r="M166" s="396" t="str">
        <f>A167</f>
        <v>C4.2.08</v>
      </c>
    </row>
    <row r="167" spans="1:13" s="329" customFormat="1" ht="39" customHeight="1" x14ac:dyDescent="0.25">
      <c r="A167" s="290" t="s">
        <v>2554</v>
      </c>
      <c r="B167" s="290"/>
      <c r="C167" s="346" t="s">
        <v>9</v>
      </c>
      <c r="D167" s="346" t="s">
        <v>8</v>
      </c>
      <c r="E167" s="346" t="s">
        <v>7</v>
      </c>
      <c r="F167" s="346" t="s">
        <v>6</v>
      </c>
      <c r="G167" s="6"/>
      <c r="H167" s="6"/>
      <c r="I167" s="524" t="s">
        <v>2555</v>
      </c>
      <c r="J167" s="524"/>
      <c r="K167" s="524" t="s">
        <v>2556</v>
      </c>
      <c r="L167" s="524"/>
      <c r="M167" s="288"/>
    </row>
    <row r="168" spans="1:13" x14ac:dyDescent="0.25">
      <c r="A168" s="344"/>
      <c r="B168" s="267"/>
      <c r="C168" s="27" t="s">
        <v>2</v>
      </c>
      <c r="D168" s="267"/>
      <c r="E168" s="6" t="s">
        <v>1</v>
      </c>
      <c r="F168" s="267"/>
      <c r="G168" s="313"/>
      <c r="H168" s="313"/>
      <c r="I168" s="344"/>
      <c r="J168" s="343" t="s">
        <v>3</v>
      </c>
      <c r="K168" s="68"/>
      <c r="L168" s="343" t="s">
        <v>21</v>
      </c>
      <c r="M168" s="403" t="s">
        <v>555</v>
      </c>
    </row>
    <row r="169" spans="1:13" x14ac:dyDescent="0.25">
      <c r="A169" s="344"/>
      <c r="B169" s="267"/>
      <c r="C169" s="27" t="s">
        <v>2</v>
      </c>
      <c r="D169" s="267"/>
      <c r="E169" s="6" t="s">
        <v>1</v>
      </c>
      <c r="F169" s="267"/>
      <c r="G169" s="313"/>
      <c r="H169" s="313"/>
      <c r="I169" s="344"/>
      <c r="J169" s="343" t="s">
        <v>4</v>
      </c>
      <c r="K169" s="68"/>
      <c r="L169" s="343" t="s">
        <v>20</v>
      </c>
      <c r="M169" s="403" t="str">
        <f>A$171</f>
        <v>C4.2.09</v>
      </c>
    </row>
    <row r="170" spans="1:13" x14ac:dyDescent="0.25">
      <c r="A170" s="344"/>
      <c r="B170" s="267"/>
      <c r="C170" s="27" t="s">
        <v>2</v>
      </c>
      <c r="D170" s="267"/>
      <c r="E170" s="6" t="s">
        <v>1</v>
      </c>
      <c r="F170" s="267"/>
      <c r="G170" s="313"/>
      <c r="H170" s="313"/>
      <c r="I170" s="267"/>
      <c r="J170" s="343" t="s">
        <v>24</v>
      </c>
      <c r="K170" s="68"/>
      <c r="L170" s="268" t="s">
        <v>23</v>
      </c>
      <c r="M170" s="403" t="s">
        <v>555</v>
      </c>
    </row>
    <row r="171" spans="1:13" s="329" customFormat="1" ht="39" customHeight="1" x14ac:dyDescent="0.25">
      <c r="A171" s="290" t="s">
        <v>2557</v>
      </c>
      <c r="B171" s="290"/>
      <c r="C171" s="346" t="s">
        <v>9</v>
      </c>
      <c r="D171" s="346" t="s">
        <v>8</v>
      </c>
      <c r="E171" s="346" t="s">
        <v>7</v>
      </c>
      <c r="F171" s="346" t="s">
        <v>6</v>
      </c>
      <c r="G171" s="6"/>
      <c r="H171" s="6"/>
      <c r="I171" s="512" t="s">
        <v>2558</v>
      </c>
      <c r="J171" s="512"/>
      <c r="K171" s="512" t="s">
        <v>2559</v>
      </c>
      <c r="L171" s="512"/>
      <c r="M171" s="288"/>
    </row>
    <row r="172" spans="1:13" x14ac:dyDescent="0.25">
      <c r="A172" s="344"/>
      <c r="B172" s="267"/>
      <c r="C172" s="27" t="s">
        <v>2</v>
      </c>
      <c r="D172" s="267"/>
      <c r="E172" s="6" t="s">
        <v>1</v>
      </c>
      <c r="F172" s="267"/>
      <c r="G172" s="313"/>
      <c r="H172" s="313"/>
      <c r="I172" s="344"/>
      <c r="J172" s="343" t="s">
        <v>2560</v>
      </c>
      <c r="K172" s="68"/>
      <c r="L172" s="343" t="s">
        <v>2561</v>
      </c>
      <c r="M172" s="403" t="s">
        <v>555</v>
      </c>
    </row>
    <row r="173" spans="1:13" x14ac:dyDescent="0.25">
      <c r="A173" s="344"/>
      <c r="B173" s="267"/>
      <c r="C173" s="27" t="s">
        <v>2</v>
      </c>
      <c r="D173" s="267"/>
      <c r="E173" s="6" t="s">
        <v>1</v>
      </c>
      <c r="F173" s="267"/>
      <c r="G173" s="313"/>
      <c r="H173" s="313"/>
      <c r="I173" s="344"/>
      <c r="J173" s="343" t="s">
        <v>2562</v>
      </c>
      <c r="K173" s="68"/>
      <c r="L173" s="343" t="s">
        <v>2563</v>
      </c>
      <c r="M173" s="403" t="s">
        <v>555</v>
      </c>
    </row>
    <row r="174" spans="1:13" x14ac:dyDescent="0.25">
      <c r="A174" s="344"/>
      <c r="B174" s="267"/>
      <c r="C174" s="27" t="s">
        <v>2</v>
      </c>
      <c r="D174" s="267"/>
      <c r="E174" s="6" t="s">
        <v>1</v>
      </c>
      <c r="F174" s="267"/>
      <c r="G174" s="313"/>
      <c r="H174" s="313"/>
      <c r="I174" s="344"/>
      <c r="J174" s="343" t="s">
        <v>24</v>
      </c>
      <c r="K174" s="313"/>
      <c r="L174" s="268" t="s">
        <v>23</v>
      </c>
      <c r="M174" s="403" t="s">
        <v>555</v>
      </c>
    </row>
    <row r="175" spans="1:13" x14ac:dyDescent="0.25">
      <c r="A175" s="399" t="s">
        <v>1344</v>
      </c>
      <c r="B175" s="400"/>
      <c r="C175" s="400"/>
      <c r="D175" s="400"/>
      <c r="E175" s="400"/>
      <c r="F175" s="400"/>
      <c r="G175" s="401"/>
      <c r="H175" s="401"/>
      <c r="I175" s="400"/>
      <c r="J175" s="401"/>
      <c r="K175" s="401"/>
      <c r="L175" s="401"/>
      <c r="M175" s="402"/>
    </row>
    <row r="176" spans="1:13" x14ac:dyDescent="0.25">
      <c r="A176" s="35" t="s">
        <v>2564</v>
      </c>
      <c r="B176" s="35"/>
      <c r="C176" s="35"/>
      <c r="D176" s="35"/>
      <c r="E176" s="35"/>
      <c r="F176" s="35"/>
      <c r="G176" s="38"/>
      <c r="H176" s="38"/>
      <c r="I176" s="35"/>
      <c r="J176" s="38"/>
      <c r="K176" s="38" t="s">
        <v>2565</v>
      </c>
      <c r="L176" s="38"/>
      <c r="M176" s="36"/>
    </row>
    <row r="177" spans="1:13" x14ac:dyDescent="0.25">
      <c r="A177" s="348" t="s">
        <v>2566</v>
      </c>
      <c r="B177" s="348"/>
      <c r="C177" s="349"/>
      <c r="D177" s="349"/>
      <c r="E177" s="349"/>
      <c r="F177" s="349"/>
      <c r="G177" s="285"/>
      <c r="H177" s="285"/>
      <c r="I177" s="349"/>
      <c r="J177" s="285"/>
      <c r="K177" s="285"/>
      <c r="L177" s="285"/>
      <c r="M177" s="326"/>
    </row>
    <row r="178" spans="1:13" s="329" customFormat="1" ht="39" customHeight="1" x14ac:dyDescent="0.25">
      <c r="A178" s="290" t="s">
        <v>2567</v>
      </c>
      <c r="B178" s="290"/>
      <c r="C178" s="346" t="s">
        <v>9</v>
      </c>
      <c r="D178" s="346" t="s">
        <v>8</v>
      </c>
      <c r="E178" s="346" t="s">
        <v>7</v>
      </c>
      <c r="F178" s="346" t="s">
        <v>6</v>
      </c>
      <c r="G178" s="6"/>
      <c r="H178" s="6"/>
      <c r="I178" s="512" t="s">
        <v>2568</v>
      </c>
      <c r="J178" s="512"/>
      <c r="K178" s="512" t="s">
        <v>2569</v>
      </c>
      <c r="L178" s="512"/>
      <c r="M178" s="288"/>
    </row>
    <row r="179" spans="1:13" x14ac:dyDescent="0.25">
      <c r="A179" s="1"/>
      <c r="B179" s="1"/>
      <c r="C179" s="6" t="s">
        <v>2</v>
      </c>
      <c r="D179" s="6"/>
      <c r="E179" s="6" t="s">
        <v>1</v>
      </c>
      <c r="F179" s="6"/>
      <c r="G179" s="10"/>
      <c r="H179" s="10"/>
      <c r="I179" s="10"/>
      <c r="J179" s="27" t="s">
        <v>3</v>
      </c>
      <c r="K179" s="30"/>
      <c r="L179" s="27" t="s">
        <v>21</v>
      </c>
      <c r="M179" s="25" t="str">
        <f>A183</f>
        <v>C4.3.02</v>
      </c>
    </row>
    <row r="180" spans="1:13" x14ac:dyDescent="0.25">
      <c r="A180" s="19"/>
      <c r="B180" s="19"/>
      <c r="C180" s="6" t="s">
        <v>2</v>
      </c>
      <c r="D180" s="6"/>
      <c r="E180" s="6" t="s">
        <v>1</v>
      </c>
      <c r="F180" s="6"/>
      <c r="G180" s="27"/>
      <c r="H180" s="27"/>
      <c r="I180" s="10"/>
      <c r="J180" s="27" t="s">
        <v>4</v>
      </c>
      <c r="K180" s="30"/>
      <c r="L180" s="27" t="s">
        <v>20</v>
      </c>
      <c r="M180" s="25" t="str">
        <f>A197</f>
        <v>C4.3.12</v>
      </c>
    </row>
    <row r="181" spans="1:13" x14ac:dyDescent="0.25">
      <c r="A181" s="1"/>
      <c r="B181" s="1"/>
      <c r="C181" s="6" t="s">
        <v>2</v>
      </c>
      <c r="D181" s="6"/>
      <c r="E181" s="6" t="s">
        <v>1</v>
      </c>
      <c r="F181" s="6"/>
      <c r="G181" s="27"/>
      <c r="H181" s="27"/>
      <c r="I181" s="10"/>
      <c r="J181" s="27" t="s">
        <v>2480</v>
      </c>
      <c r="K181" s="30"/>
      <c r="L181" s="27" t="s">
        <v>28</v>
      </c>
      <c r="M181" s="25" t="str">
        <f>A183</f>
        <v>C4.3.02</v>
      </c>
    </row>
    <row r="182" spans="1:13" x14ac:dyDescent="0.25">
      <c r="A182" s="348" t="s">
        <v>1040</v>
      </c>
      <c r="B182" s="348"/>
      <c r="C182" s="349"/>
      <c r="D182" s="349"/>
      <c r="E182" s="349"/>
      <c r="F182" s="349"/>
      <c r="G182" s="285"/>
      <c r="H182" s="285"/>
      <c r="I182" s="349"/>
      <c r="J182" s="285"/>
      <c r="K182" s="285"/>
      <c r="L182" s="285"/>
      <c r="M182" s="326"/>
    </row>
    <row r="183" spans="1:13" s="329" customFormat="1" ht="51.75" customHeight="1" x14ac:dyDescent="0.25">
      <c r="A183" s="290" t="s">
        <v>2570</v>
      </c>
      <c r="B183" s="290"/>
      <c r="C183" s="346" t="s">
        <v>9</v>
      </c>
      <c r="D183" s="346" t="s">
        <v>8</v>
      </c>
      <c r="E183" s="346" t="s">
        <v>7</v>
      </c>
      <c r="F183" s="346" t="s">
        <v>6</v>
      </c>
      <c r="G183" s="6"/>
      <c r="H183" s="6"/>
      <c r="I183" s="512" t="s">
        <v>2571</v>
      </c>
      <c r="J183" s="512"/>
      <c r="K183" s="512" t="s">
        <v>2572</v>
      </c>
      <c r="L183" s="512"/>
      <c r="M183" s="288"/>
    </row>
    <row r="184" spans="1:13" x14ac:dyDescent="0.25">
      <c r="A184" s="1"/>
      <c r="B184" s="1"/>
      <c r="C184" s="6" t="s">
        <v>2</v>
      </c>
      <c r="D184" s="6"/>
      <c r="E184" s="6" t="s">
        <v>1</v>
      </c>
      <c r="F184" s="6"/>
      <c r="G184" s="10"/>
      <c r="H184" s="10"/>
      <c r="I184" s="10"/>
      <c r="J184" s="27" t="s">
        <v>3</v>
      </c>
      <c r="K184" s="30"/>
      <c r="L184" s="27" t="s">
        <v>21</v>
      </c>
      <c r="M184" s="25" t="s">
        <v>555</v>
      </c>
    </row>
    <row r="185" spans="1:13" x14ac:dyDescent="0.25">
      <c r="A185" s="19"/>
      <c r="B185" s="19"/>
      <c r="C185" s="6" t="s">
        <v>2</v>
      </c>
      <c r="D185" s="6"/>
      <c r="E185" s="6" t="s">
        <v>1</v>
      </c>
      <c r="F185" s="6"/>
      <c r="G185" s="27"/>
      <c r="H185" s="27"/>
      <c r="I185" s="10"/>
      <c r="J185" s="27" t="s">
        <v>4</v>
      </c>
      <c r="K185" s="30"/>
      <c r="L185" s="27" t="s">
        <v>20</v>
      </c>
      <c r="M185" s="25" t="str">
        <f>A187</f>
        <v>C4.3.03</v>
      </c>
    </row>
    <row r="186" spans="1:13" x14ac:dyDescent="0.25">
      <c r="A186" s="1"/>
      <c r="B186" s="1"/>
      <c r="C186" s="6" t="s">
        <v>2</v>
      </c>
      <c r="D186" s="6"/>
      <c r="E186" s="6" t="s">
        <v>1</v>
      </c>
      <c r="F186" s="6"/>
      <c r="G186" s="27"/>
      <c r="H186" s="27"/>
      <c r="I186" s="10"/>
      <c r="J186" s="27" t="s">
        <v>2480</v>
      </c>
      <c r="K186" s="30"/>
      <c r="L186" s="27" t="s">
        <v>28</v>
      </c>
      <c r="M186" s="25" t="s">
        <v>555</v>
      </c>
    </row>
    <row r="187" spans="1:13" s="329" customFormat="1" ht="51.75" customHeight="1" x14ac:dyDescent="0.25">
      <c r="A187" s="290" t="s">
        <v>2573</v>
      </c>
      <c r="B187" s="290"/>
      <c r="C187" s="346" t="s">
        <v>9</v>
      </c>
      <c r="D187" s="346" t="s">
        <v>8</v>
      </c>
      <c r="E187" s="346" t="s">
        <v>7</v>
      </c>
      <c r="F187" s="346" t="s">
        <v>6</v>
      </c>
      <c r="G187" s="6"/>
      <c r="H187" s="6"/>
      <c r="I187" s="512" t="s">
        <v>2574</v>
      </c>
      <c r="J187" s="512"/>
      <c r="K187" s="512" t="s">
        <v>2575</v>
      </c>
      <c r="L187" s="512"/>
      <c r="M187" s="288"/>
    </row>
    <row r="188" spans="1:13" x14ac:dyDescent="0.25">
      <c r="A188" s="19"/>
      <c r="B188" s="19"/>
      <c r="C188" s="6" t="s">
        <v>2</v>
      </c>
      <c r="D188" s="6"/>
      <c r="E188" s="6" t="s">
        <v>1</v>
      </c>
      <c r="F188" s="6"/>
      <c r="G188" s="27"/>
      <c r="H188" s="27"/>
      <c r="I188" s="10"/>
      <c r="J188" s="27" t="s">
        <v>4</v>
      </c>
      <c r="K188" s="30"/>
      <c r="L188" s="27" t="s">
        <v>20</v>
      </c>
      <c r="M188" s="25" t="str">
        <f>A193</f>
        <v>C4.3.10</v>
      </c>
    </row>
    <row r="189" spans="1:13" x14ac:dyDescent="0.25">
      <c r="A189" s="1"/>
      <c r="B189" s="1"/>
      <c r="C189" s="6" t="s">
        <v>2</v>
      </c>
      <c r="D189" s="6"/>
      <c r="E189" s="6" t="s">
        <v>1</v>
      </c>
      <c r="F189" s="6"/>
      <c r="G189" s="10"/>
      <c r="H189" s="10"/>
      <c r="I189" s="10"/>
      <c r="J189" s="27" t="s">
        <v>199</v>
      </c>
      <c r="K189" s="30"/>
      <c r="L189" s="27" t="s">
        <v>2576</v>
      </c>
      <c r="M189" s="25" t="s">
        <v>555</v>
      </c>
    </row>
    <row r="190" spans="1:13" x14ac:dyDescent="0.25">
      <c r="A190" s="1"/>
      <c r="B190" s="1"/>
      <c r="C190" s="6" t="s">
        <v>2</v>
      </c>
      <c r="D190" s="6"/>
      <c r="E190" s="6" t="s">
        <v>1</v>
      </c>
      <c r="F190" s="6"/>
      <c r="G190" s="10"/>
      <c r="H190" s="10"/>
      <c r="I190" s="10"/>
      <c r="J190" s="27" t="s">
        <v>2577</v>
      </c>
      <c r="K190" s="30"/>
      <c r="L190" s="27" t="s">
        <v>2578</v>
      </c>
      <c r="M190" s="25" t="s">
        <v>555</v>
      </c>
    </row>
    <row r="191" spans="1:13" x14ac:dyDescent="0.25">
      <c r="A191" s="1"/>
      <c r="B191" s="1"/>
      <c r="C191" s="6" t="s">
        <v>2</v>
      </c>
      <c r="D191" s="6"/>
      <c r="E191" s="6" t="s">
        <v>1</v>
      </c>
      <c r="F191" s="6"/>
      <c r="G191" s="10"/>
      <c r="H191" s="10"/>
      <c r="I191" s="10"/>
      <c r="J191" s="27" t="s">
        <v>2579</v>
      </c>
      <c r="K191" s="30"/>
      <c r="L191" s="27" t="s">
        <v>2580</v>
      </c>
      <c r="M191" s="25" t="s">
        <v>555</v>
      </c>
    </row>
    <row r="192" spans="1:13" x14ac:dyDescent="0.25">
      <c r="A192" s="404" t="s">
        <v>2581</v>
      </c>
      <c r="B192" s="404"/>
      <c r="C192" s="348"/>
      <c r="D192" s="348"/>
      <c r="E192" s="348"/>
      <c r="F192" s="348"/>
      <c r="G192" s="291"/>
      <c r="H192" s="291"/>
      <c r="I192" s="348"/>
      <c r="J192" s="348"/>
      <c r="K192" s="342" t="s">
        <v>2582</v>
      </c>
      <c r="L192" s="291"/>
      <c r="M192" s="256"/>
    </row>
    <row r="193" spans="1:13" s="329" customFormat="1" ht="88.5" customHeight="1" x14ac:dyDescent="0.25">
      <c r="A193" s="290" t="s">
        <v>2583</v>
      </c>
      <c r="B193" s="290"/>
      <c r="C193" s="346" t="s">
        <v>9</v>
      </c>
      <c r="D193" s="346" t="s">
        <v>8</v>
      </c>
      <c r="E193" s="346" t="s">
        <v>7</v>
      </c>
      <c r="F193" s="346" t="s">
        <v>6</v>
      </c>
      <c r="G193" s="6"/>
      <c r="H193" s="6"/>
      <c r="I193" s="512" t="s">
        <v>2584</v>
      </c>
      <c r="J193" s="512"/>
      <c r="K193" s="512" t="s">
        <v>2585</v>
      </c>
      <c r="L193" s="512"/>
      <c r="M193" s="288"/>
    </row>
    <row r="194" spans="1:13" x14ac:dyDescent="0.25">
      <c r="A194" s="1"/>
      <c r="B194" s="1"/>
      <c r="C194" s="6" t="s">
        <v>2</v>
      </c>
      <c r="D194" s="6"/>
      <c r="E194" s="6" t="s">
        <v>1</v>
      </c>
      <c r="F194" s="6"/>
      <c r="G194" s="6"/>
      <c r="H194" s="6"/>
      <c r="I194" s="6"/>
      <c r="J194" s="405" t="s">
        <v>3</v>
      </c>
      <c r="K194" s="406"/>
      <c r="L194" s="27" t="s">
        <v>21</v>
      </c>
      <c r="M194" s="25" t="s">
        <v>555</v>
      </c>
    </row>
    <row r="195" spans="1:13" x14ac:dyDescent="0.25">
      <c r="A195" s="1"/>
      <c r="B195" s="1"/>
      <c r="C195" s="6" t="s">
        <v>2</v>
      </c>
      <c r="D195" s="6"/>
      <c r="E195" s="6" t="s">
        <v>1</v>
      </c>
      <c r="F195" s="6"/>
      <c r="G195" s="6"/>
      <c r="H195" s="6"/>
      <c r="I195" s="6"/>
      <c r="J195" s="27" t="s">
        <v>4</v>
      </c>
      <c r="K195" s="30"/>
      <c r="L195" s="27" t="s">
        <v>20</v>
      </c>
      <c r="M195" s="2" t="str">
        <f>A196</f>
        <v>C4.3.11</v>
      </c>
    </row>
    <row r="196" spans="1:13" x14ac:dyDescent="0.25">
      <c r="A196" s="290" t="s">
        <v>2586</v>
      </c>
      <c r="B196" s="347"/>
      <c r="C196" s="346" t="s">
        <v>9</v>
      </c>
      <c r="D196" s="346" t="s">
        <v>8</v>
      </c>
      <c r="E196" s="346" t="s">
        <v>2987</v>
      </c>
      <c r="F196" s="346" t="s">
        <v>14</v>
      </c>
      <c r="G196" s="10"/>
      <c r="H196" s="10"/>
      <c r="I196" s="346" t="s">
        <v>2587</v>
      </c>
      <c r="J196" s="43"/>
      <c r="K196" s="336" t="s">
        <v>2588</v>
      </c>
      <c r="L196" s="6"/>
      <c r="M196" s="288" t="str">
        <f>A197</f>
        <v>C4.3.12</v>
      </c>
    </row>
    <row r="197" spans="1:13" x14ac:dyDescent="0.25">
      <c r="A197" s="290" t="s">
        <v>2589</v>
      </c>
      <c r="B197" s="347"/>
      <c r="C197" s="346" t="s">
        <v>9</v>
      </c>
      <c r="D197" s="10" t="s">
        <v>8</v>
      </c>
      <c r="E197" s="10" t="s">
        <v>2590</v>
      </c>
      <c r="F197" s="10" t="s">
        <v>26</v>
      </c>
      <c r="G197" s="6"/>
      <c r="H197" s="6"/>
      <c r="I197" s="347" t="s">
        <v>2591</v>
      </c>
      <c r="J197" s="323"/>
      <c r="K197" s="10" t="s">
        <v>2592</v>
      </c>
      <c r="L197" s="148"/>
      <c r="M197" s="23" t="str">
        <f>A198</f>
        <v>C4.3.13</v>
      </c>
    </row>
    <row r="198" spans="1:13" x14ac:dyDescent="0.25">
      <c r="A198" s="290" t="s">
        <v>2593</v>
      </c>
      <c r="B198" s="347"/>
      <c r="C198" s="346" t="s">
        <v>9</v>
      </c>
      <c r="D198" s="10" t="s">
        <v>8</v>
      </c>
      <c r="E198" s="10" t="s">
        <v>7</v>
      </c>
      <c r="F198" s="10"/>
      <c r="G198" s="6"/>
      <c r="H198" s="6"/>
      <c r="I198" s="347" t="s">
        <v>2594</v>
      </c>
      <c r="J198" s="323"/>
      <c r="K198" s="10" t="s">
        <v>2595</v>
      </c>
      <c r="L198" s="148"/>
      <c r="M198" s="22"/>
    </row>
    <row r="199" spans="1:13" x14ac:dyDescent="0.25">
      <c r="A199" s="1"/>
      <c r="B199" s="1"/>
      <c r="C199" s="6" t="s">
        <v>2</v>
      </c>
      <c r="D199" s="6"/>
      <c r="E199" s="6" t="s">
        <v>1</v>
      </c>
      <c r="F199" s="6"/>
      <c r="G199" s="6"/>
      <c r="H199" s="6"/>
      <c r="I199" s="6"/>
      <c r="J199" s="405" t="s">
        <v>3</v>
      </c>
      <c r="K199" s="406"/>
      <c r="L199" s="27" t="s">
        <v>21</v>
      </c>
      <c r="M199" s="25" t="str">
        <f>A202</f>
        <v>C4.3.14</v>
      </c>
    </row>
    <row r="200" spans="1:13" x14ac:dyDescent="0.25">
      <c r="A200" s="1"/>
      <c r="B200" s="1"/>
      <c r="C200" s="6" t="s">
        <v>2</v>
      </c>
      <c r="D200" s="6"/>
      <c r="E200" s="6" t="s">
        <v>1</v>
      </c>
      <c r="F200" s="6"/>
      <c r="G200" s="6"/>
      <c r="H200" s="6"/>
      <c r="I200" s="6"/>
      <c r="J200" s="27" t="s">
        <v>4</v>
      </c>
      <c r="K200" s="30"/>
      <c r="L200" s="27" t="s">
        <v>20</v>
      </c>
      <c r="M200" s="25" t="str">
        <f>A211</f>
        <v>C4.3.16</v>
      </c>
    </row>
    <row r="201" spans="1:13" x14ac:dyDescent="0.25">
      <c r="A201" s="28"/>
      <c r="B201" s="28"/>
      <c r="C201" s="27" t="s">
        <v>2</v>
      </c>
      <c r="D201" s="6"/>
      <c r="E201" s="6" t="s">
        <v>1</v>
      </c>
      <c r="F201" s="6"/>
      <c r="G201" s="6"/>
      <c r="H201" s="6"/>
      <c r="I201" s="28"/>
      <c r="J201" s="33" t="s">
        <v>29</v>
      </c>
      <c r="K201" s="158"/>
      <c r="L201" s="148" t="s">
        <v>28</v>
      </c>
      <c r="M201" s="2" t="s">
        <v>555</v>
      </c>
    </row>
    <row r="202" spans="1:13" x14ac:dyDescent="0.25">
      <c r="A202" s="290" t="s">
        <v>2596</v>
      </c>
      <c r="B202" s="347"/>
      <c r="C202" s="346" t="s">
        <v>9</v>
      </c>
      <c r="D202" s="10" t="s">
        <v>8</v>
      </c>
      <c r="E202" s="10" t="s">
        <v>10</v>
      </c>
      <c r="F202" s="10" t="s">
        <v>2597</v>
      </c>
      <c r="G202" s="6"/>
      <c r="H202" s="6"/>
      <c r="I202" s="347" t="s">
        <v>2598</v>
      </c>
      <c r="J202" s="323"/>
      <c r="K202" s="10" t="s">
        <v>2599</v>
      </c>
      <c r="L202" s="148"/>
      <c r="M202" s="23" t="str">
        <f>A203</f>
        <v>C4.3.15</v>
      </c>
    </row>
    <row r="203" spans="1:13" x14ac:dyDescent="0.25">
      <c r="A203" s="290" t="s">
        <v>2600</v>
      </c>
      <c r="B203" s="347"/>
      <c r="C203" s="346" t="s">
        <v>9</v>
      </c>
      <c r="D203" s="10" t="s">
        <v>453</v>
      </c>
      <c r="E203" s="10" t="s">
        <v>7</v>
      </c>
      <c r="F203" s="10" t="s">
        <v>6</v>
      </c>
      <c r="G203" s="6"/>
      <c r="H203" s="6"/>
      <c r="I203" s="347" t="s">
        <v>2601</v>
      </c>
      <c r="J203" s="323"/>
      <c r="K203" s="10" t="s">
        <v>2602</v>
      </c>
      <c r="L203" s="148"/>
      <c r="M203" s="22"/>
    </row>
    <row r="204" spans="1:13" x14ac:dyDescent="0.25">
      <c r="A204" s="1"/>
      <c r="B204" s="1"/>
      <c r="C204" s="6" t="s">
        <v>2</v>
      </c>
      <c r="D204" s="6"/>
      <c r="E204" s="6" t="s">
        <v>1</v>
      </c>
      <c r="F204" s="6"/>
      <c r="G204" s="6"/>
      <c r="H204" s="6"/>
      <c r="I204" s="6"/>
      <c r="J204" s="33" t="s">
        <v>2603</v>
      </c>
      <c r="K204" s="30"/>
      <c r="L204" s="148" t="s">
        <v>2604</v>
      </c>
      <c r="M204" s="2" t="str">
        <f>A211</f>
        <v>C4.3.16</v>
      </c>
    </row>
    <row r="205" spans="1:13" x14ac:dyDescent="0.25">
      <c r="A205" s="28"/>
      <c r="B205" s="28"/>
      <c r="C205" s="27" t="s">
        <v>2</v>
      </c>
      <c r="D205" s="6"/>
      <c r="E205" s="6" t="s">
        <v>1</v>
      </c>
      <c r="F205" s="6"/>
      <c r="G205" s="6"/>
      <c r="H205" s="6"/>
      <c r="I205" s="28"/>
      <c r="J205" s="33" t="s">
        <v>198</v>
      </c>
      <c r="K205" s="158"/>
      <c r="L205" s="148" t="s">
        <v>197</v>
      </c>
      <c r="M205" s="2" t="str">
        <f>A211</f>
        <v>C4.3.16</v>
      </c>
    </row>
    <row r="206" spans="1:13" x14ac:dyDescent="0.25">
      <c r="A206" s="1"/>
      <c r="B206" s="1"/>
      <c r="C206" s="6" t="s">
        <v>2</v>
      </c>
      <c r="D206" s="6"/>
      <c r="E206" s="6" t="s">
        <v>1</v>
      </c>
      <c r="F206" s="6"/>
      <c r="G206" s="6"/>
      <c r="H206" s="6"/>
      <c r="I206" s="6"/>
      <c r="J206" s="33" t="s">
        <v>196</v>
      </c>
      <c r="K206" s="30"/>
      <c r="L206" s="148" t="s">
        <v>133</v>
      </c>
      <c r="M206" s="2" t="str">
        <f>A211</f>
        <v>C4.3.16</v>
      </c>
    </row>
    <row r="207" spans="1:13" x14ac:dyDescent="0.25">
      <c r="A207" s="28"/>
      <c r="B207" s="28"/>
      <c r="C207" s="27" t="s">
        <v>2</v>
      </c>
      <c r="D207" s="6"/>
      <c r="E207" s="6" t="s">
        <v>1</v>
      </c>
      <c r="F207" s="6"/>
      <c r="G207" s="6"/>
      <c r="H207" s="6"/>
      <c r="I207" s="28"/>
      <c r="J207" s="33" t="s">
        <v>195</v>
      </c>
      <c r="K207" s="158"/>
      <c r="L207" s="148" t="s">
        <v>132</v>
      </c>
      <c r="M207" s="2" t="str">
        <f>A211</f>
        <v>C4.3.16</v>
      </c>
    </row>
    <row r="208" spans="1:13" x14ac:dyDescent="0.25">
      <c r="A208" s="28"/>
      <c r="B208" s="28"/>
      <c r="C208" s="27" t="s">
        <v>2</v>
      </c>
      <c r="D208" s="6"/>
      <c r="E208" s="6" t="s">
        <v>1</v>
      </c>
      <c r="F208" s="6"/>
      <c r="G208" s="6"/>
      <c r="H208" s="6"/>
      <c r="I208" s="28"/>
      <c r="J208" s="33" t="s">
        <v>194</v>
      </c>
      <c r="K208" s="158"/>
      <c r="L208" s="148" t="s">
        <v>131</v>
      </c>
      <c r="M208" s="2" t="str">
        <f>A211</f>
        <v>C4.3.16</v>
      </c>
    </row>
    <row r="209" spans="1:13" x14ac:dyDescent="0.25">
      <c r="A209" s="28"/>
      <c r="B209" s="28"/>
      <c r="C209" s="27" t="s">
        <v>2</v>
      </c>
      <c r="D209" s="6"/>
      <c r="E209" s="6" t="s">
        <v>1</v>
      </c>
      <c r="F209" s="6"/>
      <c r="G209" s="6"/>
      <c r="H209" s="6"/>
      <c r="I209" s="28"/>
      <c r="J209" s="33" t="s">
        <v>24</v>
      </c>
      <c r="K209" s="158"/>
      <c r="L209" s="148" t="s">
        <v>23</v>
      </c>
      <c r="M209" s="25" t="str">
        <f>A211</f>
        <v>C4.3.16</v>
      </c>
    </row>
    <row r="210" spans="1:13" x14ac:dyDescent="0.25">
      <c r="A210" s="28"/>
      <c r="B210" s="28"/>
      <c r="C210" s="27" t="s">
        <v>2</v>
      </c>
      <c r="D210" s="6"/>
      <c r="E210" s="6" t="s">
        <v>1</v>
      </c>
      <c r="F210" s="6"/>
      <c r="G210" s="6"/>
      <c r="H210" s="6"/>
      <c r="I210" s="28"/>
      <c r="J210" s="33" t="s">
        <v>29</v>
      </c>
      <c r="K210" s="158"/>
      <c r="L210" s="148" t="s">
        <v>28</v>
      </c>
      <c r="M210" s="2" t="s">
        <v>555</v>
      </c>
    </row>
    <row r="211" spans="1:13" x14ac:dyDescent="0.25">
      <c r="A211" s="290" t="s">
        <v>2605</v>
      </c>
      <c r="B211" s="347"/>
      <c r="C211" s="346" t="s">
        <v>9</v>
      </c>
      <c r="D211" s="10" t="s">
        <v>8</v>
      </c>
      <c r="E211" s="10" t="s">
        <v>7</v>
      </c>
      <c r="F211" s="10" t="s">
        <v>6</v>
      </c>
      <c r="G211" s="6"/>
      <c r="H211" s="6"/>
      <c r="I211" s="347" t="s">
        <v>2606</v>
      </c>
      <c r="J211" s="323"/>
      <c r="K211" s="10" t="s">
        <v>2607</v>
      </c>
      <c r="L211" s="148"/>
      <c r="M211" s="22"/>
    </row>
    <row r="212" spans="1:13" x14ac:dyDescent="0.25">
      <c r="A212" s="1"/>
      <c r="B212" s="1"/>
      <c r="C212" s="6" t="s">
        <v>2</v>
      </c>
      <c r="D212" s="6"/>
      <c r="E212" s="6" t="s">
        <v>1</v>
      </c>
      <c r="F212" s="6"/>
      <c r="G212" s="6"/>
      <c r="H212" s="6"/>
      <c r="I212" s="6"/>
      <c r="J212" s="405" t="s">
        <v>3</v>
      </c>
      <c r="K212" s="406"/>
      <c r="L212" s="27" t="s">
        <v>21</v>
      </c>
      <c r="M212" s="2" t="str">
        <f>A240</f>
        <v>C4.3.20</v>
      </c>
    </row>
    <row r="213" spans="1:13" x14ac:dyDescent="0.25">
      <c r="A213" s="1"/>
      <c r="B213" s="1"/>
      <c r="C213" s="6" t="s">
        <v>2</v>
      </c>
      <c r="D213" s="6"/>
      <c r="E213" s="6" t="s">
        <v>1</v>
      </c>
      <c r="F213" s="6"/>
      <c r="G213" s="6"/>
      <c r="H213" s="6"/>
      <c r="I213" s="6"/>
      <c r="J213" s="27" t="s">
        <v>4</v>
      </c>
      <c r="K213" s="30"/>
      <c r="L213" s="27" t="s">
        <v>20</v>
      </c>
      <c r="M213" s="2" t="str">
        <f>A215</f>
        <v>C4.3.17</v>
      </c>
    </row>
    <row r="214" spans="1:13" x14ac:dyDescent="0.25">
      <c r="A214" s="28"/>
      <c r="B214" s="28"/>
      <c r="C214" s="27" t="s">
        <v>2</v>
      </c>
      <c r="D214" s="6"/>
      <c r="E214" s="6" t="s">
        <v>1</v>
      </c>
      <c r="F214" s="6"/>
      <c r="G214" s="6"/>
      <c r="H214" s="6"/>
      <c r="I214" s="28"/>
      <c r="J214" s="33" t="s">
        <v>29</v>
      </c>
      <c r="K214" s="158"/>
      <c r="L214" s="148" t="s">
        <v>28</v>
      </c>
      <c r="M214" s="2" t="str">
        <f>A240</f>
        <v>C4.3.20</v>
      </c>
    </row>
    <row r="215" spans="1:13" x14ac:dyDescent="0.25">
      <c r="A215" s="290" t="s">
        <v>2608</v>
      </c>
      <c r="B215" s="347"/>
      <c r="C215" s="346" t="s">
        <v>9</v>
      </c>
      <c r="D215" s="10" t="s">
        <v>8</v>
      </c>
      <c r="E215" s="10" t="s">
        <v>30</v>
      </c>
      <c r="F215" s="10" t="s">
        <v>6</v>
      </c>
      <c r="G215" s="6"/>
      <c r="H215" s="6"/>
      <c r="I215" s="347" t="s">
        <v>2609</v>
      </c>
      <c r="J215" s="323"/>
      <c r="K215" s="10" t="s">
        <v>2610</v>
      </c>
      <c r="L215" s="148"/>
      <c r="M215" s="22"/>
    </row>
    <row r="216" spans="1:13" x14ac:dyDescent="0.25">
      <c r="A216" s="1"/>
      <c r="B216" s="1"/>
      <c r="C216" s="6" t="s">
        <v>2</v>
      </c>
      <c r="D216" s="6"/>
      <c r="E216" s="6" t="s">
        <v>1</v>
      </c>
      <c r="F216" s="6"/>
      <c r="G216" s="6"/>
      <c r="H216" s="6"/>
      <c r="I216" s="6"/>
      <c r="J216" s="27" t="s">
        <v>2430</v>
      </c>
      <c r="K216" s="30"/>
      <c r="L216" s="148" t="s">
        <v>2431</v>
      </c>
      <c r="M216" s="25" t="str">
        <f>A227</f>
        <v>C4.3.18</v>
      </c>
    </row>
    <row r="217" spans="1:13" x14ac:dyDescent="0.25">
      <c r="A217" s="28"/>
      <c r="B217" s="28"/>
      <c r="C217" s="27" t="s">
        <v>2</v>
      </c>
      <c r="D217" s="6"/>
      <c r="E217" s="6" t="s">
        <v>1</v>
      </c>
      <c r="F217" s="6"/>
      <c r="G217" s="6"/>
      <c r="H217" s="6"/>
      <c r="I217" s="28"/>
      <c r="J217" s="390" t="s">
        <v>191</v>
      </c>
      <c r="K217" s="158"/>
      <c r="L217" s="148" t="s">
        <v>2432</v>
      </c>
      <c r="M217" s="25" t="str">
        <f>A227</f>
        <v>C4.3.18</v>
      </c>
    </row>
    <row r="218" spans="1:13" x14ac:dyDescent="0.25">
      <c r="A218" s="28"/>
      <c r="B218" s="28"/>
      <c r="C218" s="27" t="s">
        <v>2</v>
      </c>
      <c r="D218" s="6"/>
      <c r="E218" s="6" t="s">
        <v>1</v>
      </c>
      <c r="F218" s="6"/>
      <c r="G218" s="6"/>
      <c r="H218" s="6"/>
      <c r="I218" s="28"/>
      <c r="J218" s="390" t="s">
        <v>2433</v>
      </c>
      <c r="K218" s="158"/>
      <c r="L218" s="148" t="s">
        <v>2434</v>
      </c>
      <c r="M218" s="25" t="str">
        <f>A227</f>
        <v>C4.3.18</v>
      </c>
    </row>
    <row r="219" spans="1:13" x14ac:dyDescent="0.25">
      <c r="A219" s="28"/>
      <c r="B219" s="28"/>
      <c r="C219" s="27" t="s">
        <v>2</v>
      </c>
      <c r="D219" s="6"/>
      <c r="E219" s="6" t="s">
        <v>1</v>
      </c>
      <c r="F219" s="6"/>
      <c r="G219" s="6"/>
      <c r="H219" s="6"/>
      <c r="I219" s="28"/>
      <c r="J219" s="27" t="s">
        <v>193</v>
      </c>
      <c r="K219" s="158"/>
      <c r="L219" s="148" t="s">
        <v>192</v>
      </c>
      <c r="M219" s="25" t="str">
        <f>A227</f>
        <v>C4.3.18</v>
      </c>
    </row>
    <row r="220" spans="1:13" x14ac:dyDescent="0.25">
      <c r="A220" s="28"/>
      <c r="B220" s="28"/>
      <c r="C220" s="27" t="s">
        <v>2</v>
      </c>
      <c r="D220" s="6"/>
      <c r="E220" s="6" t="s">
        <v>1</v>
      </c>
      <c r="F220" s="6"/>
      <c r="G220" s="6"/>
      <c r="H220" s="6"/>
      <c r="I220" s="28"/>
      <c r="J220" s="390" t="s">
        <v>2435</v>
      </c>
      <c r="K220" s="158"/>
      <c r="L220" s="148" t="s">
        <v>2436</v>
      </c>
      <c r="M220" s="25" t="str">
        <f>A227</f>
        <v>C4.3.18</v>
      </c>
    </row>
    <row r="221" spans="1:13" x14ac:dyDescent="0.25">
      <c r="A221" s="28"/>
      <c r="B221" s="28"/>
      <c r="C221" s="27" t="s">
        <v>2</v>
      </c>
      <c r="D221" s="6"/>
      <c r="E221" s="6" t="s">
        <v>1</v>
      </c>
      <c r="F221" s="6"/>
      <c r="G221" s="6"/>
      <c r="H221" s="6"/>
      <c r="I221" s="28"/>
      <c r="J221" s="390" t="s">
        <v>2437</v>
      </c>
      <c r="K221" s="158"/>
      <c r="L221" s="148" t="s">
        <v>2611</v>
      </c>
      <c r="M221" s="25" t="str">
        <f>A227</f>
        <v>C4.3.18</v>
      </c>
    </row>
    <row r="222" spans="1:13" x14ac:dyDescent="0.25">
      <c r="A222" s="28"/>
      <c r="B222" s="28"/>
      <c r="C222" s="27" t="s">
        <v>2</v>
      </c>
      <c r="D222" s="6"/>
      <c r="E222" s="6" t="s">
        <v>1</v>
      </c>
      <c r="F222" s="6"/>
      <c r="G222" s="6"/>
      <c r="H222" s="6"/>
      <c r="I222" s="28"/>
      <c r="J222" s="390" t="s">
        <v>2439</v>
      </c>
      <c r="K222" s="158"/>
      <c r="L222" s="148" t="s">
        <v>2612</v>
      </c>
      <c r="M222" s="25" t="str">
        <f>A227</f>
        <v>C4.3.18</v>
      </c>
    </row>
    <row r="223" spans="1:13" x14ac:dyDescent="0.25">
      <c r="A223" s="28"/>
      <c r="B223" s="28"/>
      <c r="C223" s="27" t="s">
        <v>2</v>
      </c>
      <c r="D223" s="6"/>
      <c r="E223" s="6" t="s">
        <v>1</v>
      </c>
      <c r="F223" s="6"/>
      <c r="G223" s="6"/>
      <c r="H223" s="6"/>
      <c r="I223" s="28"/>
      <c r="J223" s="27" t="s">
        <v>606</v>
      </c>
      <c r="K223" s="6"/>
      <c r="L223" s="27" t="s">
        <v>2407</v>
      </c>
      <c r="M223" s="25" t="str">
        <f>A226</f>
        <v>C4.3.17x</v>
      </c>
    </row>
    <row r="224" spans="1:13" x14ac:dyDescent="0.25">
      <c r="A224" s="28"/>
      <c r="B224" s="28"/>
      <c r="C224" s="27" t="s">
        <v>2</v>
      </c>
      <c r="D224" s="6"/>
      <c r="E224" s="6" t="s">
        <v>1</v>
      </c>
      <c r="F224" s="6"/>
      <c r="G224" s="6"/>
      <c r="H224" s="6"/>
      <c r="I224" s="28"/>
      <c r="J224" s="390" t="s">
        <v>24</v>
      </c>
      <c r="K224" s="158"/>
      <c r="L224" s="148" t="s">
        <v>23</v>
      </c>
      <c r="M224" s="25" t="str">
        <f>A227</f>
        <v>C4.3.18</v>
      </c>
    </row>
    <row r="225" spans="1:13" x14ac:dyDescent="0.25">
      <c r="A225" s="19"/>
      <c r="B225" s="19"/>
      <c r="C225" s="6" t="s">
        <v>2</v>
      </c>
      <c r="D225" s="6"/>
      <c r="E225" s="6" t="s">
        <v>1</v>
      </c>
      <c r="F225" s="6"/>
      <c r="G225" s="6"/>
      <c r="H225" s="6"/>
      <c r="I225" s="6"/>
      <c r="J225" s="27" t="s">
        <v>2480</v>
      </c>
      <c r="K225" s="30"/>
      <c r="L225" s="27" t="s">
        <v>28</v>
      </c>
      <c r="M225" s="25" t="str">
        <f>A227</f>
        <v>C4.3.18</v>
      </c>
    </row>
    <row r="226" spans="1:13" x14ac:dyDescent="0.25">
      <c r="A226" s="290" t="s">
        <v>2613</v>
      </c>
      <c r="B226" s="290"/>
      <c r="C226" s="346" t="s">
        <v>9</v>
      </c>
      <c r="D226" s="10" t="s">
        <v>453</v>
      </c>
      <c r="E226" s="346" t="s">
        <v>15</v>
      </c>
      <c r="F226" s="346" t="s">
        <v>14</v>
      </c>
      <c r="G226" s="6"/>
      <c r="H226" s="6"/>
      <c r="I226" s="212" t="s">
        <v>2614</v>
      </c>
      <c r="J226" s="43"/>
      <c r="K226" s="10" t="s">
        <v>2615</v>
      </c>
      <c r="L226" s="6"/>
      <c r="M226" s="288" t="str">
        <f>A227</f>
        <v>C4.3.18</v>
      </c>
    </row>
    <row r="227" spans="1:13" x14ac:dyDescent="0.25">
      <c r="A227" s="290" t="s">
        <v>2616</v>
      </c>
      <c r="B227" s="347"/>
      <c r="C227" s="346" t="s">
        <v>9</v>
      </c>
      <c r="D227" s="10" t="s">
        <v>8</v>
      </c>
      <c r="E227" s="10" t="s">
        <v>10</v>
      </c>
      <c r="F227" s="10" t="s">
        <v>167</v>
      </c>
      <c r="G227" s="6"/>
      <c r="H227" s="6"/>
      <c r="I227" s="347" t="s">
        <v>2617</v>
      </c>
      <c r="J227" s="323"/>
      <c r="K227" s="10" t="s">
        <v>2618</v>
      </c>
      <c r="L227" s="148"/>
      <c r="M227" s="23" t="str">
        <f>A228</f>
        <v>C4.3.19</v>
      </c>
    </row>
    <row r="228" spans="1:13" x14ac:dyDescent="0.25">
      <c r="A228" s="290" t="s">
        <v>2619</v>
      </c>
      <c r="B228" s="290"/>
      <c r="C228" s="346" t="s">
        <v>9</v>
      </c>
      <c r="D228" s="346" t="s">
        <v>8</v>
      </c>
      <c r="E228" s="346" t="s">
        <v>30</v>
      </c>
      <c r="F228" s="346" t="s">
        <v>6</v>
      </c>
      <c r="G228" s="27"/>
      <c r="H228" s="27"/>
      <c r="I228" s="30" t="s">
        <v>2620</v>
      </c>
      <c r="J228" s="54"/>
      <c r="K228" s="10" t="s">
        <v>2621</v>
      </c>
      <c r="L228" s="43"/>
      <c r="M228" s="263"/>
    </row>
    <row r="229" spans="1:13" x14ac:dyDescent="0.25">
      <c r="A229" s="1"/>
      <c r="B229" s="1"/>
      <c r="C229" s="6" t="s">
        <v>2</v>
      </c>
      <c r="D229" s="6"/>
      <c r="E229" s="6" t="s">
        <v>1</v>
      </c>
      <c r="F229" s="6"/>
      <c r="G229" s="27"/>
      <c r="H229" s="27"/>
      <c r="I229" s="10"/>
      <c r="J229" s="27" t="s">
        <v>2445</v>
      </c>
      <c r="K229" s="30"/>
      <c r="L229" s="27" t="s">
        <v>2446</v>
      </c>
      <c r="M229" s="25" t="str">
        <f>A240</f>
        <v>C4.3.20</v>
      </c>
    </row>
    <row r="230" spans="1:13" x14ac:dyDescent="0.25">
      <c r="A230" s="1"/>
      <c r="B230" s="1"/>
      <c r="C230" s="6" t="s">
        <v>2</v>
      </c>
      <c r="D230" s="6"/>
      <c r="E230" s="6" t="s">
        <v>1</v>
      </c>
      <c r="F230" s="6"/>
      <c r="G230" s="27"/>
      <c r="H230" s="27"/>
      <c r="I230" s="10"/>
      <c r="J230" s="27" t="s">
        <v>2447</v>
      </c>
      <c r="K230" s="30"/>
      <c r="L230" s="27" t="s">
        <v>2448</v>
      </c>
      <c r="M230" s="25" t="str">
        <f>A240</f>
        <v>C4.3.20</v>
      </c>
    </row>
    <row r="231" spans="1:13" x14ac:dyDescent="0.25">
      <c r="A231" s="1"/>
      <c r="B231" s="1"/>
      <c r="C231" s="6" t="s">
        <v>2</v>
      </c>
      <c r="D231" s="6"/>
      <c r="E231" s="6" t="s">
        <v>1</v>
      </c>
      <c r="F231" s="6"/>
      <c r="G231" s="27"/>
      <c r="H231" s="27"/>
      <c r="I231" s="10"/>
      <c r="J231" s="27" t="s">
        <v>2449</v>
      </c>
      <c r="K231" s="30"/>
      <c r="L231" s="27" t="s">
        <v>2622</v>
      </c>
      <c r="M231" s="25" t="str">
        <f>A240</f>
        <v>C4.3.20</v>
      </c>
    </row>
    <row r="232" spans="1:13" x14ac:dyDescent="0.25">
      <c r="A232" s="1"/>
      <c r="B232" s="1"/>
      <c r="C232" s="6" t="s">
        <v>2</v>
      </c>
      <c r="D232" s="6"/>
      <c r="E232" s="6" t="s">
        <v>1</v>
      </c>
      <c r="F232" s="6"/>
      <c r="G232" s="27"/>
      <c r="H232" s="27"/>
      <c r="I232" s="10"/>
      <c r="J232" s="27" t="s">
        <v>2451</v>
      </c>
      <c r="K232" s="30"/>
      <c r="L232" s="27" t="s">
        <v>2496</v>
      </c>
      <c r="M232" s="25" t="str">
        <f>A240</f>
        <v>C4.3.20</v>
      </c>
    </row>
    <row r="233" spans="1:13" x14ac:dyDescent="0.25">
      <c r="A233" s="1"/>
      <c r="B233" s="1"/>
      <c r="C233" s="6" t="s">
        <v>2</v>
      </c>
      <c r="D233" s="6"/>
      <c r="E233" s="6" t="s">
        <v>1</v>
      </c>
      <c r="F233" s="6"/>
      <c r="G233" s="27"/>
      <c r="H233" s="27"/>
      <c r="I233" s="10"/>
      <c r="J233" s="27" t="s">
        <v>2453</v>
      </c>
      <c r="K233" s="30"/>
      <c r="L233" s="27" t="s">
        <v>2623</v>
      </c>
      <c r="M233" s="25" t="str">
        <f>A240</f>
        <v>C4.3.20</v>
      </c>
    </row>
    <row r="234" spans="1:13" x14ac:dyDescent="0.25">
      <c r="A234" s="1"/>
      <c r="B234" s="1"/>
      <c r="C234" s="6" t="s">
        <v>2</v>
      </c>
      <c r="D234" s="6"/>
      <c r="E234" s="6" t="s">
        <v>1</v>
      </c>
      <c r="F234" s="6"/>
      <c r="G234" s="27"/>
      <c r="H234" s="27"/>
      <c r="I234" s="10"/>
      <c r="J234" s="27" t="s">
        <v>2455</v>
      </c>
      <c r="K234" s="30"/>
      <c r="L234" s="27" t="s">
        <v>2456</v>
      </c>
      <c r="M234" s="25" t="str">
        <f>A240</f>
        <v>C4.3.20</v>
      </c>
    </row>
    <row r="235" spans="1:13" x14ac:dyDescent="0.25">
      <c r="A235" s="19"/>
      <c r="B235" s="19"/>
      <c r="C235" s="6" t="s">
        <v>2</v>
      </c>
      <c r="D235" s="6"/>
      <c r="E235" s="6" t="s">
        <v>1</v>
      </c>
      <c r="F235" s="6"/>
      <c r="G235" s="27"/>
      <c r="H235" s="27"/>
      <c r="I235" s="10"/>
      <c r="J235" s="27" t="s">
        <v>2457</v>
      </c>
      <c r="K235" s="30"/>
      <c r="L235" s="343" t="s">
        <v>2624</v>
      </c>
      <c r="M235" s="25" t="str">
        <f>A240</f>
        <v>C4.3.20</v>
      </c>
    </row>
    <row r="236" spans="1:13" x14ac:dyDescent="0.25">
      <c r="A236" s="1"/>
      <c r="B236" s="1"/>
      <c r="C236" s="6" t="s">
        <v>2</v>
      </c>
      <c r="D236" s="6"/>
      <c r="E236" s="6" t="s">
        <v>1</v>
      </c>
      <c r="F236" s="6"/>
      <c r="G236" s="27"/>
      <c r="H236" s="27"/>
      <c r="I236" s="10"/>
      <c r="J236" s="27" t="s">
        <v>2459</v>
      </c>
      <c r="K236" s="30"/>
      <c r="L236" s="27" t="s">
        <v>2460</v>
      </c>
      <c r="M236" s="25" t="str">
        <f>A240</f>
        <v>C4.3.20</v>
      </c>
    </row>
    <row r="237" spans="1:13" x14ac:dyDescent="0.25">
      <c r="A237" s="1"/>
      <c r="B237" s="1"/>
      <c r="C237" s="6" t="s">
        <v>2</v>
      </c>
      <c r="D237" s="6"/>
      <c r="E237" s="6" t="s">
        <v>1</v>
      </c>
      <c r="F237" s="6"/>
      <c r="G237" s="27"/>
      <c r="H237" s="27"/>
      <c r="I237" s="10"/>
      <c r="J237" s="27" t="s">
        <v>2461</v>
      </c>
      <c r="K237" s="30"/>
      <c r="L237" s="27" t="s">
        <v>2462</v>
      </c>
      <c r="M237" s="25" t="str">
        <f>A240</f>
        <v>C4.3.20</v>
      </c>
    </row>
    <row r="238" spans="1:13" x14ac:dyDescent="0.25">
      <c r="A238" s="1"/>
      <c r="B238" s="1"/>
      <c r="C238" s="6" t="s">
        <v>2</v>
      </c>
      <c r="D238" s="6"/>
      <c r="E238" s="6" t="s">
        <v>1</v>
      </c>
      <c r="F238" s="6"/>
      <c r="G238" s="27"/>
      <c r="H238" s="27"/>
      <c r="I238" s="10"/>
      <c r="J238" s="27" t="s">
        <v>2463</v>
      </c>
      <c r="K238" s="30"/>
      <c r="L238" s="27" t="s">
        <v>2464</v>
      </c>
      <c r="M238" s="25" t="str">
        <f>A240</f>
        <v>C4.3.20</v>
      </c>
    </row>
    <row r="239" spans="1:13" x14ac:dyDescent="0.25">
      <c r="A239" s="28"/>
      <c r="B239" s="28"/>
      <c r="C239" s="27" t="s">
        <v>2</v>
      </c>
      <c r="D239" s="6"/>
      <c r="E239" s="6" t="s">
        <v>1</v>
      </c>
      <c r="F239" s="6"/>
      <c r="G239" s="6"/>
      <c r="H239" s="6"/>
      <c r="I239" s="28"/>
      <c r="J239" s="390" t="s">
        <v>24</v>
      </c>
      <c r="K239" s="158"/>
      <c r="L239" s="148" t="s">
        <v>23</v>
      </c>
      <c r="M239" s="25" t="str">
        <f>A240</f>
        <v>C4.3.20</v>
      </c>
    </row>
    <row r="240" spans="1:13" x14ac:dyDescent="0.25">
      <c r="A240" s="290" t="s">
        <v>2625</v>
      </c>
      <c r="B240" s="347"/>
      <c r="C240" s="346" t="s">
        <v>9</v>
      </c>
      <c r="D240" s="10" t="s">
        <v>8</v>
      </c>
      <c r="E240" s="10" t="s">
        <v>7</v>
      </c>
      <c r="F240" s="10" t="s">
        <v>6</v>
      </c>
      <c r="G240" s="6"/>
      <c r="H240" s="6"/>
      <c r="I240" s="347" t="s">
        <v>2626</v>
      </c>
      <c r="J240" s="323"/>
      <c r="K240" s="10" t="s">
        <v>2627</v>
      </c>
      <c r="L240" s="148"/>
      <c r="M240" s="22"/>
    </row>
    <row r="241" spans="1:13" x14ac:dyDescent="0.25">
      <c r="A241" s="1"/>
      <c r="B241" s="1"/>
      <c r="C241" s="6" t="s">
        <v>2</v>
      </c>
      <c r="D241" s="6"/>
      <c r="E241" s="6" t="s">
        <v>1</v>
      </c>
      <c r="F241" s="6"/>
      <c r="G241" s="27"/>
      <c r="H241" s="27"/>
      <c r="I241" s="10"/>
      <c r="J241" s="27" t="s">
        <v>2445</v>
      </c>
      <c r="K241" s="30"/>
      <c r="L241" s="27" t="s">
        <v>2446</v>
      </c>
      <c r="M241" s="25" t="str">
        <f>A251</f>
        <v>C4.3.21</v>
      </c>
    </row>
    <row r="242" spans="1:13" x14ac:dyDescent="0.25">
      <c r="A242" s="1"/>
      <c r="B242" s="1"/>
      <c r="C242" s="6" t="s">
        <v>2</v>
      </c>
      <c r="D242" s="6"/>
      <c r="E242" s="6" t="s">
        <v>1</v>
      </c>
      <c r="F242" s="6"/>
      <c r="G242" s="27"/>
      <c r="H242" s="27"/>
      <c r="I242" s="10"/>
      <c r="J242" s="27" t="s">
        <v>2447</v>
      </c>
      <c r="K242" s="30"/>
      <c r="L242" s="343" t="s">
        <v>2628</v>
      </c>
      <c r="M242" s="25" t="str">
        <f>A251</f>
        <v>C4.3.21</v>
      </c>
    </row>
    <row r="243" spans="1:13" x14ac:dyDescent="0.25">
      <c r="A243" s="1"/>
      <c r="B243" s="1"/>
      <c r="C243" s="6" t="s">
        <v>2</v>
      </c>
      <c r="D243" s="6"/>
      <c r="E243" s="6" t="s">
        <v>1</v>
      </c>
      <c r="F243" s="6"/>
      <c r="G243" s="27"/>
      <c r="H243" s="27"/>
      <c r="I243" s="10"/>
      <c r="J243" s="27" t="s">
        <v>2449</v>
      </c>
      <c r="K243" s="30"/>
      <c r="L243" s="343" t="s">
        <v>2629</v>
      </c>
      <c r="M243" s="25" t="str">
        <f>A251</f>
        <v>C4.3.21</v>
      </c>
    </row>
    <row r="244" spans="1:13" x14ac:dyDescent="0.25">
      <c r="A244" s="1"/>
      <c r="B244" s="1"/>
      <c r="C244" s="6" t="s">
        <v>2</v>
      </c>
      <c r="D244" s="6"/>
      <c r="E244" s="6" t="s">
        <v>1</v>
      </c>
      <c r="F244" s="6"/>
      <c r="G244" s="27"/>
      <c r="H244" s="27"/>
      <c r="I244" s="10"/>
      <c r="J244" s="27" t="s">
        <v>2455</v>
      </c>
      <c r="K244" s="30"/>
      <c r="L244" s="27" t="s">
        <v>2456</v>
      </c>
      <c r="M244" s="25" t="str">
        <f>A251</f>
        <v>C4.3.21</v>
      </c>
    </row>
    <row r="245" spans="1:13" x14ac:dyDescent="0.25">
      <c r="A245" s="19"/>
      <c r="B245" s="19"/>
      <c r="C245" s="6" t="s">
        <v>2</v>
      </c>
      <c r="D245" s="6"/>
      <c r="E245" s="6" t="s">
        <v>1</v>
      </c>
      <c r="F245" s="6"/>
      <c r="G245" s="27"/>
      <c r="H245" s="27"/>
      <c r="I245" s="10"/>
      <c r="J245" s="27" t="s">
        <v>2457</v>
      </c>
      <c r="K245" s="30"/>
      <c r="L245" s="343" t="s">
        <v>2624</v>
      </c>
      <c r="M245" s="25" t="str">
        <f>A251</f>
        <v>C4.3.21</v>
      </c>
    </row>
    <row r="246" spans="1:13" x14ac:dyDescent="0.25">
      <c r="A246" s="1"/>
      <c r="B246" s="1"/>
      <c r="C246" s="6" t="s">
        <v>2</v>
      </c>
      <c r="D246" s="6"/>
      <c r="E246" s="6" t="s">
        <v>1</v>
      </c>
      <c r="F246" s="6"/>
      <c r="G246" s="27"/>
      <c r="H246" s="27"/>
      <c r="I246" s="10"/>
      <c r="J246" s="27" t="s">
        <v>2459</v>
      </c>
      <c r="K246" s="30"/>
      <c r="L246" s="343" t="s">
        <v>2460</v>
      </c>
      <c r="M246" s="25" t="str">
        <f>A251</f>
        <v>C4.3.21</v>
      </c>
    </row>
    <row r="247" spans="1:13" x14ac:dyDescent="0.25">
      <c r="A247" s="1"/>
      <c r="B247" s="1"/>
      <c r="C247" s="6" t="s">
        <v>2</v>
      </c>
      <c r="D247" s="6"/>
      <c r="E247" s="6" t="s">
        <v>1</v>
      </c>
      <c r="F247" s="6"/>
      <c r="G247" s="27"/>
      <c r="H247" s="27"/>
      <c r="I247" s="10"/>
      <c r="J247" s="27" t="s">
        <v>2461</v>
      </c>
      <c r="K247" s="30"/>
      <c r="L247" s="343" t="s">
        <v>2462</v>
      </c>
      <c r="M247" s="25" t="s">
        <v>555</v>
      </c>
    </row>
    <row r="248" spans="1:13" x14ac:dyDescent="0.25">
      <c r="A248" s="1"/>
      <c r="B248" s="1"/>
      <c r="C248" s="6" t="s">
        <v>2</v>
      </c>
      <c r="D248" s="6"/>
      <c r="E248" s="6" t="s">
        <v>1</v>
      </c>
      <c r="F248" s="6"/>
      <c r="G248" s="27"/>
      <c r="H248" s="27"/>
      <c r="I248" s="10"/>
      <c r="J248" s="27" t="s">
        <v>2463</v>
      </c>
      <c r="K248" s="30"/>
      <c r="L248" s="27" t="s">
        <v>2464</v>
      </c>
      <c r="M248" s="25" t="s">
        <v>555</v>
      </c>
    </row>
    <row r="249" spans="1:13" x14ac:dyDescent="0.25">
      <c r="A249" s="28"/>
      <c r="B249" s="28"/>
      <c r="C249" s="27" t="s">
        <v>2</v>
      </c>
      <c r="D249" s="6"/>
      <c r="E249" s="6" t="s">
        <v>1</v>
      </c>
      <c r="F249" s="6"/>
      <c r="G249" s="6"/>
      <c r="H249" s="6"/>
      <c r="I249" s="28"/>
      <c r="J249" s="27" t="s">
        <v>606</v>
      </c>
      <c r="K249" s="6"/>
      <c r="L249" s="27" t="s">
        <v>2407</v>
      </c>
      <c r="M249" s="25" t="str">
        <f>A250</f>
        <v>C4.3.20x</v>
      </c>
    </row>
    <row r="250" spans="1:13" x14ac:dyDescent="0.25">
      <c r="A250" s="290" t="s">
        <v>2630</v>
      </c>
      <c r="B250" s="290"/>
      <c r="C250" s="346" t="s">
        <v>9</v>
      </c>
      <c r="D250" s="10" t="s">
        <v>453</v>
      </c>
      <c r="E250" s="346" t="s">
        <v>15</v>
      </c>
      <c r="F250" s="346" t="s">
        <v>14</v>
      </c>
      <c r="G250" s="6"/>
      <c r="H250" s="6"/>
      <c r="I250" s="212" t="s">
        <v>2631</v>
      </c>
      <c r="J250" s="43"/>
      <c r="K250" s="10" t="s">
        <v>2632</v>
      </c>
      <c r="L250" s="6"/>
      <c r="M250" s="288" t="str">
        <f>A251</f>
        <v>C4.3.21</v>
      </c>
    </row>
    <row r="251" spans="1:13" ht="35.25" customHeight="1" x14ac:dyDescent="0.25">
      <c r="A251" s="290" t="s">
        <v>2633</v>
      </c>
      <c r="B251" s="290"/>
      <c r="C251" s="346" t="s">
        <v>9</v>
      </c>
      <c r="D251" s="346" t="s">
        <v>8</v>
      </c>
      <c r="E251" s="346" t="s">
        <v>7</v>
      </c>
      <c r="F251" s="346" t="s">
        <v>6</v>
      </c>
      <c r="G251" s="27"/>
      <c r="H251" s="27"/>
      <c r="I251" s="511" t="s">
        <v>2634</v>
      </c>
      <c r="J251" s="511"/>
      <c r="K251" s="511" t="s">
        <v>2635</v>
      </c>
      <c r="L251" s="511"/>
      <c r="M251" s="288"/>
    </row>
    <row r="252" spans="1:13" x14ac:dyDescent="0.25">
      <c r="A252" s="1"/>
      <c r="B252" s="1"/>
      <c r="C252" s="6" t="s">
        <v>2</v>
      </c>
      <c r="D252" s="6"/>
      <c r="E252" s="6" t="s">
        <v>1</v>
      </c>
      <c r="F252" s="6"/>
      <c r="G252" s="6"/>
      <c r="H252" s="6"/>
      <c r="I252" s="6"/>
      <c r="J252" s="405" t="s">
        <v>3</v>
      </c>
      <c r="K252" s="406"/>
      <c r="L252" s="27" t="s">
        <v>21</v>
      </c>
      <c r="M252" s="25" t="str">
        <f>A268</f>
        <v>C4.3.23</v>
      </c>
    </row>
    <row r="253" spans="1:13" x14ac:dyDescent="0.25">
      <c r="A253" s="1"/>
      <c r="B253" s="1"/>
      <c r="C253" s="6" t="s">
        <v>2</v>
      </c>
      <c r="D253" s="6"/>
      <c r="E253" s="6" t="s">
        <v>1</v>
      </c>
      <c r="F253" s="6"/>
      <c r="G253" s="6"/>
      <c r="H253" s="6"/>
      <c r="I253" s="6"/>
      <c r="J253" s="27" t="s">
        <v>4</v>
      </c>
      <c r="K253" s="30"/>
      <c r="L253" s="27" t="s">
        <v>20</v>
      </c>
      <c r="M253" s="25" t="str">
        <f>A256</f>
        <v>C4.3.22</v>
      </c>
    </row>
    <row r="254" spans="1:13" x14ac:dyDescent="0.25">
      <c r="A254" s="28"/>
      <c r="B254" s="28"/>
      <c r="C254" s="27" t="s">
        <v>2</v>
      </c>
      <c r="D254" s="6"/>
      <c r="E254" s="6" t="s">
        <v>1</v>
      </c>
      <c r="F254" s="6"/>
      <c r="G254" s="6"/>
      <c r="H254" s="6"/>
      <c r="I254" s="28"/>
      <c r="J254" s="33" t="s">
        <v>24</v>
      </c>
      <c r="K254" s="158"/>
      <c r="L254" s="148" t="s">
        <v>23</v>
      </c>
      <c r="M254" s="25" t="str">
        <f>A268</f>
        <v>C4.3.23</v>
      </c>
    </row>
    <row r="255" spans="1:13" x14ac:dyDescent="0.25">
      <c r="A255" s="28"/>
      <c r="B255" s="28"/>
      <c r="C255" s="27" t="s">
        <v>2</v>
      </c>
      <c r="D255" s="6"/>
      <c r="E255" s="6" t="s">
        <v>1</v>
      </c>
      <c r="F255" s="6"/>
      <c r="G255" s="6"/>
      <c r="H255" s="6"/>
      <c r="I255" s="28"/>
      <c r="J255" s="33" t="s">
        <v>29</v>
      </c>
      <c r="K255" s="158"/>
      <c r="L255" s="148" t="s">
        <v>28</v>
      </c>
      <c r="M255" s="25" t="str">
        <f>A268</f>
        <v>C4.3.23</v>
      </c>
    </row>
    <row r="256" spans="1:13" s="329" customFormat="1" ht="35.25" customHeight="1" x14ac:dyDescent="0.25">
      <c r="A256" s="290" t="s">
        <v>2636</v>
      </c>
      <c r="B256" s="290"/>
      <c r="C256" s="346" t="s">
        <v>9</v>
      </c>
      <c r="D256" s="346" t="s">
        <v>8</v>
      </c>
      <c r="E256" s="346" t="s">
        <v>30</v>
      </c>
      <c r="F256" s="346" t="s">
        <v>6</v>
      </c>
      <c r="G256" s="27"/>
      <c r="H256" s="27"/>
      <c r="I256" s="511" t="s">
        <v>2637</v>
      </c>
      <c r="J256" s="511"/>
      <c r="K256" s="511" t="s">
        <v>2638</v>
      </c>
      <c r="L256" s="511"/>
      <c r="M256" s="288"/>
    </row>
    <row r="257" spans="1:13" x14ac:dyDescent="0.25">
      <c r="A257" s="1"/>
      <c r="B257" s="1"/>
      <c r="C257" s="6" t="s">
        <v>2</v>
      </c>
      <c r="D257" s="6"/>
      <c r="E257" s="6" t="s">
        <v>1</v>
      </c>
      <c r="F257" s="6"/>
      <c r="G257" s="6"/>
      <c r="H257" s="6"/>
      <c r="I257" s="6"/>
      <c r="J257" s="27" t="s">
        <v>2430</v>
      </c>
      <c r="K257" s="30"/>
      <c r="L257" s="148" t="s">
        <v>2431</v>
      </c>
      <c r="M257" s="25" t="str">
        <f>A268</f>
        <v>C4.3.23</v>
      </c>
    </row>
    <row r="258" spans="1:13" x14ac:dyDescent="0.25">
      <c r="A258" s="28"/>
      <c r="B258" s="28"/>
      <c r="C258" s="27" t="s">
        <v>2</v>
      </c>
      <c r="D258" s="6"/>
      <c r="E258" s="6" t="s">
        <v>1</v>
      </c>
      <c r="F258" s="6"/>
      <c r="G258" s="6"/>
      <c r="H258" s="6"/>
      <c r="I258" s="28"/>
      <c r="J258" s="390" t="s">
        <v>191</v>
      </c>
      <c r="K258" s="158"/>
      <c r="L258" s="148" t="s">
        <v>2432</v>
      </c>
      <c r="M258" s="25" t="str">
        <f>A268</f>
        <v>C4.3.23</v>
      </c>
    </row>
    <row r="259" spans="1:13" x14ac:dyDescent="0.25">
      <c r="A259" s="28"/>
      <c r="B259" s="28"/>
      <c r="C259" s="27" t="s">
        <v>2</v>
      </c>
      <c r="D259" s="6"/>
      <c r="E259" s="6" t="s">
        <v>1</v>
      </c>
      <c r="F259" s="6"/>
      <c r="G259" s="6"/>
      <c r="H259" s="6"/>
      <c r="I259" s="28"/>
      <c r="J259" s="390" t="s">
        <v>2433</v>
      </c>
      <c r="K259" s="158"/>
      <c r="L259" s="148" t="s">
        <v>2434</v>
      </c>
      <c r="M259" s="25" t="str">
        <f>A268</f>
        <v>C4.3.23</v>
      </c>
    </row>
    <row r="260" spans="1:13" x14ac:dyDescent="0.25">
      <c r="A260" s="28"/>
      <c r="B260" s="28"/>
      <c r="C260" s="27" t="s">
        <v>2</v>
      </c>
      <c r="D260" s="6"/>
      <c r="E260" s="6" t="s">
        <v>1</v>
      </c>
      <c r="F260" s="6"/>
      <c r="G260" s="6"/>
      <c r="H260" s="6"/>
      <c r="I260" s="28"/>
      <c r="J260" s="27" t="s">
        <v>193</v>
      </c>
      <c r="K260" s="158"/>
      <c r="L260" s="148" t="s">
        <v>192</v>
      </c>
      <c r="M260" s="25" t="str">
        <f>A268</f>
        <v>C4.3.23</v>
      </c>
    </row>
    <row r="261" spans="1:13" x14ac:dyDescent="0.25">
      <c r="A261" s="28"/>
      <c r="B261" s="28"/>
      <c r="C261" s="27" t="s">
        <v>2</v>
      </c>
      <c r="D261" s="6"/>
      <c r="E261" s="6" t="s">
        <v>1</v>
      </c>
      <c r="F261" s="6"/>
      <c r="G261" s="6"/>
      <c r="H261" s="6"/>
      <c r="I261" s="28"/>
      <c r="J261" s="390" t="s">
        <v>2435</v>
      </c>
      <c r="K261" s="158"/>
      <c r="L261" s="148" t="s">
        <v>2436</v>
      </c>
      <c r="M261" s="25" t="str">
        <f>A268</f>
        <v>C4.3.23</v>
      </c>
    </row>
    <row r="262" spans="1:13" x14ac:dyDescent="0.25">
      <c r="A262" s="28"/>
      <c r="B262" s="28"/>
      <c r="C262" s="27" t="s">
        <v>2</v>
      </c>
      <c r="D262" s="6"/>
      <c r="E262" s="6" t="s">
        <v>1</v>
      </c>
      <c r="F262" s="6"/>
      <c r="G262" s="6"/>
      <c r="H262" s="6"/>
      <c r="I262" s="28"/>
      <c r="J262" s="390" t="s">
        <v>2437</v>
      </c>
      <c r="K262" s="158"/>
      <c r="L262" s="148" t="s">
        <v>2611</v>
      </c>
      <c r="M262" s="25" t="str">
        <f>A268</f>
        <v>C4.3.23</v>
      </c>
    </row>
    <row r="263" spans="1:13" x14ac:dyDescent="0.25">
      <c r="A263" s="28"/>
      <c r="B263" s="28"/>
      <c r="C263" s="27" t="s">
        <v>2</v>
      </c>
      <c r="D263" s="6"/>
      <c r="E263" s="6" t="s">
        <v>1</v>
      </c>
      <c r="F263" s="6"/>
      <c r="G263" s="6"/>
      <c r="H263" s="6"/>
      <c r="I263" s="28"/>
      <c r="J263" s="390" t="s">
        <v>2439</v>
      </c>
      <c r="K263" s="158"/>
      <c r="L263" s="148" t="s">
        <v>2639</v>
      </c>
      <c r="M263" s="25" t="str">
        <f>A268</f>
        <v>C4.3.23</v>
      </c>
    </row>
    <row r="264" spans="1:13" x14ac:dyDescent="0.25">
      <c r="A264" s="28"/>
      <c r="B264" s="28"/>
      <c r="C264" s="27" t="s">
        <v>2</v>
      </c>
      <c r="D264" s="6"/>
      <c r="E264" s="6" t="s">
        <v>1</v>
      </c>
      <c r="F264" s="6"/>
      <c r="G264" s="6"/>
      <c r="H264" s="6"/>
      <c r="I264" s="28"/>
      <c r="J264" s="27" t="s">
        <v>606</v>
      </c>
      <c r="K264" s="6"/>
      <c r="L264" s="27" t="s">
        <v>2407</v>
      </c>
      <c r="M264" s="25" t="str">
        <f>A267</f>
        <v>C4.3.22x</v>
      </c>
    </row>
    <row r="265" spans="1:13" x14ac:dyDescent="0.25">
      <c r="A265" s="28"/>
      <c r="B265" s="28"/>
      <c r="C265" s="27" t="s">
        <v>2</v>
      </c>
      <c r="D265" s="6"/>
      <c r="E265" s="6" t="s">
        <v>1</v>
      </c>
      <c r="F265" s="6"/>
      <c r="G265" s="6"/>
      <c r="H265" s="6"/>
      <c r="I265" s="28"/>
      <c r="J265" s="33" t="s">
        <v>24</v>
      </c>
      <c r="K265" s="158"/>
      <c r="L265" s="148" t="s">
        <v>23</v>
      </c>
      <c r="M265" s="25" t="str">
        <f>A268</f>
        <v>C4.3.23</v>
      </c>
    </row>
    <row r="266" spans="1:13" x14ac:dyDescent="0.25">
      <c r="A266" s="28"/>
      <c r="B266" s="28"/>
      <c r="C266" s="27" t="s">
        <v>2</v>
      </c>
      <c r="D266" s="6"/>
      <c r="E266" s="6" t="s">
        <v>1</v>
      </c>
      <c r="F266" s="6"/>
      <c r="G266" s="6"/>
      <c r="H266" s="6"/>
      <c r="I266" s="28"/>
      <c r="J266" s="33" t="s">
        <v>29</v>
      </c>
      <c r="K266" s="158"/>
      <c r="L266" s="148" t="s">
        <v>28</v>
      </c>
      <c r="M266" s="25" t="str">
        <f>A268</f>
        <v>C4.3.23</v>
      </c>
    </row>
    <row r="267" spans="1:13" x14ac:dyDescent="0.25">
      <c r="A267" s="290" t="s">
        <v>2640</v>
      </c>
      <c r="B267" s="290"/>
      <c r="C267" s="346" t="s">
        <v>9</v>
      </c>
      <c r="D267" s="10" t="s">
        <v>453</v>
      </c>
      <c r="E267" s="346" t="s">
        <v>15</v>
      </c>
      <c r="F267" s="346" t="s">
        <v>14</v>
      </c>
      <c r="G267" s="6"/>
      <c r="H267" s="6"/>
      <c r="I267" s="212" t="s">
        <v>2614</v>
      </c>
      <c r="J267" s="43"/>
      <c r="K267" s="10" t="s">
        <v>2641</v>
      </c>
      <c r="L267" s="6"/>
      <c r="M267" s="288" t="str">
        <f>A268</f>
        <v>C4.3.23</v>
      </c>
    </row>
    <row r="268" spans="1:13" s="329" customFormat="1" ht="35.25" customHeight="1" x14ac:dyDescent="0.25">
      <c r="A268" s="290" t="s">
        <v>2642</v>
      </c>
      <c r="B268" s="290"/>
      <c r="C268" s="346" t="s">
        <v>9</v>
      </c>
      <c r="D268" s="346" t="s">
        <v>8</v>
      </c>
      <c r="E268" s="346" t="s">
        <v>7</v>
      </c>
      <c r="F268" s="346" t="s">
        <v>6</v>
      </c>
      <c r="G268" s="27"/>
      <c r="H268" s="27"/>
      <c r="I268" s="511" t="s">
        <v>2643</v>
      </c>
      <c r="J268" s="511"/>
      <c r="K268" s="511" t="s">
        <v>2644</v>
      </c>
      <c r="L268" s="511"/>
      <c r="M268" s="288"/>
    </row>
    <row r="269" spans="1:13" x14ac:dyDescent="0.25">
      <c r="A269" s="1"/>
      <c r="B269" s="1"/>
      <c r="C269" s="6" t="s">
        <v>2</v>
      </c>
      <c r="D269" s="6"/>
      <c r="E269" s="6" t="s">
        <v>1</v>
      </c>
      <c r="F269" s="6"/>
      <c r="G269" s="6"/>
      <c r="H269" s="6"/>
      <c r="I269" s="6"/>
      <c r="J269" s="405" t="s">
        <v>3</v>
      </c>
      <c r="K269" s="406"/>
      <c r="L269" s="27" t="s">
        <v>21</v>
      </c>
      <c r="M269" s="2" t="str">
        <f>A273</f>
        <v>C4.3.24</v>
      </c>
    </row>
    <row r="270" spans="1:13" x14ac:dyDescent="0.25">
      <c r="A270" s="1"/>
      <c r="B270" s="1"/>
      <c r="C270" s="6" t="s">
        <v>2</v>
      </c>
      <c r="D270" s="6"/>
      <c r="E270" s="6" t="s">
        <v>1</v>
      </c>
      <c r="F270" s="6"/>
      <c r="G270" s="6"/>
      <c r="H270" s="6"/>
      <c r="I270" s="6"/>
      <c r="J270" s="27" t="s">
        <v>4</v>
      </c>
      <c r="K270" s="30"/>
      <c r="L270" s="27" t="s">
        <v>20</v>
      </c>
      <c r="M270" s="2" t="str">
        <f>A273</f>
        <v>C4.3.24</v>
      </c>
    </row>
    <row r="271" spans="1:13" x14ac:dyDescent="0.25">
      <c r="A271" s="28"/>
      <c r="B271" s="28"/>
      <c r="C271" s="27" t="s">
        <v>2</v>
      </c>
      <c r="D271" s="6"/>
      <c r="E271" s="6" t="s">
        <v>1</v>
      </c>
      <c r="F271" s="6"/>
      <c r="G271" s="6"/>
      <c r="H271" s="6"/>
      <c r="I271" s="28"/>
      <c r="J271" s="33" t="s">
        <v>24</v>
      </c>
      <c r="K271" s="158"/>
      <c r="L271" s="148" t="s">
        <v>23</v>
      </c>
      <c r="M271" s="2" t="str">
        <f>A273</f>
        <v>C4.3.24</v>
      </c>
    </row>
    <row r="272" spans="1:13" x14ac:dyDescent="0.25">
      <c r="A272" s="28"/>
      <c r="B272" s="28"/>
      <c r="C272" s="27" t="s">
        <v>2</v>
      </c>
      <c r="D272" s="6"/>
      <c r="E272" s="6" t="s">
        <v>1</v>
      </c>
      <c r="F272" s="6"/>
      <c r="G272" s="6"/>
      <c r="H272" s="6"/>
      <c r="I272" s="28"/>
      <c r="J272" s="33" t="s">
        <v>29</v>
      </c>
      <c r="K272" s="158"/>
      <c r="L272" s="148" t="s">
        <v>28</v>
      </c>
      <c r="M272" s="2" t="str">
        <f>A273</f>
        <v>C4.3.24</v>
      </c>
    </row>
    <row r="273" spans="1:13" x14ac:dyDescent="0.25">
      <c r="A273" s="290" t="s">
        <v>2645</v>
      </c>
      <c r="B273" s="347"/>
      <c r="C273" s="346" t="s">
        <v>9</v>
      </c>
      <c r="D273" s="10" t="s">
        <v>8</v>
      </c>
      <c r="E273" s="10" t="s">
        <v>7</v>
      </c>
      <c r="F273" s="10" t="s">
        <v>6</v>
      </c>
      <c r="G273" s="6"/>
      <c r="H273" s="6"/>
      <c r="I273" s="347" t="s">
        <v>2646</v>
      </c>
      <c r="J273" s="323"/>
      <c r="K273" s="10" t="s">
        <v>2647</v>
      </c>
      <c r="L273" s="148"/>
      <c r="M273" s="22"/>
    </row>
    <row r="274" spans="1:13" x14ac:dyDescent="0.25">
      <c r="A274" s="1"/>
      <c r="B274" s="1"/>
      <c r="C274" s="6" t="s">
        <v>2</v>
      </c>
      <c r="D274" s="6"/>
      <c r="E274" s="6" t="s">
        <v>1</v>
      </c>
      <c r="F274" s="6"/>
      <c r="G274" s="6"/>
      <c r="H274" s="6"/>
      <c r="I274" s="6"/>
      <c r="J274" s="405" t="s">
        <v>3</v>
      </c>
      <c r="K274" s="406"/>
      <c r="L274" s="27" t="s">
        <v>21</v>
      </c>
      <c r="M274" s="25" t="s">
        <v>555</v>
      </c>
    </row>
    <row r="275" spans="1:13" x14ac:dyDescent="0.25">
      <c r="A275" s="1"/>
      <c r="B275" s="1"/>
      <c r="C275" s="6" t="s">
        <v>2</v>
      </c>
      <c r="D275" s="6"/>
      <c r="E275" s="6" t="s">
        <v>1</v>
      </c>
      <c r="F275" s="6"/>
      <c r="G275" s="6"/>
      <c r="H275" s="6"/>
      <c r="I275" s="6"/>
      <c r="J275" s="27" t="s">
        <v>4</v>
      </c>
      <c r="K275" s="30"/>
      <c r="L275" s="27" t="s">
        <v>20</v>
      </c>
      <c r="M275" s="25" t="s">
        <v>555</v>
      </c>
    </row>
    <row r="276" spans="1:13" x14ac:dyDescent="0.25">
      <c r="A276" s="28"/>
      <c r="B276" s="28"/>
      <c r="C276" s="27" t="s">
        <v>2</v>
      </c>
      <c r="D276" s="6"/>
      <c r="E276" s="6" t="s">
        <v>1</v>
      </c>
      <c r="F276" s="6"/>
      <c r="G276" s="6"/>
      <c r="H276" s="6"/>
      <c r="I276" s="28"/>
      <c r="J276" s="33" t="s">
        <v>24</v>
      </c>
      <c r="K276" s="158"/>
      <c r="L276" s="148" t="s">
        <v>23</v>
      </c>
      <c r="M276" s="25" t="s">
        <v>555</v>
      </c>
    </row>
    <row r="277" spans="1:13" x14ac:dyDescent="0.25">
      <c r="A277" s="28"/>
      <c r="B277" s="28"/>
      <c r="C277" s="27" t="s">
        <v>2</v>
      </c>
      <c r="D277" s="6"/>
      <c r="E277" s="6" t="s">
        <v>1</v>
      </c>
      <c r="F277" s="6"/>
      <c r="G277" s="6"/>
      <c r="H277" s="6"/>
      <c r="I277" s="28"/>
      <c r="J277" s="33" t="s">
        <v>29</v>
      </c>
      <c r="K277" s="158"/>
      <c r="L277" s="148" t="s">
        <v>28</v>
      </c>
      <c r="M277" s="25" t="s">
        <v>555</v>
      </c>
    </row>
    <row r="278" spans="1:13" x14ac:dyDescent="0.25">
      <c r="A278" s="404" t="s">
        <v>2648</v>
      </c>
      <c r="B278" s="404"/>
      <c r="C278" s="348"/>
      <c r="D278" s="348"/>
      <c r="E278" s="348"/>
      <c r="F278" s="348"/>
      <c r="G278" s="291"/>
      <c r="H278" s="291"/>
      <c r="I278" s="348"/>
      <c r="J278" s="348"/>
      <c r="K278" s="342"/>
      <c r="L278" s="291"/>
      <c r="M278" s="256"/>
    </row>
  </sheetData>
  <mergeCells count="47">
    <mergeCell ref="I30:J30"/>
    <mergeCell ref="K30:L30"/>
    <mergeCell ref="I2:J2"/>
    <mergeCell ref="K5:L5"/>
    <mergeCell ref="I5:J5"/>
    <mergeCell ref="I9:J9"/>
    <mergeCell ref="K9:L9"/>
    <mergeCell ref="I35:J35"/>
    <mergeCell ref="K35:L35"/>
    <mergeCell ref="I88:J88"/>
    <mergeCell ref="K88:L88"/>
    <mergeCell ref="I92:J92"/>
    <mergeCell ref="K92:L92"/>
    <mergeCell ref="I99:J99"/>
    <mergeCell ref="K99:L99"/>
    <mergeCell ref="I103:J103"/>
    <mergeCell ref="K103:L103"/>
    <mergeCell ref="I118:J118"/>
    <mergeCell ref="K118:L118"/>
    <mergeCell ref="I120:J120"/>
    <mergeCell ref="K120:L120"/>
    <mergeCell ref="I125:J125"/>
    <mergeCell ref="K125:L125"/>
    <mergeCell ref="I135:J135"/>
    <mergeCell ref="K135:L135"/>
    <mergeCell ref="I151:J151"/>
    <mergeCell ref="K151:L151"/>
    <mergeCell ref="I159:J159"/>
    <mergeCell ref="K159:L159"/>
    <mergeCell ref="I167:J167"/>
    <mergeCell ref="K167:L167"/>
    <mergeCell ref="I171:J171"/>
    <mergeCell ref="K171:L171"/>
    <mergeCell ref="I178:J178"/>
    <mergeCell ref="K178:L178"/>
    <mergeCell ref="I183:J183"/>
    <mergeCell ref="K183:L183"/>
    <mergeCell ref="I256:J256"/>
    <mergeCell ref="K256:L256"/>
    <mergeCell ref="I268:J268"/>
    <mergeCell ref="K268:L268"/>
    <mergeCell ref="I187:J187"/>
    <mergeCell ref="K187:L187"/>
    <mergeCell ref="I193:J193"/>
    <mergeCell ref="K193:L193"/>
    <mergeCell ref="I251:J251"/>
    <mergeCell ref="K251:L251"/>
  </mergeCells>
  <conditionalFormatting sqref="I278:J278 I192:J192">
    <cfRule type="cellIs" dxfId="482" priority="199" operator="equal">
      <formula>"Conditional"</formula>
    </cfRule>
  </conditionalFormatting>
  <conditionalFormatting sqref="D206 D2:D3 D26:D27 D33 D5:D7 D12:D18 D102 D22:D23 D31 D39:D41 D68 D81 D107 D133 D138:D140 D160:D162 D88 D20 D168:D170 D172:D174 D164:D166 D146:D149 D104:D105">
    <cfRule type="cellIs" dxfId="481" priority="198" operator="equal">
      <formula>"Observation"</formula>
    </cfRule>
  </conditionalFormatting>
  <conditionalFormatting sqref="D176:D177">
    <cfRule type="cellIs" dxfId="480" priority="197" operator="equal">
      <formula>"Observation"</formula>
    </cfRule>
  </conditionalFormatting>
  <conditionalFormatting sqref="D4">
    <cfRule type="cellIs" dxfId="479" priority="196" operator="equal">
      <formula>"Observation"</formula>
    </cfRule>
  </conditionalFormatting>
  <conditionalFormatting sqref="D99">
    <cfRule type="cellIs" dxfId="478" priority="195" operator="equal">
      <formula>"Observation"</formula>
    </cfRule>
  </conditionalFormatting>
  <conditionalFormatting sqref="D179:D181">
    <cfRule type="cellIs" dxfId="477" priority="194" operator="equal">
      <formula>"Observation"</formula>
    </cfRule>
  </conditionalFormatting>
  <conditionalFormatting sqref="D184:D186">
    <cfRule type="cellIs" dxfId="476" priority="193" operator="equal">
      <formula>"Observation"</formula>
    </cfRule>
  </conditionalFormatting>
  <conditionalFormatting sqref="D188:D189">
    <cfRule type="cellIs" dxfId="475" priority="192" operator="equal">
      <formula>"Observation"</formula>
    </cfRule>
  </conditionalFormatting>
  <conditionalFormatting sqref="D191">
    <cfRule type="cellIs" dxfId="474" priority="191" operator="equal">
      <formula>"Observation"</formula>
    </cfRule>
  </conditionalFormatting>
  <conditionalFormatting sqref="D190">
    <cfRule type="cellIs" dxfId="473" priority="190" operator="equal">
      <formula>"Observation"</formula>
    </cfRule>
  </conditionalFormatting>
  <conditionalFormatting sqref="D194:D196">
    <cfRule type="cellIs" dxfId="472" priority="189" operator="equal">
      <formula>"Observation"</formula>
    </cfRule>
  </conditionalFormatting>
  <conditionalFormatting sqref="D197">
    <cfRule type="cellIs" dxfId="471" priority="188" operator="equal">
      <formula>"Observation"</formula>
    </cfRule>
  </conditionalFormatting>
  <conditionalFormatting sqref="K197">
    <cfRule type="cellIs" dxfId="470" priority="187" operator="equal">
      <formula>"Conditional"</formula>
    </cfRule>
  </conditionalFormatting>
  <conditionalFormatting sqref="D204">
    <cfRule type="cellIs" dxfId="469" priority="179" operator="equal">
      <formula>"Observation"</formula>
    </cfRule>
  </conditionalFormatting>
  <conditionalFormatting sqref="D208">
    <cfRule type="cellIs" dxfId="468" priority="180" operator="equal">
      <formula>"Observation"</formula>
    </cfRule>
  </conditionalFormatting>
  <conditionalFormatting sqref="D198">
    <cfRule type="cellIs" dxfId="467" priority="186" operator="equal">
      <formula>"Observation"</formula>
    </cfRule>
  </conditionalFormatting>
  <conditionalFormatting sqref="K198">
    <cfRule type="cellIs" dxfId="466" priority="185" operator="equal">
      <formula>"Conditional"</formula>
    </cfRule>
  </conditionalFormatting>
  <conditionalFormatting sqref="D201">
    <cfRule type="cellIs" dxfId="465" priority="184" operator="equal">
      <formula>"Observation"</formula>
    </cfRule>
  </conditionalFormatting>
  <conditionalFormatting sqref="D199:D200">
    <cfRule type="cellIs" dxfId="464" priority="183" operator="equal">
      <formula>"Observation"</formula>
    </cfRule>
  </conditionalFormatting>
  <conditionalFormatting sqref="D203">
    <cfRule type="cellIs" dxfId="463" priority="182" operator="equal">
      <formula>"Observation"</formula>
    </cfRule>
  </conditionalFormatting>
  <conditionalFormatting sqref="K203">
    <cfRule type="cellIs" dxfId="462" priority="181" operator="equal">
      <formula>"Conditional"</formula>
    </cfRule>
  </conditionalFormatting>
  <conditionalFormatting sqref="D205">
    <cfRule type="cellIs" dxfId="461" priority="178" operator="equal">
      <formula>"Observation"</formula>
    </cfRule>
  </conditionalFormatting>
  <conditionalFormatting sqref="D240">
    <cfRule type="cellIs" dxfId="460" priority="168" operator="equal">
      <formula>"Observation"</formula>
    </cfRule>
  </conditionalFormatting>
  <conditionalFormatting sqref="D269:D270">
    <cfRule type="cellIs" dxfId="459" priority="163" operator="equal">
      <formula>"Observation"</formula>
    </cfRule>
  </conditionalFormatting>
  <conditionalFormatting sqref="D207">
    <cfRule type="cellIs" dxfId="458" priority="177" operator="equal">
      <formula>"Observation"</formula>
    </cfRule>
  </conditionalFormatting>
  <conditionalFormatting sqref="D214">
    <cfRule type="cellIs" dxfId="457" priority="172" operator="equal">
      <formula>"Observation"</formula>
    </cfRule>
  </conditionalFormatting>
  <conditionalFormatting sqref="D215">
    <cfRule type="cellIs" dxfId="456" priority="176" operator="equal">
      <formula>"Observation"</formula>
    </cfRule>
  </conditionalFormatting>
  <conditionalFormatting sqref="K215">
    <cfRule type="cellIs" dxfId="455" priority="175" operator="equal">
      <formula>"Conditional"</formula>
    </cfRule>
  </conditionalFormatting>
  <conditionalFormatting sqref="D211">
    <cfRule type="cellIs" dxfId="454" priority="174" operator="equal">
      <formula>"Observation"</formula>
    </cfRule>
  </conditionalFormatting>
  <conditionalFormatting sqref="D212:D213">
    <cfRule type="cellIs" dxfId="453" priority="171" operator="equal">
      <formula>"Observation"</formula>
    </cfRule>
  </conditionalFormatting>
  <conditionalFormatting sqref="K211">
    <cfRule type="cellIs" dxfId="452" priority="173" operator="equal">
      <formula>"Conditional"</formula>
    </cfRule>
  </conditionalFormatting>
  <conditionalFormatting sqref="D272">
    <cfRule type="cellIs" dxfId="451" priority="164" operator="equal">
      <formula>"Observation"</formula>
    </cfRule>
  </conditionalFormatting>
  <conditionalFormatting sqref="D271">
    <cfRule type="cellIs" dxfId="450" priority="162" operator="equal">
      <formula>"Observation"</formula>
    </cfRule>
  </conditionalFormatting>
  <conditionalFormatting sqref="D227">
    <cfRule type="cellIs" dxfId="449" priority="170" operator="equal">
      <formula>"Observation"</formula>
    </cfRule>
  </conditionalFormatting>
  <conditionalFormatting sqref="K227">
    <cfRule type="cellIs" dxfId="448" priority="169" operator="equal">
      <formula>"Conditional"</formula>
    </cfRule>
  </conditionalFormatting>
  <conditionalFormatting sqref="D53">
    <cfRule type="cellIs" dxfId="447" priority="158" operator="equal">
      <formula>"Observation"</formula>
    </cfRule>
  </conditionalFormatting>
  <conditionalFormatting sqref="K240">
    <cfRule type="cellIs" dxfId="446" priority="167" operator="equal">
      <formula>"Conditional"</formula>
    </cfRule>
  </conditionalFormatting>
  <conditionalFormatting sqref="D47">
    <cfRule type="cellIs" dxfId="445" priority="156" operator="equal">
      <formula>"Observation"</formula>
    </cfRule>
  </conditionalFormatting>
  <conditionalFormatting sqref="D228">
    <cfRule type="cellIs" dxfId="444" priority="161" operator="equal">
      <formula>"Observation"</formula>
    </cfRule>
  </conditionalFormatting>
  <conditionalFormatting sqref="D45">
    <cfRule type="cellIs" dxfId="443" priority="160" operator="equal">
      <formula>"Observation"</formula>
    </cfRule>
  </conditionalFormatting>
  <conditionalFormatting sqref="D49">
    <cfRule type="cellIs" dxfId="442" priority="157" operator="equal">
      <formula>"Observation"</formula>
    </cfRule>
  </conditionalFormatting>
  <conditionalFormatting sqref="D48">
    <cfRule type="cellIs" dxfId="441" priority="155" operator="equal">
      <formula>"Observation"</formula>
    </cfRule>
  </conditionalFormatting>
  <conditionalFormatting sqref="D46">
    <cfRule type="cellIs" dxfId="440" priority="154" operator="equal">
      <formula>"Observation"</formula>
    </cfRule>
  </conditionalFormatting>
  <conditionalFormatting sqref="K45">
    <cfRule type="cellIs" dxfId="439" priority="159" operator="equal">
      <formula>"Conditional"</formula>
    </cfRule>
  </conditionalFormatting>
  <conditionalFormatting sqref="D273">
    <cfRule type="cellIs" dxfId="438" priority="148" operator="equal">
      <formula>"Observation"</formula>
    </cfRule>
  </conditionalFormatting>
  <conditionalFormatting sqref="D274:D275">
    <cfRule type="cellIs" dxfId="437" priority="145" operator="equal">
      <formula>"Observation"</formula>
    </cfRule>
  </conditionalFormatting>
  <conditionalFormatting sqref="D54">
    <cfRule type="cellIs" dxfId="436" priority="149" operator="equal">
      <formula>"Observation"</formula>
    </cfRule>
  </conditionalFormatting>
  <conditionalFormatting sqref="D56 D62:D64">
    <cfRule type="cellIs" dxfId="435" priority="153" operator="equal">
      <formula>"Observation"</formula>
    </cfRule>
  </conditionalFormatting>
  <conditionalFormatting sqref="D57">
    <cfRule type="cellIs" dxfId="434" priority="152" operator="equal">
      <formula>"Observation"</formula>
    </cfRule>
  </conditionalFormatting>
  <conditionalFormatting sqref="D277">
    <cfRule type="cellIs" dxfId="433" priority="146" operator="equal">
      <formula>"Observation"</formula>
    </cfRule>
  </conditionalFormatting>
  <conditionalFormatting sqref="D251">
    <cfRule type="cellIs" dxfId="432" priority="143" operator="equal">
      <formula>"Observation"</formula>
    </cfRule>
  </conditionalFormatting>
  <conditionalFormatting sqref="D43">
    <cfRule type="cellIs" dxfId="431" priority="151" operator="equal">
      <formula>"Observation"</formula>
    </cfRule>
  </conditionalFormatting>
  <conditionalFormatting sqref="D42">
    <cfRule type="cellIs" dxfId="430" priority="150" operator="equal">
      <formula>"Observation"</formula>
    </cfRule>
  </conditionalFormatting>
  <conditionalFormatting sqref="D278">
    <cfRule type="cellIs" dxfId="429" priority="142" operator="equal">
      <formula>"Observation"</formula>
    </cfRule>
  </conditionalFormatting>
  <conditionalFormatting sqref="D192">
    <cfRule type="cellIs" dxfId="428" priority="141" operator="equal">
      <formula>"Observation"</formula>
    </cfRule>
  </conditionalFormatting>
  <conditionalFormatting sqref="D276">
    <cfRule type="cellIs" dxfId="427" priority="144" operator="equal">
      <formula>"Observation"</formula>
    </cfRule>
  </conditionalFormatting>
  <conditionalFormatting sqref="K273">
    <cfRule type="cellIs" dxfId="426" priority="147" operator="equal">
      <formula>"Conditional"</formula>
    </cfRule>
  </conditionalFormatting>
  <conditionalFormatting sqref="D24">
    <cfRule type="cellIs" dxfId="425" priority="140" operator="equal">
      <formula>"Observation"</formula>
    </cfRule>
  </conditionalFormatting>
  <conditionalFormatting sqref="D32">
    <cfRule type="cellIs" dxfId="424" priority="138" operator="equal">
      <formula>"Observation"</formula>
    </cfRule>
  </conditionalFormatting>
  <conditionalFormatting sqref="D50">
    <cfRule type="cellIs" dxfId="423" priority="136" operator="equal">
      <formula>"Observation"</formula>
    </cfRule>
  </conditionalFormatting>
  <conditionalFormatting sqref="D25">
    <cfRule type="cellIs" dxfId="422" priority="139" operator="equal">
      <formula>"Observation"</formula>
    </cfRule>
  </conditionalFormatting>
  <conditionalFormatting sqref="D51">
    <cfRule type="cellIs" dxfId="421" priority="137" operator="equal">
      <formula>"Observation"</formula>
    </cfRule>
  </conditionalFormatting>
  <conditionalFormatting sqref="D111:D113 D115">
    <cfRule type="cellIs" dxfId="420" priority="132" operator="equal">
      <formula>"Observation"</formula>
    </cfRule>
  </conditionalFormatting>
  <conditionalFormatting sqref="D108">
    <cfRule type="cellIs" dxfId="419" priority="133" operator="equal">
      <formula>"Observation"</formula>
    </cfRule>
  </conditionalFormatting>
  <conditionalFormatting sqref="D59">
    <cfRule type="cellIs" dxfId="418" priority="134" operator="equal">
      <formula>"Observation"</formula>
    </cfRule>
  </conditionalFormatting>
  <conditionalFormatting sqref="D52">
    <cfRule type="cellIs" dxfId="417" priority="135" operator="equal">
      <formula>"Observation"</formula>
    </cfRule>
  </conditionalFormatting>
  <conditionalFormatting sqref="D21">
    <cfRule type="cellIs" dxfId="416" priority="129" operator="equal">
      <formula>"Observation"</formula>
    </cfRule>
  </conditionalFormatting>
  <conditionalFormatting sqref="D8">
    <cfRule type="cellIs" dxfId="415" priority="131" operator="equal">
      <formula>"Observation"</formula>
    </cfRule>
  </conditionalFormatting>
  <conditionalFormatting sqref="D28">
    <cfRule type="cellIs" dxfId="414" priority="128" operator="equal">
      <formula>"Observation"</formula>
    </cfRule>
  </conditionalFormatting>
  <conditionalFormatting sqref="D44">
    <cfRule type="cellIs" dxfId="413" priority="130" operator="equal">
      <formula>"Observation"</formula>
    </cfRule>
  </conditionalFormatting>
  <conditionalFormatting sqref="D74">
    <cfRule type="cellIs" dxfId="412" priority="121" operator="equal">
      <formula>"Observation"</formula>
    </cfRule>
  </conditionalFormatting>
  <conditionalFormatting sqref="D67">
    <cfRule type="cellIs" dxfId="411" priority="127" operator="equal">
      <formula>"Observation"</formula>
    </cfRule>
  </conditionalFormatting>
  <conditionalFormatting sqref="D78">
    <cfRule type="cellIs" dxfId="410" priority="120" operator="equal">
      <formula>"Observation"</formula>
    </cfRule>
  </conditionalFormatting>
  <conditionalFormatting sqref="D82">
    <cfRule type="cellIs" dxfId="409" priority="126" operator="equal">
      <formula>"Observation"</formula>
    </cfRule>
  </conditionalFormatting>
  <conditionalFormatting sqref="D34">
    <cfRule type="cellIs" dxfId="408" priority="125" operator="equal">
      <formula>"Observation"</formula>
    </cfRule>
  </conditionalFormatting>
  <conditionalFormatting sqref="D100">
    <cfRule type="cellIs" dxfId="407" priority="118" operator="equal">
      <formula>"Observation"</formula>
    </cfRule>
  </conditionalFormatting>
  <conditionalFormatting sqref="D84:D87">
    <cfRule type="cellIs" dxfId="406" priority="119" operator="equal">
      <formula>"Observation"</formula>
    </cfRule>
  </conditionalFormatting>
  <conditionalFormatting sqref="D114">
    <cfRule type="cellIs" dxfId="405" priority="117" operator="equal">
      <formula>"Observation"</formula>
    </cfRule>
  </conditionalFormatting>
  <conditionalFormatting sqref="D76">
    <cfRule type="cellIs" dxfId="404" priority="123" operator="equal">
      <formula>"Observation"</formula>
    </cfRule>
  </conditionalFormatting>
  <conditionalFormatting sqref="D72">
    <cfRule type="cellIs" dxfId="403" priority="122" operator="equal">
      <formula>"Observation"</formula>
    </cfRule>
  </conditionalFormatting>
  <conditionalFormatting sqref="D124">
    <cfRule type="cellIs" dxfId="402" priority="114" operator="equal">
      <formula>"Observation"</formula>
    </cfRule>
  </conditionalFormatting>
  <conditionalFormatting sqref="D69:D71 D77 D73 D75 D79:D80">
    <cfRule type="cellIs" dxfId="401" priority="124" operator="equal">
      <formula>"Observation"</formula>
    </cfRule>
  </conditionalFormatting>
  <conditionalFormatting sqref="D121:D123">
    <cfRule type="cellIs" dxfId="400" priority="115" operator="equal">
      <formula>"Observation"</formula>
    </cfRule>
  </conditionalFormatting>
  <conditionalFormatting sqref="D141">
    <cfRule type="cellIs" dxfId="399" priority="102" operator="equal">
      <formula>"Observation"</formula>
    </cfRule>
  </conditionalFormatting>
  <conditionalFormatting sqref="D136">
    <cfRule type="cellIs" dxfId="398" priority="104" operator="equal">
      <formula>"Observation"</formula>
    </cfRule>
  </conditionalFormatting>
  <conditionalFormatting sqref="D126">
    <cfRule type="cellIs" dxfId="397" priority="112" operator="equal">
      <formula>"Observation"</formula>
    </cfRule>
  </conditionalFormatting>
  <conditionalFormatting sqref="D154">
    <cfRule type="cellIs" dxfId="396" priority="101" operator="equal">
      <formula>"Observation"</formula>
    </cfRule>
  </conditionalFormatting>
  <conditionalFormatting sqref="D128">
    <cfRule type="cellIs" dxfId="395" priority="111" operator="equal">
      <formula>"Observation"</formula>
    </cfRule>
  </conditionalFormatting>
  <conditionalFormatting sqref="D127">
    <cfRule type="cellIs" dxfId="394" priority="110" operator="equal">
      <formula>"Observation"</formula>
    </cfRule>
  </conditionalFormatting>
  <conditionalFormatting sqref="D131">
    <cfRule type="cellIs" dxfId="393" priority="108" operator="equal">
      <formula>"Observation"</formula>
    </cfRule>
  </conditionalFormatting>
  <conditionalFormatting sqref="D129:D130">
    <cfRule type="cellIs" dxfId="392" priority="109" operator="equal">
      <formula>"Observation"</formula>
    </cfRule>
  </conditionalFormatting>
  <conditionalFormatting sqref="D116">
    <cfRule type="cellIs" dxfId="391" priority="106" operator="equal">
      <formula>"Observation"</formula>
    </cfRule>
  </conditionalFormatting>
  <conditionalFormatting sqref="D132">
    <cfRule type="cellIs" dxfId="390" priority="107" operator="equal">
      <formula>"Observation"</formula>
    </cfRule>
  </conditionalFormatting>
  <conditionalFormatting sqref="D106">
    <cfRule type="cellIs" dxfId="389" priority="105" operator="equal">
      <formula>"Observation"</formula>
    </cfRule>
  </conditionalFormatting>
  <conditionalFormatting sqref="D137">
    <cfRule type="cellIs" dxfId="388" priority="103" operator="equal">
      <formula>"Observation"</formula>
    </cfRule>
  </conditionalFormatting>
  <conditionalFormatting sqref="D153">
    <cfRule type="cellIs" dxfId="387" priority="100" operator="equal">
      <formula>"Observation"</formula>
    </cfRule>
  </conditionalFormatting>
  <conditionalFormatting sqref="D175">
    <cfRule type="cellIs" dxfId="386" priority="99" operator="equal">
      <formula>"Observation"</formula>
    </cfRule>
  </conditionalFormatting>
  <conditionalFormatting sqref="D134">
    <cfRule type="cellIs" dxfId="385" priority="98" operator="equal">
      <formula>"Observation"</formula>
    </cfRule>
  </conditionalFormatting>
  <conditionalFormatting sqref="D150">
    <cfRule type="cellIs" dxfId="384" priority="97" operator="equal">
      <formula>"Observation"</formula>
    </cfRule>
  </conditionalFormatting>
  <conditionalFormatting sqref="D152">
    <cfRule type="cellIs" dxfId="383" priority="96" operator="equal">
      <formula>"Observation"</formula>
    </cfRule>
  </conditionalFormatting>
  <conditionalFormatting sqref="D145">
    <cfRule type="cellIs" dxfId="382" priority="95" operator="equal">
      <formula>"Observation"</formula>
    </cfRule>
  </conditionalFormatting>
  <conditionalFormatting sqref="D202">
    <cfRule type="cellIs" dxfId="381" priority="91" operator="equal">
      <formula>"Observation"</formula>
    </cfRule>
  </conditionalFormatting>
  <conditionalFormatting sqref="D226">
    <cfRule type="cellIs" dxfId="380" priority="78" operator="equal">
      <formula>"Observation"</formula>
    </cfRule>
  </conditionalFormatting>
  <conditionalFormatting sqref="D250">
    <cfRule type="cellIs" dxfId="379" priority="77" operator="equal">
      <formula>"Observation"</formula>
    </cfRule>
  </conditionalFormatting>
  <conditionalFormatting sqref="D210">
    <cfRule type="cellIs" dxfId="378" priority="88" operator="equal">
      <formula>"Observation"</formula>
    </cfRule>
  </conditionalFormatting>
  <conditionalFormatting sqref="D19">
    <cfRule type="cellIs" dxfId="377" priority="82" operator="equal">
      <formula>"Observation"</formula>
    </cfRule>
  </conditionalFormatting>
  <conditionalFormatting sqref="K202">
    <cfRule type="cellIs" dxfId="376" priority="90" operator="equal">
      <formula>"Conditional"</formula>
    </cfRule>
  </conditionalFormatting>
  <conditionalFormatting sqref="D209">
    <cfRule type="cellIs" dxfId="375" priority="89" operator="equal">
      <formula>"Observation"</formula>
    </cfRule>
  </conditionalFormatting>
  <conditionalFormatting sqref="D58">
    <cfRule type="cellIs" dxfId="374" priority="87" operator="equal">
      <formula>"Observation"</formula>
    </cfRule>
  </conditionalFormatting>
  <conditionalFormatting sqref="D60">
    <cfRule type="cellIs" dxfId="373" priority="85" operator="equal">
      <formula>"Observation"</formula>
    </cfRule>
  </conditionalFormatting>
  <conditionalFormatting sqref="D9">
    <cfRule type="cellIs" dxfId="372" priority="81" operator="equal">
      <formula>"Observation"</formula>
    </cfRule>
  </conditionalFormatting>
  <conditionalFormatting sqref="D66">
    <cfRule type="cellIs" dxfId="371" priority="86" operator="equal">
      <formula>"Observation"</formula>
    </cfRule>
  </conditionalFormatting>
  <conditionalFormatting sqref="D61">
    <cfRule type="cellIs" dxfId="370" priority="84" operator="equal">
      <formula>"Observation"</formula>
    </cfRule>
  </conditionalFormatting>
  <conditionalFormatting sqref="D224">
    <cfRule type="cellIs" dxfId="369" priority="64" operator="equal">
      <formula>"Observation"</formula>
    </cfRule>
  </conditionalFormatting>
  <conditionalFormatting sqref="D65">
    <cfRule type="cellIs" dxfId="368" priority="83" operator="equal">
      <formula>"Observation"</formula>
    </cfRule>
  </conditionalFormatting>
  <conditionalFormatting sqref="D83">
    <cfRule type="cellIs" dxfId="367" priority="80" operator="equal">
      <formula>"Observation"</formula>
    </cfRule>
  </conditionalFormatting>
  <conditionalFormatting sqref="D163">
    <cfRule type="cellIs" dxfId="366" priority="71" operator="equal">
      <formula>"Observation"</formula>
    </cfRule>
  </conditionalFormatting>
  <conditionalFormatting sqref="D110">
    <cfRule type="cellIs" dxfId="365" priority="75" operator="equal">
      <formula>"Observation"</formula>
    </cfRule>
  </conditionalFormatting>
  <conditionalFormatting sqref="D216">
    <cfRule type="cellIs" dxfId="364" priority="65" operator="equal">
      <formula>"Observation"</formula>
    </cfRule>
  </conditionalFormatting>
  <conditionalFormatting sqref="D109">
    <cfRule type="cellIs" dxfId="363" priority="76" operator="equal">
      <formula>"Observation"</formula>
    </cfRule>
  </conditionalFormatting>
  <conditionalFormatting sqref="D55">
    <cfRule type="cellIs" dxfId="362" priority="74" operator="equal">
      <formula>"Observation"</formula>
    </cfRule>
  </conditionalFormatting>
  <conditionalFormatting sqref="D225">
    <cfRule type="cellIs" dxfId="361" priority="70" operator="equal">
      <formula>"Observation"</formula>
    </cfRule>
  </conditionalFormatting>
  <conditionalFormatting sqref="D223">
    <cfRule type="cellIs" dxfId="360" priority="69" operator="equal">
      <formula>"Observation"</formula>
    </cfRule>
  </conditionalFormatting>
  <conditionalFormatting sqref="D219">
    <cfRule type="cellIs" dxfId="359" priority="68" operator="equal">
      <formula>"Observation"</formula>
    </cfRule>
  </conditionalFormatting>
  <conditionalFormatting sqref="D217">
    <cfRule type="cellIs" dxfId="358" priority="67" operator="equal">
      <formula>"Observation"</formula>
    </cfRule>
  </conditionalFormatting>
  <conditionalFormatting sqref="D218">
    <cfRule type="cellIs" dxfId="357" priority="66" operator="equal">
      <formula>"Observation"</formula>
    </cfRule>
  </conditionalFormatting>
  <conditionalFormatting sqref="D221">
    <cfRule type="cellIs" dxfId="356" priority="63" operator="equal">
      <formula>"Observation"</formula>
    </cfRule>
  </conditionalFormatting>
  <conditionalFormatting sqref="D220">
    <cfRule type="cellIs" dxfId="355" priority="62" operator="equal">
      <formula>"Observation"</formula>
    </cfRule>
  </conditionalFormatting>
  <conditionalFormatting sqref="D222">
    <cfRule type="cellIs" dxfId="354" priority="61" operator="equal">
      <formula>"Observation"</formula>
    </cfRule>
  </conditionalFormatting>
  <conditionalFormatting sqref="D234:D236">
    <cfRule type="cellIs" dxfId="353" priority="60" operator="equal">
      <formula>"Observation"</formula>
    </cfRule>
  </conditionalFormatting>
  <conditionalFormatting sqref="D229">
    <cfRule type="cellIs" dxfId="352" priority="59" operator="equal">
      <formula>"Observation"</formula>
    </cfRule>
  </conditionalFormatting>
  <conditionalFormatting sqref="D231">
    <cfRule type="cellIs" dxfId="351" priority="58" operator="equal">
      <formula>"Observation"</formula>
    </cfRule>
  </conditionalFormatting>
  <conditionalFormatting sqref="D239">
    <cfRule type="cellIs" dxfId="350" priority="57" operator="equal">
      <formula>"Observation"</formula>
    </cfRule>
  </conditionalFormatting>
  <conditionalFormatting sqref="D232">
    <cfRule type="cellIs" dxfId="349" priority="54" operator="equal">
      <formula>"Observation"</formula>
    </cfRule>
  </conditionalFormatting>
  <conditionalFormatting sqref="D237">
    <cfRule type="cellIs" dxfId="348" priority="52" operator="equal">
      <formula>"Observation"</formula>
    </cfRule>
  </conditionalFormatting>
  <conditionalFormatting sqref="D230">
    <cfRule type="cellIs" dxfId="347" priority="56" operator="equal">
      <formula>"Observation"</formula>
    </cfRule>
  </conditionalFormatting>
  <conditionalFormatting sqref="D233">
    <cfRule type="cellIs" dxfId="346" priority="53" operator="equal">
      <formula>"Observation"</formula>
    </cfRule>
  </conditionalFormatting>
  <conditionalFormatting sqref="D238">
    <cfRule type="cellIs" dxfId="345" priority="55" operator="equal">
      <formula>"Observation"</formula>
    </cfRule>
  </conditionalFormatting>
  <conditionalFormatting sqref="D241">
    <cfRule type="cellIs" dxfId="344" priority="51" operator="equal">
      <formula>"Observation"</formula>
    </cfRule>
  </conditionalFormatting>
  <conditionalFormatting sqref="D243">
    <cfRule type="cellIs" dxfId="343" priority="50" operator="equal">
      <formula>"Observation"</formula>
    </cfRule>
  </conditionalFormatting>
  <conditionalFormatting sqref="D242">
    <cfRule type="cellIs" dxfId="342" priority="49" operator="equal">
      <formula>"Observation"</formula>
    </cfRule>
  </conditionalFormatting>
  <conditionalFormatting sqref="D244:D246">
    <cfRule type="cellIs" dxfId="341" priority="48" operator="equal">
      <formula>"Observation"</formula>
    </cfRule>
  </conditionalFormatting>
  <conditionalFormatting sqref="D247">
    <cfRule type="cellIs" dxfId="340" priority="46" operator="equal">
      <formula>"Observation"</formula>
    </cfRule>
  </conditionalFormatting>
  <conditionalFormatting sqref="D248">
    <cfRule type="cellIs" dxfId="339" priority="47" operator="equal">
      <formula>"Observation"</formula>
    </cfRule>
  </conditionalFormatting>
  <conditionalFormatting sqref="D249">
    <cfRule type="cellIs" dxfId="338" priority="45" operator="equal">
      <formula>"Observation"</formula>
    </cfRule>
  </conditionalFormatting>
  <conditionalFormatting sqref="D259">
    <cfRule type="cellIs" dxfId="337" priority="41" operator="equal">
      <formula>"Observation"</formula>
    </cfRule>
  </conditionalFormatting>
  <conditionalFormatting sqref="D264">
    <cfRule type="cellIs" dxfId="336" priority="44" operator="equal">
      <formula>"Observation"</formula>
    </cfRule>
  </conditionalFormatting>
  <conditionalFormatting sqref="D260">
    <cfRule type="cellIs" dxfId="335" priority="43" operator="equal">
      <formula>"Observation"</formula>
    </cfRule>
  </conditionalFormatting>
  <conditionalFormatting sqref="D258">
    <cfRule type="cellIs" dxfId="334" priority="42" operator="equal">
      <formula>"Observation"</formula>
    </cfRule>
  </conditionalFormatting>
  <conditionalFormatting sqref="D262">
    <cfRule type="cellIs" dxfId="333" priority="39" operator="equal">
      <formula>"Observation"</formula>
    </cfRule>
  </conditionalFormatting>
  <conditionalFormatting sqref="D261">
    <cfRule type="cellIs" dxfId="332" priority="38" operator="equal">
      <formula>"Observation"</formula>
    </cfRule>
  </conditionalFormatting>
  <conditionalFormatting sqref="D263">
    <cfRule type="cellIs" dxfId="331" priority="37" operator="equal">
      <formula>"Observation"</formula>
    </cfRule>
  </conditionalFormatting>
  <conditionalFormatting sqref="D257">
    <cfRule type="cellIs" dxfId="330" priority="40" operator="equal">
      <formula>"Observation"</formula>
    </cfRule>
  </conditionalFormatting>
  <conditionalFormatting sqref="D252:D253">
    <cfRule type="cellIs" dxfId="329" priority="35" operator="equal">
      <formula>"Observation"</formula>
    </cfRule>
  </conditionalFormatting>
  <conditionalFormatting sqref="D255">
    <cfRule type="cellIs" dxfId="328" priority="36" operator="equal">
      <formula>"Observation"</formula>
    </cfRule>
  </conditionalFormatting>
  <conditionalFormatting sqref="D254">
    <cfRule type="cellIs" dxfId="327" priority="34" operator="equal">
      <formula>"Observation"</formula>
    </cfRule>
  </conditionalFormatting>
  <conditionalFormatting sqref="D265">
    <cfRule type="cellIs" dxfId="326" priority="31" operator="equal">
      <formula>"Observation"</formula>
    </cfRule>
  </conditionalFormatting>
  <conditionalFormatting sqref="D266">
    <cfRule type="cellIs" dxfId="325" priority="32" operator="equal">
      <formula>"Observation"</formula>
    </cfRule>
  </conditionalFormatting>
  <conditionalFormatting sqref="D267">
    <cfRule type="cellIs" dxfId="324" priority="30" operator="equal">
      <formula>"Observation"</formula>
    </cfRule>
  </conditionalFormatting>
  <conditionalFormatting sqref="D29">
    <cfRule type="cellIs" dxfId="323" priority="29" operator="equal">
      <formula>"Observation"</formula>
    </cfRule>
  </conditionalFormatting>
  <conditionalFormatting sqref="D97">
    <cfRule type="cellIs" dxfId="322" priority="26" operator="equal">
      <formula>"Observation"</formula>
    </cfRule>
  </conditionalFormatting>
  <conditionalFormatting sqref="D98">
    <cfRule type="cellIs" dxfId="321" priority="25" operator="equal">
      <formula>"Observation"</formula>
    </cfRule>
  </conditionalFormatting>
  <conditionalFormatting sqref="D135">
    <cfRule type="cellIs" dxfId="320" priority="11" operator="equal">
      <formula>"Observation"</formula>
    </cfRule>
  </conditionalFormatting>
  <conditionalFormatting sqref="D151">
    <cfRule type="cellIs" dxfId="319" priority="10" operator="equal">
      <formula>"Observation"</formula>
    </cfRule>
  </conditionalFormatting>
  <conditionalFormatting sqref="D182">
    <cfRule type="cellIs" dxfId="318" priority="24" operator="equal">
      <formula>"Observation"</formula>
    </cfRule>
  </conditionalFormatting>
  <conditionalFormatting sqref="D142">
    <cfRule type="cellIs" dxfId="317" priority="23" operator="equal">
      <formula>"Observation"</formula>
    </cfRule>
  </conditionalFormatting>
  <conditionalFormatting sqref="D143:D144">
    <cfRule type="cellIs" dxfId="316" priority="22" operator="equal">
      <formula>"Observation"</formula>
    </cfRule>
  </conditionalFormatting>
  <conditionalFormatting sqref="D155:D158">
    <cfRule type="cellIs" dxfId="315" priority="21" operator="equal">
      <formula>"Observation"</formula>
    </cfRule>
  </conditionalFormatting>
  <conditionalFormatting sqref="D92:D95">
    <cfRule type="cellIs" dxfId="314" priority="20" operator="equal">
      <formula>"Observation"</formula>
    </cfRule>
  </conditionalFormatting>
  <conditionalFormatting sqref="D96">
    <cfRule type="cellIs" dxfId="313" priority="19" operator="equal">
      <formula>"Observation"</formula>
    </cfRule>
  </conditionalFormatting>
  <conditionalFormatting sqref="D89:D91">
    <cfRule type="cellIs" dxfId="312" priority="18" operator="equal">
      <formula>"Observation"</formula>
    </cfRule>
  </conditionalFormatting>
  <conditionalFormatting sqref="D30">
    <cfRule type="cellIs" dxfId="311" priority="17" operator="equal">
      <formula>"Observation"</formula>
    </cfRule>
  </conditionalFormatting>
  <conditionalFormatting sqref="D35:D38">
    <cfRule type="cellIs" dxfId="310" priority="16" operator="equal">
      <formula>"Observation"</formula>
    </cfRule>
  </conditionalFormatting>
  <conditionalFormatting sqref="D103">
    <cfRule type="cellIs" dxfId="309" priority="15" operator="equal">
      <formula>"Observation"</formula>
    </cfRule>
  </conditionalFormatting>
  <conditionalFormatting sqref="D118">
    <cfRule type="cellIs" dxfId="308" priority="14" operator="equal">
      <formula>"Observation"</formula>
    </cfRule>
  </conditionalFormatting>
  <conditionalFormatting sqref="D120">
    <cfRule type="cellIs" dxfId="307" priority="13" operator="equal">
      <formula>"Observation"</formula>
    </cfRule>
  </conditionalFormatting>
  <conditionalFormatting sqref="D125">
    <cfRule type="cellIs" dxfId="306" priority="12" operator="equal">
      <formula>"Observation"</formula>
    </cfRule>
  </conditionalFormatting>
  <conditionalFormatting sqref="D159">
    <cfRule type="cellIs" dxfId="305" priority="9" operator="equal">
      <formula>"Observation"</formula>
    </cfRule>
  </conditionalFormatting>
  <conditionalFormatting sqref="D167">
    <cfRule type="cellIs" dxfId="304" priority="8" operator="equal">
      <formula>"Observation"</formula>
    </cfRule>
  </conditionalFormatting>
  <conditionalFormatting sqref="D171">
    <cfRule type="cellIs" dxfId="303" priority="7" operator="equal">
      <formula>"Observation"</formula>
    </cfRule>
  </conditionalFormatting>
  <conditionalFormatting sqref="D178">
    <cfRule type="cellIs" dxfId="302" priority="6" operator="equal">
      <formula>"Observation"</formula>
    </cfRule>
  </conditionalFormatting>
  <conditionalFormatting sqref="D183">
    <cfRule type="cellIs" dxfId="301" priority="5" operator="equal">
      <formula>"Observation"</formula>
    </cfRule>
  </conditionalFormatting>
  <conditionalFormatting sqref="D187">
    <cfRule type="cellIs" dxfId="300" priority="4" operator="equal">
      <formula>"Observation"</formula>
    </cfRule>
  </conditionalFormatting>
  <conditionalFormatting sqref="D193">
    <cfRule type="cellIs" dxfId="299" priority="3" operator="equal">
      <formula>"Observation"</formula>
    </cfRule>
  </conditionalFormatting>
  <conditionalFormatting sqref="D256">
    <cfRule type="cellIs" dxfId="298" priority="2" operator="equal">
      <formula>"Observation"</formula>
    </cfRule>
  </conditionalFormatting>
  <conditionalFormatting sqref="D268">
    <cfRule type="cellIs" dxfId="297" priority="1" operator="equal">
      <formula>"Observation"</formula>
    </cfRule>
  </conditionalFormatting>
  <pageMargins left="0.7" right="0.7" top="0.75" bottom="0.75" header="0.3" footer="0.3"/>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FF00"/>
  </sheetPr>
  <dimension ref="A1:AB99"/>
  <sheetViews>
    <sheetView zoomScale="85" zoomScaleNormal="85" zoomScalePageLayoutView="85" workbookViewId="0">
      <selection activeCell="G33" sqref="G33"/>
    </sheetView>
  </sheetViews>
  <sheetFormatPr defaultColWidth="8.85546875" defaultRowHeight="15" outlineLevelRow="1" x14ac:dyDescent="0.25"/>
  <cols>
    <col min="1" max="1" width="9.42578125" style="1" customWidth="1"/>
    <col min="2" max="2" width="10.28515625" style="6" customWidth="1"/>
    <col min="3" max="3" width="11.28515625" style="6" customWidth="1"/>
    <col min="4" max="4" width="13.85546875" style="6" customWidth="1"/>
    <col min="5" max="5" width="14.85546875" style="6" customWidth="1"/>
    <col min="6" max="6" width="4.85546875" style="6" customWidth="1"/>
    <col min="7" max="8" width="2.7109375" style="7" customWidth="1"/>
    <col min="9" max="9" width="4.140625" style="7" customWidth="1"/>
    <col min="10" max="10" width="2.7109375" style="7" customWidth="1"/>
    <col min="11" max="11" width="2.28515625" style="6" customWidth="1"/>
    <col min="12" max="12" width="59.7109375" style="1" customWidth="1"/>
    <col min="13" max="13" width="2.28515625" style="10" customWidth="1"/>
    <col min="14" max="14" width="63.7109375" style="6" customWidth="1"/>
    <col min="15" max="15" width="12.85546875" style="2" customWidth="1"/>
    <col min="16" max="16" width="4.42578125" style="6" customWidth="1"/>
    <col min="17" max="17" width="4.85546875" style="6" customWidth="1"/>
    <col min="18" max="18" width="3.140625" style="6" customWidth="1"/>
    <col min="19" max="19" width="8.85546875" style="6"/>
    <col min="20" max="16384" width="8.85546875" style="1"/>
  </cols>
  <sheetData>
    <row r="1" spans="1:21" s="106" customFormat="1" ht="45" customHeight="1" x14ac:dyDescent="0.25">
      <c r="A1" s="106" t="s">
        <v>2988</v>
      </c>
      <c r="G1" s="109"/>
      <c r="H1" s="109"/>
      <c r="I1" s="109"/>
      <c r="J1" s="109"/>
      <c r="O1" s="108"/>
      <c r="P1" s="113"/>
      <c r="Q1" s="113"/>
      <c r="R1" s="113"/>
      <c r="S1" s="113"/>
    </row>
    <row r="2" spans="1:21" s="54" customFormat="1" x14ac:dyDescent="0.25">
      <c r="A2" s="68" t="s">
        <v>917</v>
      </c>
      <c r="B2" s="68" t="s">
        <v>572</v>
      </c>
      <c r="C2" s="68" t="s">
        <v>463</v>
      </c>
      <c r="D2" s="68" t="s">
        <v>462</v>
      </c>
      <c r="E2" s="68" t="s">
        <v>461</v>
      </c>
      <c r="F2" s="68" t="s">
        <v>460</v>
      </c>
      <c r="G2" s="121" t="s">
        <v>459</v>
      </c>
      <c r="H2" s="121" t="s">
        <v>458</v>
      </c>
      <c r="I2" s="121" t="s">
        <v>1537</v>
      </c>
      <c r="J2" s="121" t="s">
        <v>895</v>
      </c>
      <c r="K2" s="509" t="s">
        <v>456</v>
      </c>
      <c r="L2" s="509"/>
      <c r="M2" s="68" t="s">
        <v>455</v>
      </c>
      <c r="N2" s="9"/>
      <c r="O2" s="63" t="s">
        <v>454</v>
      </c>
      <c r="P2" s="54" t="s">
        <v>535</v>
      </c>
      <c r="Q2" s="54" t="s">
        <v>533</v>
      </c>
      <c r="R2" s="68" t="s">
        <v>469</v>
      </c>
      <c r="S2" s="54" t="s">
        <v>955</v>
      </c>
      <c r="T2" s="54" t="s">
        <v>1251</v>
      </c>
      <c r="U2" s="54" t="s">
        <v>2989</v>
      </c>
    </row>
    <row r="3" spans="1:21" s="349" customFormat="1" x14ac:dyDescent="0.25">
      <c r="A3" s="348" t="s">
        <v>1344</v>
      </c>
      <c r="B3" s="342"/>
      <c r="C3" s="348"/>
      <c r="D3" s="342"/>
      <c r="E3" s="342"/>
      <c r="F3" s="342"/>
      <c r="G3" s="348"/>
      <c r="H3" s="348"/>
      <c r="I3" s="348"/>
      <c r="J3" s="348"/>
      <c r="K3" s="348"/>
      <c r="L3" s="342"/>
      <c r="M3" s="285"/>
      <c r="N3" s="291"/>
      <c r="O3" s="256"/>
      <c r="P3" s="348"/>
      <c r="Q3" s="348"/>
      <c r="R3" s="348"/>
      <c r="S3" s="257"/>
      <c r="U3" s="441"/>
    </row>
    <row r="4" spans="1:21" s="250" customFormat="1" x14ac:dyDescent="0.25">
      <c r="B4" s="272"/>
      <c r="C4" s="247"/>
      <c r="D4" s="272"/>
      <c r="E4" s="272"/>
      <c r="F4" s="272"/>
      <c r="G4" s="247"/>
      <c r="H4" s="247"/>
      <c r="I4" s="247"/>
      <c r="J4" s="247"/>
      <c r="K4" s="247"/>
      <c r="L4" s="272"/>
      <c r="M4" s="277"/>
      <c r="N4" s="278"/>
      <c r="O4" s="249"/>
      <c r="P4" s="247"/>
      <c r="Q4" s="247"/>
      <c r="R4" s="247"/>
      <c r="S4" s="251"/>
      <c r="U4" s="265"/>
    </row>
    <row r="5" spans="1:21" s="250" customFormat="1" x14ac:dyDescent="0.25">
      <c r="A5" s="250" t="s">
        <v>1638</v>
      </c>
      <c r="B5" s="281"/>
      <c r="C5" s="248"/>
      <c r="D5" s="248"/>
      <c r="E5" s="248"/>
      <c r="F5" s="248"/>
      <c r="G5" s="282"/>
      <c r="H5" s="280"/>
      <c r="I5" s="280"/>
      <c r="J5" s="280"/>
      <c r="K5" s="283"/>
      <c r="L5" s="283"/>
      <c r="M5" s="284"/>
      <c r="N5" s="248"/>
      <c r="O5" s="279"/>
      <c r="P5" s="282"/>
      <c r="Q5" s="282"/>
      <c r="R5" s="281"/>
      <c r="S5" s="251"/>
    </row>
    <row r="6" spans="1:21" s="54" customFormat="1" ht="30" x14ac:dyDescent="0.25">
      <c r="A6" s="10" t="s">
        <v>1857</v>
      </c>
      <c r="C6" s="346" t="s">
        <v>9</v>
      </c>
      <c r="D6" s="346" t="s">
        <v>11</v>
      </c>
      <c r="E6" s="10" t="s">
        <v>7</v>
      </c>
      <c r="F6" s="346" t="s">
        <v>6</v>
      </c>
      <c r="H6" s="7"/>
      <c r="I6" s="7"/>
      <c r="J6" s="7"/>
      <c r="L6" s="314" t="s">
        <v>1858</v>
      </c>
      <c r="M6" s="523" t="s">
        <v>1859</v>
      </c>
      <c r="N6" s="523"/>
      <c r="O6" s="63"/>
      <c r="S6" s="442"/>
    </row>
    <row r="7" spans="1:21" s="54" customFormat="1" outlineLevel="1" x14ac:dyDescent="0.25">
      <c r="A7" s="10"/>
      <c r="C7" s="6" t="s">
        <v>2</v>
      </c>
      <c r="D7" s="6"/>
      <c r="E7" s="6" t="s">
        <v>1</v>
      </c>
      <c r="F7" s="6" t="s">
        <v>0</v>
      </c>
      <c r="H7" s="7"/>
      <c r="I7" s="7"/>
      <c r="J7" s="7"/>
      <c r="K7" s="158"/>
      <c r="L7" s="269" t="s">
        <v>1550</v>
      </c>
      <c r="N7" s="6" t="s">
        <v>1854</v>
      </c>
      <c r="O7" s="346" t="str">
        <f>A12</f>
        <v>G6.02</v>
      </c>
      <c r="S7" s="345"/>
    </row>
    <row r="8" spans="1:21" s="54" customFormat="1" outlineLevel="1" x14ac:dyDescent="0.25">
      <c r="A8" s="10"/>
      <c r="C8" s="6" t="s">
        <v>2</v>
      </c>
      <c r="D8" s="6"/>
      <c r="E8" s="6" t="s">
        <v>1</v>
      </c>
      <c r="F8" s="6" t="s">
        <v>0</v>
      </c>
      <c r="H8" s="7"/>
      <c r="I8" s="7"/>
      <c r="J8" s="7"/>
      <c r="K8" s="158"/>
      <c r="L8" s="269" t="s">
        <v>1551</v>
      </c>
      <c r="N8" s="6" t="s">
        <v>1855</v>
      </c>
      <c r="O8" s="346" t="str">
        <f>A12</f>
        <v>G6.02</v>
      </c>
      <c r="S8" s="345"/>
    </row>
    <row r="9" spans="1:21" s="54" customFormat="1" outlineLevel="1" x14ac:dyDescent="0.25">
      <c r="A9" s="10"/>
      <c r="C9" s="6" t="s">
        <v>2</v>
      </c>
      <c r="D9" s="6"/>
      <c r="E9" s="6" t="s">
        <v>1</v>
      </c>
      <c r="F9" s="6" t="s">
        <v>0</v>
      </c>
      <c r="H9" s="7"/>
      <c r="I9" s="7"/>
      <c r="J9" s="7"/>
      <c r="K9" s="158"/>
      <c r="L9" s="269" t="s">
        <v>1856</v>
      </c>
      <c r="N9" s="6" t="s">
        <v>1860</v>
      </c>
      <c r="O9" s="346" t="str">
        <f>A12</f>
        <v>G6.02</v>
      </c>
      <c r="S9" s="345"/>
    </row>
    <row r="10" spans="1:21" s="54" customFormat="1" outlineLevel="1" x14ac:dyDescent="0.25">
      <c r="A10" s="10"/>
      <c r="C10" s="6" t="s">
        <v>2</v>
      </c>
      <c r="D10" s="6"/>
      <c r="E10" s="6" t="s">
        <v>1</v>
      </c>
      <c r="F10" s="6" t="s">
        <v>0</v>
      </c>
      <c r="H10" s="7"/>
      <c r="I10" s="7"/>
      <c r="J10" s="7"/>
      <c r="K10" s="158"/>
      <c r="L10" s="6" t="s">
        <v>24</v>
      </c>
      <c r="N10" s="6" t="s">
        <v>23</v>
      </c>
      <c r="O10" s="346" t="str">
        <f>A12</f>
        <v>G6.02</v>
      </c>
      <c r="S10" s="345"/>
    </row>
    <row r="11" spans="1:21" s="54" customFormat="1" outlineLevel="1" x14ac:dyDescent="0.25">
      <c r="A11" s="10"/>
      <c r="C11" s="6" t="s">
        <v>2</v>
      </c>
      <c r="D11" s="6"/>
      <c r="E11" s="6" t="s">
        <v>1</v>
      </c>
      <c r="F11" s="6" t="s">
        <v>0</v>
      </c>
      <c r="H11" s="7"/>
      <c r="I11" s="7"/>
      <c r="J11" s="7"/>
      <c r="K11" s="158"/>
      <c r="L11" s="6" t="s">
        <v>29</v>
      </c>
      <c r="N11" s="6" t="s">
        <v>28</v>
      </c>
      <c r="O11" s="346" t="str">
        <f>A12</f>
        <v>G6.02</v>
      </c>
      <c r="S11" s="345"/>
    </row>
    <row r="12" spans="1:21" s="54" customFormat="1" ht="30" x14ac:dyDescent="0.25">
      <c r="A12" s="10" t="s">
        <v>1861</v>
      </c>
      <c r="C12" s="346" t="s">
        <v>9</v>
      </c>
      <c r="D12" s="346" t="s">
        <v>11</v>
      </c>
      <c r="E12" s="10" t="s">
        <v>7</v>
      </c>
      <c r="F12" s="346" t="s">
        <v>6</v>
      </c>
      <c r="H12" s="7"/>
      <c r="I12" s="7"/>
      <c r="J12" s="7"/>
      <c r="L12" s="314" t="s">
        <v>1862</v>
      </c>
      <c r="M12" s="523" t="s">
        <v>1863</v>
      </c>
      <c r="N12" s="523"/>
      <c r="O12" s="63"/>
      <c r="S12" s="442"/>
    </row>
    <row r="13" spans="1:21" s="54" customFormat="1" outlineLevel="1" x14ac:dyDescent="0.25">
      <c r="A13" s="10"/>
      <c r="C13" s="6" t="s">
        <v>2</v>
      </c>
      <c r="D13" s="6"/>
      <c r="E13" s="6" t="s">
        <v>1</v>
      </c>
      <c r="F13" s="6" t="s">
        <v>0</v>
      </c>
      <c r="H13" s="7"/>
      <c r="I13" s="7"/>
      <c r="J13" s="7"/>
      <c r="K13" s="158"/>
      <c r="L13" s="269" t="s">
        <v>1550</v>
      </c>
      <c r="N13" s="6" t="s">
        <v>1854</v>
      </c>
      <c r="O13" s="346" t="str">
        <f>A18</f>
        <v>G6.03</v>
      </c>
      <c r="S13" s="345"/>
    </row>
    <row r="14" spans="1:21" s="54" customFormat="1" outlineLevel="1" x14ac:dyDescent="0.25">
      <c r="A14" s="10"/>
      <c r="C14" s="6" t="s">
        <v>2</v>
      </c>
      <c r="D14" s="6"/>
      <c r="E14" s="6" t="s">
        <v>1</v>
      </c>
      <c r="F14" s="6" t="s">
        <v>0</v>
      </c>
      <c r="H14" s="7"/>
      <c r="I14" s="7"/>
      <c r="J14" s="7"/>
      <c r="K14" s="158"/>
      <c r="L14" s="269" t="s">
        <v>1551</v>
      </c>
      <c r="N14" s="6" t="s">
        <v>1855</v>
      </c>
      <c r="O14" s="346" t="str">
        <f>A18</f>
        <v>G6.03</v>
      </c>
      <c r="S14" s="345"/>
    </row>
    <row r="15" spans="1:21" s="54" customFormat="1" outlineLevel="1" x14ac:dyDescent="0.25">
      <c r="A15" s="10"/>
      <c r="C15" s="6" t="s">
        <v>2</v>
      </c>
      <c r="D15" s="6"/>
      <c r="E15" s="6" t="s">
        <v>1</v>
      </c>
      <c r="F15" s="6" t="s">
        <v>0</v>
      </c>
      <c r="H15" s="7"/>
      <c r="I15" s="7"/>
      <c r="J15" s="7"/>
      <c r="K15" s="158"/>
      <c r="L15" s="269" t="s">
        <v>1856</v>
      </c>
      <c r="N15" s="6" t="s">
        <v>1860</v>
      </c>
      <c r="O15" s="346" t="str">
        <f>A18</f>
        <v>G6.03</v>
      </c>
      <c r="S15" s="345"/>
    </row>
    <row r="16" spans="1:21" s="54" customFormat="1" outlineLevel="1" x14ac:dyDescent="0.25">
      <c r="A16" s="10"/>
      <c r="C16" s="6" t="s">
        <v>2</v>
      </c>
      <c r="D16" s="6"/>
      <c r="E16" s="6" t="s">
        <v>1</v>
      </c>
      <c r="F16" s="6" t="s">
        <v>0</v>
      </c>
      <c r="H16" s="7"/>
      <c r="I16" s="7"/>
      <c r="J16" s="7"/>
      <c r="K16" s="158"/>
      <c r="L16" s="6" t="s">
        <v>24</v>
      </c>
      <c r="N16" s="6" t="s">
        <v>23</v>
      </c>
      <c r="O16" s="346" t="str">
        <f>A18</f>
        <v>G6.03</v>
      </c>
      <c r="S16" s="345"/>
    </row>
    <row r="17" spans="1:28" s="54" customFormat="1" outlineLevel="1" x14ac:dyDescent="0.25">
      <c r="A17" s="10"/>
      <c r="C17" s="6" t="s">
        <v>2</v>
      </c>
      <c r="D17" s="6"/>
      <c r="E17" s="6" t="s">
        <v>1</v>
      </c>
      <c r="F17" s="6" t="s">
        <v>0</v>
      </c>
      <c r="H17" s="7"/>
      <c r="I17" s="7"/>
      <c r="J17" s="7"/>
      <c r="K17" s="158"/>
      <c r="L17" s="6" t="s">
        <v>29</v>
      </c>
      <c r="N17" s="6" t="s">
        <v>28</v>
      </c>
      <c r="O17" s="346" t="str">
        <f>A18</f>
        <v>G6.03</v>
      </c>
      <c r="S17" s="345"/>
    </row>
    <row r="18" spans="1:28" s="54" customFormat="1" ht="45" x14ac:dyDescent="0.25">
      <c r="A18" s="10" t="s">
        <v>1864</v>
      </c>
      <c r="C18" s="346" t="s">
        <v>9</v>
      </c>
      <c r="D18" s="346" t="s">
        <v>11</v>
      </c>
      <c r="E18" s="10" t="s">
        <v>7</v>
      </c>
      <c r="F18" s="346" t="s">
        <v>6</v>
      </c>
      <c r="H18" s="7"/>
      <c r="I18" s="7"/>
      <c r="J18" s="7"/>
      <c r="L18" s="314" t="s">
        <v>1865</v>
      </c>
      <c r="M18" s="523" t="s">
        <v>1866</v>
      </c>
      <c r="N18" s="523"/>
      <c r="O18" s="63"/>
      <c r="S18" s="442"/>
    </row>
    <row r="19" spans="1:28" s="54" customFormat="1" outlineLevel="1" x14ac:dyDescent="0.25">
      <c r="A19" s="10"/>
      <c r="C19" s="6" t="s">
        <v>2</v>
      </c>
      <c r="D19" s="6"/>
      <c r="E19" s="6" t="s">
        <v>1</v>
      </c>
      <c r="F19" s="6" t="s">
        <v>0</v>
      </c>
      <c r="H19" s="7"/>
      <c r="I19" s="7"/>
      <c r="J19" s="7"/>
      <c r="K19" s="158"/>
      <c r="L19" s="269" t="s">
        <v>1550</v>
      </c>
      <c r="N19" s="6" t="s">
        <v>1854</v>
      </c>
      <c r="O19" s="346" t="str">
        <f>A24</f>
        <v>G6.04</v>
      </c>
      <c r="S19" s="345"/>
    </row>
    <row r="20" spans="1:28" s="54" customFormat="1" outlineLevel="1" x14ac:dyDescent="0.25">
      <c r="A20" s="10"/>
      <c r="C20" s="6" t="s">
        <v>2</v>
      </c>
      <c r="D20" s="6"/>
      <c r="E20" s="6" t="s">
        <v>1</v>
      </c>
      <c r="F20" s="6" t="s">
        <v>0</v>
      </c>
      <c r="H20" s="7"/>
      <c r="I20" s="7"/>
      <c r="J20" s="7"/>
      <c r="K20" s="158"/>
      <c r="L20" s="269" t="s">
        <v>1551</v>
      </c>
      <c r="N20" s="6" t="s">
        <v>1855</v>
      </c>
      <c r="O20" s="346" t="str">
        <f>A24</f>
        <v>G6.04</v>
      </c>
      <c r="S20" s="345"/>
    </row>
    <row r="21" spans="1:28" s="54" customFormat="1" outlineLevel="1" x14ac:dyDescent="0.25">
      <c r="A21" s="10"/>
      <c r="C21" s="6" t="s">
        <v>2</v>
      </c>
      <c r="D21" s="6"/>
      <c r="E21" s="6" t="s">
        <v>1</v>
      </c>
      <c r="F21" s="6" t="s">
        <v>0</v>
      </c>
      <c r="H21" s="7"/>
      <c r="I21" s="7"/>
      <c r="J21" s="7"/>
      <c r="K21" s="158"/>
      <c r="L21" s="269" t="s">
        <v>1856</v>
      </c>
      <c r="N21" s="6" t="s">
        <v>1860</v>
      </c>
      <c r="O21" s="346" t="str">
        <f>A24</f>
        <v>G6.04</v>
      </c>
      <c r="S21" s="345"/>
    </row>
    <row r="22" spans="1:28" s="54" customFormat="1" outlineLevel="1" x14ac:dyDescent="0.25">
      <c r="A22" s="10"/>
      <c r="C22" s="6" t="s">
        <v>2</v>
      </c>
      <c r="D22" s="6"/>
      <c r="E22" s="6" t="s">
        <v>1</v>
      </c>
      <c r="F22" s="6" t="s">
        <v>0</v>
      </c>
      <c r="H22" s="7"/>
      <c r="I22" s="7"/>
      <c r="J22" s="7"/>
      <c r="K22" s="158"/>
      <c r="L22" s="6" t="s">
        <v>24</v>
      </c>
      <c r="N22" s="6" t="s">
        <v>23</v>
      </c>
      <c r="O22" s="346" t="str">
        <f>A24</f>
        <v>G6.04</v>
      </c>
      <c r="S22" s="345"/>
    </row>
    <row r="23" spans="1:28" s="54" customFormat="1" outlineLevel="1" x14ac:dyDescent="0.25">
      <c r="A23" s="10"/>
      <c r="C23" s="6" t="s">
        <v>2</v>
      </c>
      <c r="D23" s="6"/>
      <c r="E23" s="6" t="s">
        <v>1</v>
      </c>
      <c r="F23" s="6" t="s">
        <v>0</v>
      </c>
      <c r="H23" s="7"/>
      <c r="I23" s="7"/>
      <c r="J23" s="7"/>
      <c r="K23" s="158"/>
      <c r="L23" s="6" t="s">
        <v>29</v>
      </c>
      <c r="N23" s="6" t="s">
        <v>28</v>
      </c>
      <c r="O23" s="346" t="str">
        <f>A24</f>
        <v>G6.04</v>
      </c>
      <c r="S23" s="345"/>
    </row>
    <row r="24" spans="1:28" s="54" customFormat="1" ht="30" x14ac:dyDescent="0.25">
      <c r="A24" s="10" t="s">
        <v>1867</v>
      </c>
      <c r="C24" s="346" t="s">
        <v>9</v>
      </c>
      <c r="D24" s="346" t="s">
        <v>11</v>
      </c>
      <c r="E24" s="10" t="s">
        <v>7</v>
      </c>
      <c r="F24" s="346" t="s">
        <v>6</v>
      </c>
      <c r="H24" s="7"/>
      <c r="I24" s="7"/>
      <c r="J24" s="7"/>
      <c r="L24" s="314" t="s">
        <v>1868</v>
      </c>
      <c r="M24" s="523" t="s">
        <v>1869</v>
      </c>
      <c r="N24" s="523"/>
      <c r="O24" s="63"/>
      <c r="S24" s="345"/>
    </row>
    <row r="25" spans="1:28" s="54" customFormat="1" outlineLevel="1" x14ac:dyDescent="0.25">
      <c r="A25" s="10"/>
      <c r="C25" s="6" t="s">
        <v>2</v>
      </c>
      <c r="D25" s="6"/>
      <c r="E25" s="6" t="s">
        <v>1</v>
      </c>
      <c r="F25" s="6" t="s">
        <v>0</v>
      </c>
      <c r="H25" s="7"/>
      <c r="I25" s="7"/>
      <c r="J25" s="7"/>
      <c r="K25" s="158"/>
      <c r="L25" s="269" t="s">
        <v>1550</v>
      </c>
      <c r="N25" s="6" t="s">
        <v>1854</v>
      </c>
      <c r="O25" s="346" t="str">
        <f>A30</f>
        <v>G6.05</v>
      </c>
      <c r="S25" s="345"/>
    </row>
    <row r="26" spans="1:28" s="54" customFormat="1" outlineLevel="1" x14ac:dyDescent="0.25">
      <c r="A26" s="10"/>
      <c r="C26" s="6" t="s">
        <v>2</v>
      </c>
      <c r="D26" s="6"/>
      <c r="E26" s="6" t="s">
        <v>1</v>
      </c>
      <c r="F26" s="6" t="s">
        <v>0</v>
      </c>
      <c r="H26" s="7"/>
      <c r="I26" s="7"/>
      <c r="J26" s="7"/>
      <c r="K26" s="158"/>
      <c r="L26" s="269" t="s">
        <v>1551</v>
      </c>
      <c r="N26" s="6" t="s">
        <v>1855</v>
      </c>
      <c r="O26" s="346" t="str">
        <f>A30</f>
        <v>G6.05</v>
      </c>
      <c r="S26" s="345"/>
    </row>
    <row r="27" spans="1:28" s="54" customFormat="1" outlineLevel="1" x14ac:dyDescent="0.25">
      <c r="A27" s="10"/>
      <c r="C27" s="6" t="s">
        <v>2</v>
      </c>
      <c r="D27" s="6"/>
      <c r="E27" s="6" t="s">
        <v>1</v>
      </c>
      <c r="F27" s="6" t="s">
        <v>0</v>
      </c>
      <c r="H27" s="7"/>
      <c r="I27" s="7"/>
      <c r="J27" s="7"/>
      <c r="K27" s="158"/>
      <c r="L27" s="269" t="s">
        <v>1856</v>
      </c>
      <c r="N27" s="6" t="s">
        <v>1860</v>
      </c>
      <c r="O27" s="346" t="str">
        <f>A30</f>
        <v>G6.05</v>
      </c>
      <c r="S27" s="345"/>
    </row>
    <row r="28" spans="1:28" s="54" customFormat="1" outlineLevel="1" x14ac:dyDescent="0.25">
      <c r="A28" s="10"/>
      <c r="C28" s="6" t="s">
        <v>2</v>
      </c>
      <c r="D28" s="6"/>
      <c r="E28" s="6" t="s">
        <v>1</v>
      </c>
      <c r="F28" s="6" t="s">
        <v>0</v>
      </c>
      <c r="H28" s="7"/>
      <c r="I28" s="7"/>
      <c r="J28" s="7"/>
      <c r="K28" s="158"/>
      <c r="L28" s="6" t="s">
        <v>24</v>
      </c>
      <c r="N28" s="6" t="s">
        <v>23</v>
      </c>
      <c r="O28" s="346" t="str">
        <f>A30</f>
        <v>G6.05</v>
      </c>
      <c r="S28" s="345"/>
    </row>
    <row r="29" spans="1:28" s="54" customFormat="1" outlineLevel="1" x14ac:dyDescent="0.25">
      <c r="A29" s="10"/>
      <c r="C29" s="6" t="s">
        <v>2</v>
      </c>
      <c r="D29" s="6"/>
      <c r="E29" s="6" t="s">
        <v>1</v>
      </c>
      <c r="F29" s="6" t="s">
        <v>0</v>
      </c>
      <c r="H29" s="7"/>
      <c r="I29" s="7"/>
      <c r="J29" s="7"/>
      <c r="K29" s="158"/>
      <c r="L29" s="6" t="s">
        <v>29</v>
      </c>
      <c r="N29" s="6" t="s">
        <v>28</v>
      </c>
      <c r="O29" s="346" t="str">
        <f>A30</f>
        <v>G6.05</v>
      </c>
      <c r="S29" s="345"/>
    </row>
    <row r="30" spans="1:28" ht="30" x14ac:dyDescent="0.25">
      <c r="A30" s="10" t="s">
        <v>1870</v>
      </c>
      <c r="B30" s="1"/>
      <c r="C30" s="346" t="s">
        <v>9</v>
      </c>
      <c r="D30" s="346" t="s">
        <v>8</v>
      </c>
      <c r="E30" s="346" t="s">
        <v>7</v>
      </c>
      <c r="F30" s="346" t="s">
        <v>6</v>
      </c>
      <c r="G30" s="10"/>
      <c r="H30" s="10"/>
      <c r="I30" s="10"/>
      <c r="J30" s="10"/>
      <c r="K30" s="1"/>
      <c r="L30" s="422" t="s">
        <v>1561</v>
      </c>
      <c r="M30" s="528" t="s">
        <v>2990</v>
      </c>
      <c r="N30" s="528"/>
      <c r="O30" s="263"/>
      <c r="P30" s="345"/>
      <c r="Q30" s="345"/>
      <c r="R30" s="290"/>
      <c r="S30" s="345"/>
      <c r="T30" s="43"/>
      <c r="U30" s="43"/>
      <c r="V30" s="43"/>
      <c r="W30" s="43"/>
      <c r="X30" s="43"/>
      <c r="Y30" s="43"/>
      <c r="Z30" s="43"/>
      <c r="AA30" s="43"/>
      <c r="AB30" s="43"/>
    </row>
    <row r="31" spans="1:28" outlineLevel="1" x14ac:dyDescent="0.25">
      <c r="B31" s="1"/>
      <c r="C31" s="6" t="s">
        <v>2</v>
      </c>
      <c r="E31" s="6" t="s">
        <v>1</v>
      </c>
      <c r="F31" s="6" t="s">
        <v>0</v>
      </c>
      <c r="G31" s="1"/>
      <c r="H31" s="1"/>
      <c r="I31" s="1"/>
      <c r="J31" s="1"/>
      <c r="K31" s="1"/>
      <c r="L31" s="148" t="s">
        <v>3</v>
      </c>
      <c r="M31" s="1"/>
      <c r="N31" s="27" t="s">
        <v>21</v>
      </c>
      <c r="O31" s="346" t="str">
        <f>A42</f>
        <v>G7.01</v>
      </c>
      <c r="P31" s="1"/>
      <c r="Q31" s="1"/>
      <c r="R31" s="1"/>
      <c r="S31" s="1"/>
    </row>
    <row r="32" spans="1:28" outlineLevel="1" x14ac:dyDescent="0.25">
      <c r="B32" s="1"/>
      <c r="C32" s="6" t="s">
        <v>2</v>
      </c>
      <c r="E32" s="6" t="s">
        <v>1</v>
      </c>
      <c r="F32" s="6" t="s">
        <v>0</v>
      </c>
      <c r="G32" s="1"/>
      <c r="H32" s="1"/>
      <c r="I32" s="1"/>
      <c r="J32" s="1"/>
      <c r="K32" s="1"/>
      <c r="L32" s="148" t="s">
        <v>4</v>
      </c>
      <c r="M32" s="1"/>
      <c r="N32" s="27" t="s">
        <v>20</v>
      </c>
      <c r="O32" s="346" t="str">
        <f>A35</f>
        <v>G6.06</v>
      </c>
      <c r="P32" s="1"/>
      <c r="Q32" s="1"/>
      <c r="R32" s="1"/>
      <c r="S32" s="1"/>
    </row>
    <row r="33" spans="1:19" outlineLevel="1" x14ac:dyDescent="0.25">
      <c r="B33" s="1"/>
      <c r="C33" s="6" t="s">
        <v>2</v>
      </c>
      <c r="E33" s="6" t="s">
        <v>1</v>
      </c>
      <c r="F33" s="6" t="s">
        <v>0</v>
      </c>
      <c r="G33" s="1"/>
      <c r="H33" s="1"/>
      <c r="I33" s="1"/>
      <c r="J33" s="1"/>
      <c r="K33" s="1"/>
      <c r="L33" s="6" t="s">
        <v>24</v>
      </c>
      <c r="M33" s="1"/>
      <c r="N33" s="27" t="s">
        <v>23</v>
      </c>
      <c r="O33" s="346" t="str">
        <f>A42</f>
        <v>G7.01</v>
      </c>
      <c r="P33" s="1"/>
      <c r="Q33" s="1"/>
      <c r="R33" s="1"/>
      <c r="S33" s="1"/>
    </row>
    <row r="34" spans="1:19" outlineLevel="1" x14ac:dyDescent="0.25">
      <c r="B34" s="1"/>
      <c r="C34" s="6" t="s">
        <v>2</v>
      </c>
      <c r="E34" s="6" t="s">
        <v>1</v>
      </c>
      <c r="F34" s="6" t="s">
        <v>0</v>
      </c>
      <c r="G34" s="1"/>
      <c r="H34" s="1"/>
      <c r="I34" s="1"/>
      <c r="J34" s="1"/>
      <c r="K34" s="1"/>
      <c r="L34" s="6" t="s">
        <v>29</v>
      </c>
      <c r="M34" s="1"/>
      <c r="N34" s="27" t="s">
        <v>28</v>
      </c>
      <c r="O34" s="346" t="str">
        <f>A42</f>
        <v>G7.01</v>
      </c>
      <c r="P34" s="1"/>
      <c r="Q34" s="1"/>
      <c r="R34" s="1"/>
      <c r="S34" s="1"/>
    </row>
    <row r="35" spans="1:19" s="2" customFormat="1" x14ac:dyDescent="0.25">
      <c r="A35" s="10" t="s">
        <v>1871</v>
      </c>
      <c r="C35" s="346" t="s">
        <v>9</v>
      </c>
      <c r="D35" s="346" t="s">
        <v>8</v>
      </c>
      <c r="E35" s="346" t="s">
        <v>7</v>
      </c>
      <c r="F35" s="346" t="s">
        <v>6</v>
      </c>
      <c r="K35" s="345" t="s">
        <v>1562</v>
      </c>
      <c r="M35" s="27" t="s">
        <v>1872</v>
      </c>
      <c r="O35" s="346"/>
    </row>
    <row r="36" spans="1:19" s="2" customFormat="1" outlineLevel="1" x14ac:dyDescent="0.25">
      <c r="C36" s="6" t="s">
        <v>2</v>
      </c>
      <c r="D36" s="6"/>
      <c r="E36" s="6" t="s">
        <v>1</v>
      </c>
      <c r="F36" s="6" t="s">
        <v>0</v>
      </c>
      <c r="L36" s="148" t="s">
        <v>3</v>
      </c>
      <c r="N36" s="27" t="s">
        <v>21</v>
      </c>
      <c r="O36" s="346" t="str">
        <f>A42</f>
        <v>G7.01</v>
      </c>
    </row>
    <row r="37" spans="1:19" s="2" customFormat="1" outlineLevel="1" x14ac:dyDescent="0.25">
      <c r="C37" s="6" t="s">
        <v>2</v>
      </c>
      <c r="D37" s="6"/>
      <c r="E37" s="6" t="s">
        <v>1</v>
      </c>
      <c r="F37" s="6" t="s">
        <v>0</v>
      </c>
      <c r="L37" s="148" t="s">
        <v>4</v>
      </c>
      <c r="N37" s="27" t="s">
        <v>20</v>
      </c>
      <c r="O37" s="346" t="str">
        <f>A40</f>
        <v>G6.07</v>
      </c>
    </row>
    <row r="38" spans="1:19" s="2" customFormat="1" outlineLevel="1" x14ac:dyDescent="0.25">
      <c r="C38" s="6" t="s">
        <v>2</v>
      </c>
      <c r="D38" s="6"/>
      <c r="E38" s="6" t="s">
        <v>1</v>
      </c>
      <c r="F38" s="6" t="s">
        <v>0</v>
      </c>
      <c r="L38" s="6" t="s">
        <v>24</v>
      </c>
      <c r="N38" s="27" t="s">
        <v>23</v>
      </c>
      <c r="O38" s="346" t="str">
        <f>A42</f>
        <v>G7.01</v>
      </c>
    </row>
    <row r="39" spans="1:19" s="2" customFormat="1" outlineLevel="1" x14ac:dyDescent="0.25">
      <c r="C39" s="6" t="s">
        <v>2</v>
      </c>
      <c r="D39" s="6"/>
      <c r="E39" s="6" t="s">
        <v>1</v>
      </c>
      <c r="F39" s="6" t="s">
        <v>0</v>
      </c>
      <c r="L39" s="6" t="s">
        <v>29</v>
      </c>
      <c r="N39" s="27" t="s">
        <v>1873</v>
      </c>
      <c r="O39" s="346" t="str">
        <f>A42</f>
        <v>G7.01</v>
      </c>
    </row>
    <row r="40" spans="1:19" s="2" customFormat="1" x14ac:dyDescent="0.25">
      <c r="A40" s="10" t="s">
        <v>1874</v>
      </c>
      <c r="C40" s="346" t="s">
        <v>9</v>
      </c>
      <c r="D40" s="346" t="s">
        <v>8</v>
      </c>
      <c r="E40" s="346" t="s">
        <v>10</v>
      </c>
      <c r="F40" s="346" t="s">
        <v>110</v>
      </c>
      <c r="G40" s="10"/>
      <c r="H40" s="10"/>
      <c r="I40" s="10"/>
      <c r="J40" s="10"/>
      <c r="K40" s="346" t="s">
        <v>1563</v>
      </c>
      <c r="L40" s="43"/>
      <c r="M40" s="10" t="s">
        <v>1564</v>
      </c>
      <c r="N40" s="6"/>
      <c r="O40" s="346" t="str">
        <f>A42</f>
        <v>G7.01</v>
      </c>
    </row>
    <row r="41" spans="1:19" s="250" customFormat="1" x14ac:dyDescent="0.25">
      <c r="A41" s="250" t="s">
        <v>1637</v>
      </c>
      <c r="B41" s="281"/>
      <c r="C41" s="248"/>
      <c r="D41" s="248"/>
      <c r="E41" s="248"/>
      <c r="F41" s="248"/>
      <c r="G41" s="282"/>
      <c r="H41" s="280"/>
      <c r="I41" s="280"/>
      <c r="J41" s="280"/>
      <c r="K41" s="283"/>
      <c r="L41" s="283"/>
      <c r="M41" s="284"/>
      <c r="N41" s="248"/>
      <c r="O41" s="279"/>
      <c r="P41" s="282"/>
      <c r="Q41" s="282"/>
      <c r="R41" s="281"/>
      <c r="S41" s="443" t="s">
        <v>2991</v>
      </c>
    </row>
    <row r="42" spans="1:19" s="54" customFormat="1" ht="31.5" customHeight="1" x14ac:dyDescent="0.25">
      <c r="A42" s="10" t="s">
        <v>1875</v>
      </c>
      <c r="B42" s="10"/>
      <c r="C42" s="346" t="s">
        <v>9</v>
      </c>
      <c r="D42" s="346" t="s">
        <v>8</v>
      </c>
      <c r="E42" s="346" t="s">
        <v>7</v>
      </c>
      <c r="F42" s="346" t="s">
        <v>6</v>
      </c>
      <c r="G42" s="1"/>
      <c r="H42" s="7"/>
      <c r="I42" s="7"/>
      <c r="J42" s="7"/>
      <c r="K42" s="517" t="s">
        <v>1552</v>
      </c>
      <c r="L42" s="517"/>
      <c r="M42" s="511" t="s">
        <v>1876</v>
      </c>
      <c r="N42" s="511"/>
      <c r="O42" s="2"/>
      <c r="P42" s="1"/>
      <c r="Q42" s="1"/>
      <c r="R42" s="10"/>
      <c r="S42" s="442"/>
    </row>
    <row r="43" spans="1:19" s="54" customFormat="1" outlineLevel="1" x14ac:dyDescent="0.25">
      <c r="A43" s="1"/>
      <c r="B43" s="1"/>
      <c r="C43" s="6" t="s">
        <v>2</v>
      </c>
      <c r="D43" s="6"/>
      <c r="E43" s="6" t="s">
        <v>1</v>
      </c>
      <c r="F43" s="6" t="s">
        <v>0</v>
      </c>
      <c r="G43" s="1"/>
      <c r="H43" s="7"/>
      <c r="I43" s="7"/>
      <c r="J43" s="7"/>
      <c r="K43" s="148"/>
      <c r="L43" s="148" t="s">
        <v>3</v>
      </c>
      <c r="M43" s="137"/>
      <c r="N43" s="6" t="s">
        <v>21</v>
      </c>
      <c r="O43" s="346" t="str">
        <f>A75</f>
        <v>G8.01</v>
      </c>
      <c r="P43" s="1"/>
      <c r="Q43" s="1"/>
      <c r="R43" s="1"/>
      <c r="S43" s="345" t="s">
        <v>982</v>
      </c>
    </row>
    <row r="44" spans="1:19" s="54" customFormat="1" outlineLevel="1" x14ac:dyDescent="0.25">
      <c r="A44" s="1"/>
      <c r="B44" s="1"/>
      <c r="C44" s="6" t="s">
        <v>2</v>
      </c>
      <c r="D44" s="6"/>
      <c r="E44" s="6" t="s">
        <v>1</v>
      </c>
      <c r="F44" s="6" t="s">
        <v>0</v>
      </c>
      <c r="G44" s="1"/>
      <c r="H44" s="7"/>
      <c r="I44" s="7"/>
      <c r="J44" s="7"/>
      <c r="K44" s="148"/>
      <c r="L44" s="148" t="s">
        <v>4</v>
      </c>
      <c r="M44" s="137"/>
      <c r="N44" s="6" t="s">
        <v>20</v>
      </c>
      <c r="O44" s="346" t="str">
        <f>A47</f>
        <v>G7.02</v>
      </c>
      <c r="P44" s="1"/>
      <c r="Q44" s="1"/>
      <c r="R44" s="1"/>
      <c r="S44" s="345" t="s">
        <v>982</v>
      </c>
    </row>
    <row r="45" spans="1:19" s="54" customFormat="1" outlineLevel="1" x14ac:dyDescent="0.25">
      <c r="A45" s="1"/>
      <c r="B45" s="1"/>
      <c r="C45" s="6" t="s">
        <v>2</v>
      </c>
      <c r="D45" s="6"/>
      <c r="E45" s="6" t="s">
        <v>1</v>
      </c>
      <c r="F45" s="6" t="s">
        <v>0</v>
      </c>
      <c r="G45" s="1"/>
      <c r="H45" s="7"/>
      <c r="I45" s="7"/>
      <c r="J45" s="7"/>
      <c r="K45" s="148"/>
      <c r="L45" s="148" t="s">
        <v>29</v>
      </c>
      <c r="M45" s="137"/>
      <c r="N45" s="6" t="s">
        <v>28</v>
      </c>
      <c r="O45" s="346" t="str">
        <f>A75</f>
        <v>G8.01</v>
      </c>
      <c r="P45" s="1"/>
      <c r="Q45" s="1"/>
      <c r="R45" s="1"/>
      <c r="S45" s="345" t="s">
        <v>982</v>
      </c>
    </row>
    <row r="46" spans="1:19" s="54" customFormat="1" outlineLevel="1" x14ac:dyDescent="0.25">
      <c r="A46" s="10"/>
      <c r="C46" s="6" t="s">
        <v>2</v>
      </c>
      <c r="D46" s="6"/>
      <c r="E46" s="6" t="s">
        <v>1</v>
      </c>
      <c r="F46" s="6" t="s">
        <v>0</v>
      </c>
      <c r="H46" s="7"/>
      <c r="I46" s="7"/>
      <c r="J46" s="7"/>
      <c r="K46" s="158"/>
      <c r="L46" s="148" t="s">
        <v>1553</v>
      </c>
      <c r="N46" s="6" t="s">
        <v>1877</v>
      </c>
      <c r="O46" s="346" t="str">
        <f>A75</f>
        <v>G8.01</v>
      </c>
      <c r="S46" s="345"/>
    </row>
    <row r="47" spans="1:19" s="54" customFormat="1" x14ac:dyDescent="0.25">
      <c r="A47" s="10" t="s">
        <v>1878</v>
      </c>
      <c r="B47" s="10"/>
      <c r="C47" s="346" t="s">
        <v>9</v>
      </c>
      <c r="D47" s="346" t="s">
        <v>8</v>
      </c>
      <c r="E47" s="346" t="s">
        <v>7</v>
      </c>
      <c r="F47" s="346" t="s">
        <v>6</v>
      </c>
      <c r="G47" s="2"/>
      <c r="H47" s="7"/>
      <c r="I47" s="7"/>
      <c r="J47" s="7"/>
      <c r="K47" s="345" t="s">
        <v>1554</v>
      </c>
      <c r="L47" s="345"/>
      <c r="M47" s="315" t="s">
        <v>1879</v>
      </c>
      <c r="N47" s="6"/>
      <c r="O47" s="2"/>
      <c r="P47" s="2"/>
      <c r="Q47" s="2"/>
      <c r="R47" s="10"/>
      <c r="S47" s="345"/>
    </row>
    <row r="48" spans="1:19" s="54" customFormat="1" outlineLevel="1" x14ac:dyDescent="0.25">
      <c r="A48" s="1"/>
      <c r="B48" s="1"/>
      <c r="C48" s="6" t="s">
        <v>2</v>
      </c>
      <c r="D48" s="6"/>
      <c r="E48" s="6" t="s">
        <v>1</v>
      </c>
      <c r="F48" s="6" t="s">
        <v>0</v>
      </c>
      <c r="G48" s="2"/>
      <c r="H48" s="7"/>
      <c r="I48" s="7"/>
      <c r="J48" s="7"/>
      <c r="K48" s="148"/>
      <c r="L48" s="148" t="s">
        <v>3</v>
      </c>
      <c r="M48" s="137"/>
      <c r="N48" s="6" t="s">
        <v>21</v>
      </c>
      <c r="O48" s="346" t="str">
        <f>A51</f>
        <v>G7.03</v>
      </c>
      <c r="P48" s="2"/>
      <c r="Q48" s="2"/>
      <c r="R48" s="1"/>
      <c r="S48" s="345"/>
    </row>
    <row r="49" spans="1:19" s="54" customFormat="1" outlineLevel="1" x14ac:dyDescent="0.25">
      <c r="A49" s="1"/>
      <c r="B49" s="1"/>
      <c r="C49" s="6" t="s">
        <v>2</v>
      </c>
      <c r="D49" s="6"/>
      <c r="E49" s="6" t="s">
        <v>1</v>
      </c>
      <c r="F49" s="6" t="s">
        <v>0</v>
      </c>
      <c r="G49" s="2"/>
      <c r="H49" s="7"/>
      <c r="I49" s="7"/>
      <c r="J49" s="7"/>
      <c r="K49" s="148"/>
      <c r="L49" s="148" t="s">
        <v>4</v>
      </c>
      <c r="M49" s="137"/>
      <c r="N49" s="6" t="s">
        <v>20</v>
      </c>
      <c r="O49" s="346" t="str">
        <f>A62</f>
        <v>G7.04</v>
      </c>
      <c r="P49" s="2"/>
      <c r="Q49" s="2"/>
      <c r="R49" s="1"/>
      <c r="S49" s="442"/>
    </row>
    <row r="50" spans="1:19" s="54" customFormat="1" outlineLevel="1" x14ac:dyDescent="0.25">
      <c r="A50" s="1"/>
      <c r="B50" s="1"/>
      <c r="C50" s="6" t="s">
        <v>2</v>
      </c>
      <c r="D50" s="6"/>
      <c r="E50" s="6" t="s">
        <v>1</v>
      </c>
      <c r="F50" s="6" t="s">
        <v>0</v>
      </c>
      <c r="G50" s="2"/>
      <c r="H50" s="7"/>
      <c r="I50" s="7"/>
      <c r="J50" s="7"/>
      <c r="K50" s="148"/>
      <c r="L50" s="148" t="s">
        <v>29</v>
      </c>
      <c r="M50" s="137"/>
      <c r="N50" s="6" t="s">
        <v>28</v>
      </c>
      <c r="O50" s="346" t="str">
        <f>A75</f>
        <v>G8.01</v>
      </c>
      <c r="P50" s="2"/>
      <c r="Q50" s="2"/>
      <c r="R50" s="1"/>
      <c r="S50" s="345"/>
    </row>
    <row r="51" spans="1:19" s="54" customFormat="1" x14ac:dyDescent="0.25">
      <c r="A51" s="10" t="s">
        <v>1880</v>
      </c>
      <c r="B51" s="10"/>
      <c r="C51" s="346" t="s">
        <v>9</v>
      </c>
      <c r="D51" s="346" t="s">
        <v>8</v>
      </c>
      <c r="E51" s="346" t="s">
        <v>7</v>
      </c>
      <c r="F51" s="346" t="s">
        <v>6</v>
      </c>
      <c r="G51" s="2"/>
      <c r="H51" s="7"/>
      <c r="I51" s="7"/>
      <c r="J51" s="7"/>
      <c r="K51" s="345" t="s">
        <v>40</v>
      </c>
      <c r="L51" s="345"/>
      <c r="M51" s="10" t="s">
        <v>39</v>
      </c>
      <c r="N51" s="6"/>
      <c r="O51" s="2"/>
      <c r="P51" s="2"/>
      <c r="Q51" s="2"/>
      <c r="R51" s="10"/>
      <c r="S51" s="345"/>
    </row>
    <row r="52" spans="1:19" s="54" customFormat="1" outlineLevel="1" x14ac:dyDescent="0.25">
      <c r="A52" s="1"/>
      <c r="B52" s="1"/>
      <c r="C52" s="6" t="s">
        <v>2</v>
      </c>
      <c r="D52" s="6"/>
      <c r="E52" s="6" t="s">
        <v>1</v>
      </c>
      <c r="F52" s="6" t="s">
        <v>0</v>
      </c>
      <c r="G52" s="2"/>
      <c r="H52" s="7"/>
      <c r="I52" s="7"/>
      <c r="J52" s="7"/>
      <c r="K52" s="148"/>
      <c r="L52" s="148" t="s">
        <v>38</v>
      </c>
      <c r="M52" s="137"/>
      <c r="N52" s="6" t="s">
        <v>37</v>
      </c>
      <c r="O52" s="346" t="str">
        <f>A62</f>
        <v>G7.04</v>
      </c>
      <c r="P52" s="2"/>
      <c r="Q52" s="2"/>
      <c r="R52" s="1"/>
      <c r="S52" s="345"/>
    </row>
    <row r="53" spans="1:19" s="54" customFormat="1" outlineLevel="1" x14ac:dyDescent="0.25">
      <c r="A53" s="1"/>
      <c r="B53" s="1"/>
      <c r="C53" s="6" t="s">
        <v>2</v>
      </c>
      <c r="D53" s="6"/>
      <c r="E53" s="6" t="s">
        <v>1</v>
      </c>
      <c r="F53" s="6" t="s">
        <v>0</v>
      </c>
      <c r="G53" s="2"/>
      <c r="H53" s="7"/>
      <c r="I53" s="7"/>
      <c r="J53" s="7"/>
      <c r="K53" s="148"/>
      <c r="L53" s="148" t="s">
        <v>1881</v>
      </c>
      <c r="M53" s="137"/>
      <c r="N53" s="6" t="s">
        <v>1882</v>
      </c>
      <c r="O53" s="346" t="str">
        <f>A62</f>
        <v>G7.04</v>
      </c>
      <c r="P53" s="2"/>
      <c r="Q53" s="2"/>
      <c r="R53" s="1"/>
      <c r="S53" s="345"/>
    </row>
    <row r="54" spans="1:19" s="54" customFormat="1" ht="33" customHeight="1" outlineLevel="1" x14ac:dyDescent="0.25">
      <c r="A54" s="1"/>
      <c r="B54" s="1"/>
      <c r="C54" s="6" t="s">
        <v>2</v>
      </c>
      <c r="D54" s="6"/>
      <c r="E54" s="6" t="s">
        <v>1</v>
      </c>
      <c r="F54" s="6" t="s">
        <v>0</v>
      </c>
      <c r="G54" s="2"/>
      <c r="H54" s="7"/>
      <c r="I54" s="7"/>
      <c r="J54" s="7"/>
      <c r="K54" s="529" t="s">
        <v>1555</v>
      </c>
      <c r="L54" s="529"/>
      <c r="M54" s="137"/>
      <c r="N54" s="6" t="s">
        <v>36</v>
      </c>
      <c r="O54" s="346" t="str">
        <f>A62</f>
        <v>G7.04</v>
      </c>
      <c r="P54" s="2"/>
      <c r="Q54" s="2"/>
      <c r="R54" s="1"/>
      <c r="S54" s="345"/>
    </row>
    <row r="55" spans="1:19" s="54" customFormat="1" outlineLevel="1" x14ac:dyDescent="0.25">
      <c r="A55" s="1"/>
      <c r="B55" s="1"/>
      <c r="C55" s="6" t="s">
        <v>2</v>
      </c>
      <c r="D55" s="6"/>
      <c r="E55" s="6" t="s">
        <v>1</v>
      </c>
      <c r="F55" s="6" t="s">
        <v>0</v>
      </c>
      <c r="G55" s="2"/>
      <c r="H55" s="7"/>
      <c r="I55" s="7"/>
      <c r="J55" s="7"/>
      <c r="K55" s="148"/>
      <c r="L55" s="148" t="s">
        <v>35</v>
      </c>
      <c r="M55" s="137"/>
      <c r="N55" s="6" t="s">
        <v>34</v>
      </c>
      <c r="O55" s="346" t="str">
        <f>A62</f>
        <v>G7.04</v>
      </c>
      <c r="P55" s="2"/>
      <c r="Q55" s="2"/>
      <c r="R55" s="1"/>
      <c r="S55" s="345"/>
    </row>
    <row r="56" spans="1:19" s="54" customFormat="1" outlineLevel="1" x14ac:dyDescent="0.25">
      <c r="A56" s="1"/>
      <c r="B56" s="1"/>
      <c r="C56" s="6" t="s">
        <v>2</v>
      </c>
      <c r="D56" s="6"/>
      <c r="E56" s="6" t="s">
        <v>1</v>
      </c>
      <c r="F56" s="6" t="s">
        <v>0</v>
      </c>
      <c r="G56" s="2"/>
      <c r="H56" s="7"/>
      <c r="I56" s="7"/>
      <c r="J56" s="7"/>
      <c r="K56" s="148"/>
      <c r="L56" s="148" t="s">
        <v>33</v>
      </c>
      <c r="M56" s="137"/>
      <c r="N56" s="6" t="s">
        <v>1883</v>
      </c>
      <c r="O56" s="346" t="str">
        <f>A62</f>
        <v>G7.04</v>
      </c>
      <c r="P56" s="2"/>
      <c r="Q56" s="2"/>
      <c r="R56" s="1"/>
      <c r="S56" s="345"/>
    </row>
    <row r="57" spans="1:19" s="54" customFormat="1" outlineLevel="1" x14ac:dyDescent="0.25">
      <c r="A57" s="1"/>
      <c r="B57" s="1"/>
      <c r="C57" s="6" t="s">
        <v>2</v>
      </c>
      <c r="D57" s="6"/>
      <c r="E57" s="6" t="s">
        <v>1</v>
      </c>
      <c r="F57" s="6" t="s">
        <v>0</v>
      </c>
      <c r="G57" s="2"/>
      <c r="H57" s="7"/>
      <c r="I57" s="7"/>
      <c r="J57" s="7"/>
      <c r="K57" s="148"/>
      <c r="L57" s="148" t="s">
        <v>32</v>
      </c>
      <c r="M57" s="137"/>
      <c r="N57" s="6" t="s">
        <v>1884</v>
      </c>
      <c r="O57" s="346" t="str">
        <f>A62</f>
        <v>G7.04</v>
      </c>
      <c r="P57" s="2"/>
      <c r="Q57" s="2"/>
      <c r="R57" s="1"/>
      <c r="S57" s="345"/>
    </row>
    <row r="58" spans="1:19" s="54" customFormat="1" outlineLevel="1" x14ac:dyDescent="0.25">
      <c r="A58" s="1"/>
      <c r="B58" s="1"/>
      <c r="C58" s="6" t="s">
        <v>2</v>
      </c>
      <c r="D58" s="6"/>
      <c r="E58" s="6" t="s">
        <v>1</v>
      </c>
      <c r="F58" s="6" t="s">
        <v>0</v>
      </c>
      <c r="G58" s="2"/>
      <c r="H58" s="7"/>
      <c r="I58" s="7"/>
      <c r="J58" s="7"/>
      <c r="K58" s="148"/>
      <c r="L58" s="148" t="s">
        <v>24</v>
      </c>
      <c r="M58" s="137"/>
      <c r="N58" s="6" t="s">
        <v>23</v>
      </c>
      <c r="O58" s="346" t="str">
        <f>A62</f>
        <v>G7.04</v>
      </c>
      <c r="P58" s="2"/>
      <c r="Q58" s="2"/>
      <c r="R58" s="1"/>
      <c r="S58" s="345"/>
    </row>
    <row r="59" spans="1:19" s="54" customFormat="1" outlineLevel="1" x14ac:dyDescent="0.25">
      <c r="A59" s="1"/>
      <c r="B59" s="1"/>
      <c r="C59" s="6" t="s">
        <v>2</v>
      </c>
      <c r="D59" s="6"/>
      <c r="E59" s="6" t="s">
        <v>1</v>
      </c>
      <c r="F59" s="6" t="s">
        <v>0</v>
      </c>
      <c r="G59" s="2"/>
      <c r="H59" s="7"/>
      <c r="I59" s="7"/>
      <c r="J59" s="7"/>
      <c r="K59" s="148"/>
      <c r="L59" s="148" t="s">
        <v>29</v>
      </c>
      <c r="M59" s="137"/>
      <c r="N59" s="6" t="s">
        <v>28</v>
      </c>
      <c r="O59" s="346" t="str">
        <f>A62</f>
        <v>G7.04</v>
      </c>
      <c r="P59" s="2"/>
      <c r="Q59" s="2"/>
      <c r="R59" s="1"/>
      <c r="S59" s="345"/>
    </row>
    <row r="60" spans="1:19" s="54" customFormat="1" outlineLevel="1" x14ac:dyDescent="0.25">
      <c r="A60" s="1"/>
      <c r="B60" s="1"/>
      <c r="C60" s="6" t="s">
        <v>2</v>
      </c>
      <c r="D60" s="6"/>
      <c r="E60" s="6" t="s">
        <v>1</v>
      </c>
      <c r="F60" s="6" t="s">
        <v>0</v>
      </c>
      <c r="G60" s="2"/>
      <c r="H60" s="7"/>
      <c r="I60" s="7"/>
      <c r="J60" s="7"/>
      <c r="K60" s="148"/>
      <c r="L60" s="148" t="s">
        <v>1885</v>
      </c>
      <c r="M60" s="137"/>
      <c r="N60" s="6" t="s">
        <v>1853</v>
      </c>
      <c r="O60" s="346" t="str">
        <f>A61</f>
        <v>G7.03x</v>
      </c>
      <c r="P60" s="2"/>
      <c r="Q60" s="2"/>
      <c r="R60" s="1"/>
      <c r="S60" s="345"/>
    </row>
    <row r="61" spans="1:19" s="54" customFormat="1" outlineLevel="1" x14ac:dyDescent="0.25">
      <c r="A61" s="10" t="s">
        <v>1886</v>
      </c>
      <c r="C61" s="10" t="s">
        <v>9</v>
      </c>
      <c r="D61" s="10" t="s">
        <v>453</v>
      </c>
      <c r="E61" s="10" t="s">
        <v>15</v>
      </c>
      <c r="F61" s="10" t="s">
        <v>14</v>
      </c>
      <c r="G61" s="22"/>
      <c r="H61" s="52"/>
      <c r="I61" s="52"/>
      <c r="J61" s="52"/>
      <c r="K61" s="158" t="s">
        <v>1887</v>
      </c>
      <c r="L61" s="158"/>
      <c r="M61" s="137"/>
      <c r="N61" s="10" t="s">
        <v>1888</v>
      </c>
      <c r="O61" s="336" t="str">
        <f>A62</f>
        <v>G7.04</v>
      </c>
      <c r="P61" s="22"/>
      <c r="Q61" s="22"/>
      <c r="S61" s="335"/>
    </row>
    <row r="62" spans="1:19" s="54" customFormat="1" x14ac:dyDescent="0.25">
      <c r="A62" s="10" t="s">
        <v>1889</v>
      </c>
      <c r="B62" s="10"/>
      <c r="C62" s="346" t="s">
        <v>9</v>
      </c>
      <c r="D62" s="346" t="s">
        <v>8</v>
      </c>
      <c r="E62" s="346" t="s">
        <v>7</v>
      </c>
      <c r="F62" s="346" t="s">
        <v>6</v>
      </c>
      <c r="G62" s="2"/>
      <c r="H62" s="7"/>
      <c r="I62" s="7"/>
      <c r="J62" s="7"/>
      <c r="K62" s="345" t="s">
        <v>1890</v>
      </c>
      <c r="L62" s="345"/>
      <c r="M62" s="315" t="s">
        <v>2992</v>
      </c>
      <c r="N62" s="6"/>
      <c r="O62" s="2"/>
      <c r="P62" s="2"/>
      <c r="Q62" s="2"/>
      <c r="R62" s="10"/>
      <c r="S62" s="345"/>
    </row>
    <row r="63" spans="1:19" s="54" customFormat="1" outlineLevel="1" x14ac:dyDescent="0.25">
      <c r="A63" s="1"/>
      <c r="B63" s="1"/>
      <c r="C63" s="6" t="s">
        <v>2</v>
      </c>
      <c r="D63" s="6"/>
      <c r="E63" s="6" t="s">
        <v>1</v>
      </c>
      <c r="F63" s="6" t="s">
        <v>0</v>
      </c>
      <c r="G63" s="2"/>
      <c r="H63" s="7"/>
      <c r="I63" s="7"/>
      <c r="J63" s="7"/>
      <c r="K63" s="148"/>
      <c r="L63" s="148" t="s">
        <v>3</v>
      </c>
      <c r="M63" s="137"/>
      <c r="N63" s="6" t="s">
        <v>21</v>
      </c>
      <c r="O63" s="346" t="str">
        <f>A75</f>
        <v>G8.01</v>
      </c>
      <c r="P63" s="2"/>
      <c r="Q63" s="2"/>
      <c r="R63" s="1"/>
      <c r="S63" s="345"/>
    </row>
    <row r="64" spans="1:19" s="54" customFormat="1" outlineLevel="1" x14ac:dyDescent="0.25">
      <c r="A64" s="1"/>
      <c r="B64" s="1"/>
      <c r="C64" s="6" t="s">
        <v>2</v>
      </c>
      <c r="D64" s="6"/>
      <c r="E64" s="6" t="s">
        <v>1</v>
      </c>
      <c r="F64" s="6" t="s">
        <v>0</v>
      </c>
      <c r="G64" s="2"/>
      <c r="H64" s="7"/>
      <c r="I64" s="7"/>
      <c r="J64" s="7"/>
      <c r="K64" s="148"/>
      <c r="L64" s="148" t="s">
        <v>4</v>
      </c>
      <c r="M64" s="137"/>
      <c r="N64" s="6" t="s">
        <v>20</v>
      </c>
      <c r="O64" s="346" t="str">
        <f>A66</f>
        <v>G7.05</v>
      </c>
      <c r="P64" s="2"/>
      <c r="Q64" s="2"/>
      <c r="R64" s="1"/>
      <c r="S64" s="345"/>
    </row>
    <row r="65" spans="1:19" s="54" customFormat="1" outlineLevel="1" x14ac:dyDescent="0.25">
      <c r="A65" s="1"/>
      <c r="B65" s="1"/>
      <c r="C65" s="6" t="s">
        <v>2</v>
      </c>
      <c r="D65" s="6"/>
      <c r="E65" s="6" t="s">
        <v>1</v>
      </c>
      <c r="F65" s="6" t="s">
        <v>0</v>
      </c>
      <c r="G65" s="2"/>
      <c r="H65" s="7"/>
      <c r="I65" s="7"/>
      <c r="J65" s="7"/>
      <c r="K65" s="148"/>
      <c r="L65" s="148" t="s">
        <v>29</v>
      </c>
      <c r="M65" s="137"/>
      <c r="N65" s="6" t="s">
        <v>28</v>
      </c>
      <c r="O65" s="346" t="str">
        <f>A75</f>
        <v>G8.01</v>
      </c>
      <c r="P65" s="2"/>
      <c r="Q65" s="2"/>
      <c r="R65" s="1"/>
      <c r="S65" s="345"/>
    </row>
    <row r="66" spans="1:19" s="54" customFormat="1" x14ac:dyDescent="0.25">
      <c r="A66" s="10" t="s">
        <v>1891</v>
      </c>
      <c r="B66" s="10"/>
      <c r="C66" s="346" t="s">
        <v>9</v>
      </c>
      <c r="D66" s="346" t="s">
        <v>8</v>
      </c>
      <c r="E66" s="346" t="s">
        <v>7</v>
      </c>
      <c r="F66" s="346" t="s">
        <v>6</v>
      </c>
      <c r="G66" s="2"/>
      <c r="H66" s="7"/>
      <c r="I66" s="7"/>
      <c r="J66" s="7"/>
      <c r="K66" s="345" t="s">
        <v>1892</v>
      </c>
      <c r="L66" s="345"/>
      <c r="M66" s="6" t="s">
        <v>2993</v>
      </c>
      <c r="N66" s="6"/>
      <c r="O66" s="2"/>
      <c r="P66" s="2"/>
      <c r="Q66" s="2"/>
      <c r="R66" s="10"/>
      <c r="S66" s="345"/>
    </row>
    <row r="67" spans="1:19" s="54" customFormat="1" outlineLevel="1" x14ac:dyDescent="0.25">
      <c r="A67" s="1"/>
      <c r="B67" s="1"/>
      <c r="C67" s="6" t="s">
        <v>2</v>
      </c>
      <c r="D67" s="6"/>
      <c r="E67" s="6" t="s">
        <v>1</v>
      </c>
      <c r="F67" s="6" t="s">
        <v>0</v>
      </c>
      <c r="G67" s="2"/>
      <c r="H67" s="7"/>
      <c r="I67" s="7"/>
      <c r="J67" s="7"/>
      <c r="K67" s="148"/>
      <c r="L67" s="148" t="s">
        <v>3</v>
      </c>
      <c r="M67" s="137"/>
      <c r="N67" s="6" t="s">
        <v>21</v>
      </c>
      <c r="O67" s="346" t="str">
        <f>A75</f>
        <v>G8.01</v>
      </c>
      <c r="P67" s="2"/>
      <c r="Q67" s="2"/>
      <c r="R67" s="1"/>
      <c r="S67" s="345"/>
    </row>
    <row r="68" spans="1:19" s="54" customFormat="1" outlineLevel="1" x14ac:dyDescent="0.25">
      <c r="A68" s="1"/>
      <c r="B68" s="1"/>
      <c r="C68" s="6" t="s">
        <v>2</v>
      </c>
      <c r="D68" s="6"/>
      <c r="E68" s="6" t="s">
        <v>1</v>
      </c>
      <c r="F68" s="6" t="s">
        <v>0</v>
      </c>
      <c r="G68" s="2"/>
      <c r="H68" s="7"/>
      <c r="I68" s="7"/>
      <c r="J68" s="7"/>
      <c r="K68" s="148"/>
      <c r="L68" s="148" t="s">
        <v>4</v>
      </c>
      <c r="M68" s="137"/>
      <c r="N68" s="6" t="s">
        <v>20</v>
      </c>
      <c r="O68" s="346" t="str">
        <f>A70</f>
        <v>G7.06</v>
      </c>
      <c r="P68" s="2"/>
      <c r="Q68" s="2"/>
      <c r="R68" s="1"/>
      <c r="S68" s="345"/>
    </row>
    <row r="69" spans="1:19" s="54" customFormat="1" outlineLevel="1" x14ac:dyDescent="0.25">
      <c r="A69" s="1"/>
      <c r="B69" s="1"/>
      <c r="C69" s="6" t="s">
        <v>2</v>
      </c>
      <c r="D69" s="6"/>
      <c r="E69" s="6" t="s">
        <v>1</v>
      </c>
      <c r="F69" s="6" t="s">
        <v>0</v>
      </c>
      <c r="G69" s="2"/>
      <c r="H69" s="7"/>
      <c r="I69" s="7"/>
      <c r="J69" s="7"/>
      <c r="K69" s="148"/>
      <c r="L69" s="148" t="s">
        <v>29</v>
      </c>
      <c r="M69" s="137"/>
      <c r="N69" s="6" t="s">
        <v>28</v>
      </c>
      <c r="O69" s="346" t="str">
        <f>A75</f>
        <v>G8.01</v>
      </c>
      <c r="P69" s="2"/>
      <c r="Q69" s="2"/>
      <c r="R69" s="1"/>
      <c r="S69" s="345"/>
    </row>
    <row r="70" spans="1:19" s="54" customFormat="1" x14ac:dyDescent="0.25">
      <c r="A70" s="10" t="s">
        <v>1893</v>
      </c>
      <c r="B70" s="10"/>
      <c r="C70" s="346" t="s">
        <v>9</v>
      </c>
      <c r="D70" s="346" t="s">
        <v>8</v>
      </c>
      <c r="E70" s="346" t="s">
        <v>7</v>
      </c>
      <c r="F70" s="346" t="s">
        <v>6</v>
      </c>
      <c r="G70" s="2"/>
      <c r="H70" s="7"/>
      <c r="I70" s="7"/>
      <c r="J70" s="7"/>
      <c r="K70" s="345" t="s">
        <v>1556</v>
      </c>
      <c r="L70" s="345"/>
      <c r="M70" s="6" t="s">
        <v>1894</v>
      </c>
      <c r="N70" s="6"/>
      <c r="O70" s="2"/>
      <c r="P70" s="2"/>
      <c r="Q70" s="2"/>
      <c r="R70" s="10"/>
      <c r="S70" s="345"/>
    </row>
    <row r="71" spans="1:19" s="54" customFormat="1" outlineLevel="1" x14ac:dyDescent="0.25">
      <c r="A71" s="1"/>
      <c r="B71" s="1"/>
      <c r="C71" s="6" t="s">
        <v>2</v>
      </c>
      <c r="D71" s="6"/>
      <c r="E71" s="6" t="s">
        <v>1</v>
      </c>
      <c r="F71" s="6" t="s">
        <v>0</v>
      </c>
      <c r="G71" s="2"/>
      <c r="H71" s="7"/>
      <c r="I71" s="7"/>
      <c r="J71" s="7"/>
      <c r="K71" s="148"/>
      <c r="L71" s="148" t="s">
        <v>3</v>
      </c>
      <c r="M71" s="137"/>
      <c r="N71" s="6" t="s">
        <v>21</v>
      </c>
      <c r="O71" s="346" t="str">
        <f>A75</f>
        <v>G8.01</v>
      </c>
      <c r="P71" s="2"/>
      <c r="Q71" s="2"/>
      <c r="R71" s="1"/>
      <c r="S71" s="345" t="s">
        <v>982</v>
      </c>
    </row>
    <row r="72" spans="1:19" s="54" customFormat="1" outlineLevel="1" x14ac:dyDescent="0.25">
      <c r="A72" s="1"/>
      <c r="B72" s="1"/>
      <c r="C72" s="6" t="s">
        <v>2</v>
      </c>
      <c r="D72" s="6"/>
      <c r="E72" s="6" t="s">
        <v>1</v>
      </c>
      <c r="F72" s="6" t="s">
        <v>0</v>
      </c>
      <c r="G72" s="2"/>
      <c r="H72" s="7"/>
      <c r="I72" s="7"/>
      <c r="J72" s="7"/>
      <c r="K72" s="148"/>
      <c r="L72" s="148" t="s">
        <v>4</v>
      </c>
      <c r="M72" s="137"/>
      <c r="N72" s="6" t="s">
        <v>20</v>
      </c>
      <c r="O72" s="346" t="str">
        <f>A75</f>
        <v>G8.01</v>
      </c>
      <c r="P72" s="2"/>
      <c r="Q72" s="2"/>
      <c r="R72" s="1"/>
      <c r="S72" s="345" t="s">
        <v>982</v>
      </c>
    </row>
    <row r="73" spans="1:19" s="54" customFormat="1" outlineLevel="1" x14ac:dyDescent="0.25">
      <c r="A73" s="1"/>
      <c r="B73" s="1"/>
      <c r="C73" s="6" t="s">
        <v>2</v>
      </c>
      <c r="D73" s="6"/>
      <c r="E73" s="6" t="s">
        <v>1</v>
      </c>
      <c r="F73" s="6" t="s">
        <v>0</v>
      </c>
      <c r="G73" s="2"/>
      <c r="H73" s="7"/>
      <c r="I73" s="7"/>
      <c r="J73" s="7"/>
      <c r="K73" s="148"/>
      <c r="L73" s="148" t="s">
        <v>29</v>
      </c>
      <c r="M73" s="137"/>
      <c r="N73" s="6" t="s">
        <v>28</v>
      </c>
      <c r="O73" s="346" t="str">
        <f>A75</f>
        <v>G8.01</v>
      </c>
      <c r="P73" s="2"/>
      <c r="Q73" s="2"/>
      <c r="R73" s="1"/>
      <c r="S73" s="345" t="s">
        <v>982</v>
      </c>
    </row>
    <row r="74" spans="1:19" s="250" customFormat="1" x14ac:dyDescent="0.25">
      <c r="A74" s="250" t="s">
        <v>1618</v>
      </c>
      <c r="B74" s="281"/>
      <c r="C74" s="248"/>
      <c r="D74" s="248"/>
      <c r="E74" s="248"/>
      <c r="F74" s="248"/>
      <c r="G74" s="282"/>
      <c r="H74" s="280"/>
      <c r="I74" s="280"/>
      <c r="J74" s="280"/>
      <c r="K74" s="283"/>
      <c r="L74" s="283"/>
      <c r="M74" s="248" t="s">
        <v>1895</v>
      </c>
      <c r="N74" s="248"/>
      <c r="O74" s="279"/>
      <c r="P74" s="282"/>
      <c r="Q74" s="282"/>
      <c r="R74" s="281"/>
      <c r="S74" s="251"/>
    </row>
    <row r="75" spans="1:19" s="2" customFormat="1" x14ac:dyDescent="0.25">
      <c r="A75" s="10" t="s">
        <v>1896</v>
      </c>
      <c r="C75" s="346" t="s">
        <v>9</v>
      </c>
      <c r="D75" s="346" t="s">
        <v>8</v>
      </c>
      <c r="E75" s="346" t="s">
        <v>7</v>
      </c>
      <c r="F75" s="346" t="s">
        <v>6</v>
      </c>
      <c r="H75" s="7"/>
      <c r="I75" s="7"/>
      <c r="J75" s="7"/>
      <c r="K75" s="345" t="s">
        <v>1565</v>
      </c>
      <c r="L75" s="345"/>
      <c r="M75" s="10" t="s">
        <v>1897</v>
      </c>
      <c r="N75" s="6"/>
    </row>
    <row r="76" spans="1:19" s="2" customFormat="1" outlineLevel="1" x14ac:dyDescent="0.25">
      <c r="A76" s="10"/>
      <c r="C76" s="6" t="s">
        <v>2</v>
      </c>
      <c r="D76" s="6"/>
      <c r="E76" s="6" t="s">
        <v>1</v>
      </c>
      <c r="F76" s="6" t="s">
        <v>0</v>
      </c>
      <c r="H76" s="7"/>
      <c r="I76" s="7"/>
      <c r="J76" s="7"/>
      <c r="K76" s="148"/>
      <c r="L76" s="6" t="s">
        <v>3</v>
      </c>
      <c r="M76" s="10"/>
      <c r="N76" s="6" t="s">
        <v>21</v>
      </c>
      <c r="O76" s="346" t="str">
        <f>A79</f>
        <v>G8.02</v>
      </c>
    </row>
    <row r="77" spans="1:19" s="2" customFormat="1" outlineLevel="1" x14ac:dyDescent="0.25">
      <c r="A77" s="10"/>
      <c r="C77" s="6" t="s">
        <v>2</v>
      </c>
      <c r="D77" s="6"/>
      <c r="E77" s="6" t="s">
        <v>1</v>
      </c>
      <c r="F77" s="6" t="s">
        <v>0</v>
      </c>
      <c r="H77" s="7"/>
      <c r="I77" s="7"/>
      <c r="J77" s="7"/>
      <c r="K77" s="148"/>
      <c r="L77" s="6" t="s">
        <v>4</v>
      </c>
      <c r="M77" s="10"/>
      <c r="N77" s="6" t="s">
        <v>20</v>
      </c>
      <c r="O77" s="346" t="str">
        <f>A79</f>
        <v>G8.02</v>
      </c>
    </row>
    <row r="78" spans="1:19" s="2" customFormat="1" outlineLevel="1" x14ac:dyDescent="0.25">
      <c r="A78" s="10"/>
      <c r="C78" s="6" t="s">
        <v>2</v>
      </c>
      <c r="D78" s="6"/>
      <c r="E78" s="6" t="s">
        <v>1</v>
      </c>
      <c r="F78" s="6" t="s">
        <v>0</v>
      </c>
      <c r="H78" s="7"/>
      <c r="I78" s="7"/>
      <c r="J78" s="7"/>
      <c r="K78" s="148"/>
      <c r="L78" s="6" t="s">
        <v>19</v>
      </c>
      <c r="M78" s="10"/>
      <c r="N78" s="6" t="s">
        <v>1898</v>
      </c>
      <c r="O78" s="290" t="str">
        <f>A79</f>
        <v>G8.02</v>
      </c>
    </row>
    <row r="79" spans="1:19" s="2" customFormat="1" x14ac:dyDescent="0.25">
      <c r="A79" s="10" t="s">
        <v>1899</v>
      </c>
      <c r="C79" s="346" t="s">
        <v>9</v>
      </c>
      <c r="D79" s="346" t="s">
        <v>8</v>
      </c>
      <c r="E79" s="346" t="s">
        <v>7</v>
      </c>
      <c r="F79" s="346" t="s">
        <v>6</v>
      </c>
      <c r="H79" s="7"/>
      <c r="I79" s="7"/>
      <c r="J79" s="7"/>
      <c r="K79" s="345" t="s">
        <v>22</v>
      </c>
      <c r="L79" s="345"/>
      <c r="M79" s="10" t="s">
        <v>1900</v>
      </c>
      <c r="N79" s="6"/>
      <c r="O79" s="346"/>
    </row>
    <row r="80" spans="1:19" s="2" customFormat="1" outlineLevel="1" x14ac:dyDescent="0.25">
      <c r="A80" s="10"/>
      <c r="C80" s="6" t="s">
        <v>2</v>
      </c>
      <c r="D80" s="6"/>
      <c r="E80" s="6" t="s">
        <v>1</v>
      </c>
      <c r="F80" s="6" t="s">
        <v>0</v>
      </c>
      <c r="H80" s="7"/>
      <c r="I80" s="7"/>
      <c r="J80" s="7"/>
      <c r="K80" s="148"/>
      <c r="L80" s="6" t="s">
        <v>3</v>
      </c>
      <c r="M80" s="10"/>
      <c r="N80" s="6" t="s">
        <v>21</v>
      </c>
      <c r="O80" s="290" t="str">
        <f>A83</f>
        <v>G8.03</v>
      </c>
    </row>
    <row r="81" spans="1:19" s="2" customFormat="1" outlineLevel="1" x14ac:dyDescent="0.25">
      <c r="A81" s="10"/>
      <c r="C81" s="6" t="s">
        <v>2</v>
      </c>
      <c r="D81" s="6"/>
      <c r="E81" s="6" t="s">
        <v>1</v>
      </c>
      <c r="F81" s="6" t="s">
        <v>0</v>
      </c>
      <c r="H81" s="7"/>
      <c r="I81" s="7"/>
      <c r="J81" s="7"/>
      <c r="K81" s="148"/>
      <c r="L81" s="6" t="s">
        <v>4</v>
      </c>
      <c r="M81" s="10"/>
      <c r="N81" s="6" t="s">
        <v>20</v>
      </c>
      <c r="O81" s="290" t="str">
        <f>A83</f>
        <v>G8.03</v>
      </c>
    </row>
    <row r="82" spans="1:19" s="2" customFormat="1" outlineLevel="1" x14ac:dyDescent="0.25">
      <c r="A82" s="10"/>
      <c r="C82" s="6" t="s">
        <v>2</v>
      </c>
      <c r="D82" s="6"/>
      <c r="E82" s="6" t="s">
        <v>1</v>
      </c>
      <c r="F82" s="6" t="s">
        <v>0</v>
      </c>
      <c r="H82" s="7"/>
      <c r="I82" s="7"/>
      <c r="J82" s="7"/>
      <c r="K82" s="148"/>
      <c r="L82" s="6" t="s">
        <v>19</v>
      </c>
      <c r="M82" s="10"/>
      <c r="N82" s="6" t="s">
        <v>1898</v>
      </c>
      <c r="O82" s="290" t="str">
        <f>A83</f>
        <v>G8.03</v>
      </c>
    </row>
    <row r="83" spans="1:19" s="329" customFormat="1" ht="60" x14ac:dyDescent="0.25">
      <c r="A83" s="329" t="s">
        <v>1901</v>
      </c>
      <c r="C83" s="346" t="s">
        <v>9</v>
      </c>
      <c r="D83" s="346" t="s">
        <v>8</v>
      </c>
      <c r="E83" s="346" t="s">
        <v>7</v>
      </c>
      <c r="F83" s="346" t="s">
        <v>6</v>
      </c>
      <c r="G83" s="2"/>
      <c r="H83" s="7"/>
      <c r="I83" s="7"/>
      <c r="J83" s="7"/>
      <c r="K83" s="6"/>
      <c r="L83" s="316" t="s">
        <v>1902</v>
      </c>
      <c r="M83" s="530" t="s">
        <v>2994</v>
      </c>
      <c r="N83" s="530"/>
    </row>
    <row r="84" spans="1:19" s="329" customFormat="1" outlineLevel="1" x14ac:dyDescent="0.25">
      <c r="C84" s="6" t="s">
        <v>2</v>
      </c>
      <c r="D84" s="6"/>
      <c r="E84" s="6" t="s">
        <v>1</v>
      </c>
      <c r="F84" s="6" t="s">
        <v>0</v>
      </c>
      <c r="L84" s="148" t="s">
        <v>1566</v>
      </c>
      <c r="N84" s="6" t="s">
        <v>1903</v>
      </c>
      <c r="O84" s="329" t="str">
        <f>A90</f>
        <v>G8.04</v>
      </c>
    </row>
    <row r="85" spans="1:19" s="329" customFormat="1" outlineLevel="1" x14ac:dyDescent="0.25">
      <c r="C85" s="6" t="s">
        <v>2</v>
      </c>
      <c r="D85" s="6"/>
      <c r="E85" s="6" t="s">
        <v>1</v>
      </c>
      <c r="F85" s="6" t="s">
        <v>0</v>
      </c>
      <c r="L85" s="148" t="s">
        <v>1567</v>
      </c>
      <c r="N85" s="6" t="s">
        <v>1904</v>
      </c>
      <c r="O85" s="329" t="str">
        <f>A90</f>
        <v>G8.04</v>
      </c>
    </row>
    <row r="86" spans="1:19" s="329" customFormat="1" outlineLevel="1" x14ac:dyDescent="0.25">
      <c r="C86" s="6" t="s">
        <v>2</v>
      </c>
      <c r="D86" s="6"/>
      <c r="E86" s="6" t="s">
        <v>1</v>
      </c>
      <c r="F86" s="6" t="s">
        <v>0</v>
      </c>
      <c r="L86" s="148" t="s">
        <v>1905</v>
      </c>
      <c r="N86" s="6" t="s">
        <v>1906</v>
      </c>
      <c r="O86" s="329" t="str">
        <f>A90</f>
        <v>G8.04</v>
      </c>
    </row>
    <row r="87" spans="1:19" s="329" customFormat="1" outlineLevel="1" x14ac:dyDescent="0.25">
      <c r="C87" s="6" t="s">
        <v>2</v>
      </c>
      <c r="D87" s="6"/>
      <c r="E87" s="6" t="s">
        <v>1</v>
      </c>
      <c r="F87" s="6" t="s">
        <v>0</v>
      </c>
      <c r="L87" s="148" t="s">
        <v>1568</v>
      </c>
      <c r="N87" s="270" t="s">
        <v>1907</v>
      </c>
      <c r="O87" s="329" t="str">
        <f>A90</f>
        <v>G8.04</v>
      </c>
    </row>
    <row r="88" spans="1:19" s="329" customFormat="1" outlineLevel="1" x14ac:dyDescent="0.25">
      <c r="C88" s="6" t="s">
        <v>2</v>
      </c>
      <c r="D88" s="6"/>
      <c r="E88" s="6" t="s">
        <v>1</v>
      </c>
      <c r="F88" s="6" t="s">
        <v>0</v>
      </c>
      <c r="L88" s="148" t="s">
        <v>1569</v>
      </c>
      <c r="N88" s="6" t="s">
        <v>1908</v>
      </c>
      <c r="O88" s="329" t="str">
        <f>A90</f>
        <v>G8.04</v>
      </c>
    </row>
    <row r="89" spans="1:19" s="329" customFormat="1" outlineLevel="1" x14ac:dyDescent="0.25">
      <c r="C89" s="6"/>
      <c r="D89" s="6"/>
      <c r="E89" s="6"/>
      <c r="F89" s="6"/>
      <c r="L89" s="148" t="s">
        <v>24</v>
      </c>
      <c r="N89" s="6" t="s">
        <v>23</v>
      </c>
    </row>
    <row r="90" spans="1:19" ht="61.5" customHeight="1" x14ac:dyDescent="0.25">
      <c r="A90" s="10" t="s">
        <v>1909</v>
      </c>
      <c r="B90" s="1"/>
      <c r="C90" s="346" t="s">
        <v>9</v>
      </c>
      <c r="D90" s="346" t="s">
        <v>8</v>
      </c>
      <c r="E90" s="346" t="s">
        <v>30</v>
      </c>
      <c r="F90" s="346" t="s">
        <v>6</v>
      </c>
      <c r="G90" s="1"/>
      <c r="H90" s="1"/>
      <c r="I90" s="1"/>
      <c r="J90" s="1"/>
      <c r="K90" s="1"/>
      <c r="L90" s="314" t="s">
        <v>1558</v>
      </c>
      <c r="M90" s="523" t="s">
        <v>1910</v>
      </c>
      <c r="N90" s="523"/>
      <c r="O90" s="346"/>
      <c r="P90" s="1"/>
      <c r="Q90" s="1"/>
      <c r="R90" s="1"/>
      <c r="S90" s="410" t="s">
        <v>2995</v>
      </c>
    </row>
    <row r="91" spans="1:19" outlineLevel="1" x14ac:dyDescent="0.25">
      <c r="B91" s="1"/>
      <c r="C91" s="6" t="s">
        <v>2</v>
      </c>
      <c r="E91" s="6" t="s">
        <v>1</v>
      </c>
      <c r="F91" s="6" t="s">
        <v>0</v>
      </c>
      <c r="G91" s="1"/>
      <c r="H91" s="1"/>
      <c r="I91" s="1"/>
      <c r="J91" s="1"/>
      <c r="K91" s="1"/>
      <c r="L91" s="6" t="s">
        <v>1559</v>
      </c>
      <c r="M91" s="6"/>
      <c r="N91" s="6" t="s">
        <v>1911</v>
      </c>
      <c r="O91" s="346" t="str">
        <f>A93</f>
        <v>G8.05</v>
      </c>
      <c r="P91" s="1"/>
      <c r="Q91" s="1"/>
      <c r="R91" s="1"/>
    </row>
    <row r="92" spans="1:19" outlineLevel="1" x14ac:dyDescent="0.25">
      <c r="B92" s="1"/>
      <c r="C92" s="6" t="s">
        <v>2</v>
      </c>
      <c r="E92" s="6" t="s">
        <v>1</v>
      </c>
      <c r="F92" s="6" t="s">
        <v>0</v>
      </c>
      <c r="G92" s="1"/>
      <c r="H92" s="1"/>
      <c r="I92" s="1"/>
      <c r="J92" s="1"/>
      <c r="K92" s="1"/>
      <c r="L92" s="6" t="s">
        <v>1560</v>
      </c>
      <c r="M92" s="6"/>
      <c r="N92" s="6" t="s">
        <v>1912</v>
      </c>
      <c r="O92" s="346" t="str">
        <f>A93</f>
        <v>G8.05</v>
      </c>
      <c r="P92" s="1"/>
      <c r="Q92" s="1"/>
      <c r="R92" s="1"/>
    </row>
    <row r="93" spans="1:19" s="54" customFormat="1" ht="68.25" customHeight="1" x14ac:dyDescent="0.25">
      <c r="A93" s="10" t="s">
        <v>1913</v>
      </c>
      <c r="B93" s="10"/>
      <c r="C93" s="346" t="s">
        <v>9</v>
      </c>
      <c r="D93" s="346" t="s">
        <v>8</v>
      </c>
      <c r="E93" s="346" t="s">
        <v>30</v>
      </c>
      <c r="F93" s="346" t="s">
        <v>6</v>
      </c>
      <c r="G93" s="2"/>
      <c r="H93" s="7"/>
      <c r="I93" s="7"/>
      <c r="J93" s="7"/>
      <c r="L93" s="192" t="s">
        <v>1557</v>
      </c>
      <c r="M93" s="511" t="s">
        <v>1914</v>
      </c>
      <c r="N93" s="511"/>
      <c r="O93" s="2"/>
      <c r="P93" s="2"/>
      <c r="Q93" s="2"/>
      <c r="R93" s="1"/>
      <c r="S93" s="410" t="s">
        <v>2995</v>
      </c>
    </row>
    <row r="94" spans="1:19" outlineLevel="1" x14ac:dyDescent="0.25">
      <c r="B94" s="1"/>
      <c r="C94" s="6" t="s">
        <v>2</v>
      </c>
      <c r="E94" s="6" t="s">
        <v>1</v>
      </c>
      <c r="F94" s="6" t="s">
        <v>0</v>
      </c>
      <c r="G94" s="1"/>
      <c r="K94" s="33"/>
      <c r="L94" s="6" t="s">
        <v>1640</v>
      </c>
      <c r="N94" s="6" t="s">
        <v>1641</v>
      </c>
      <c r="O94" s="346" t="s">
        <v>1915</v>
      </c>
      <c r="P94" s="1"/>
      <c r="Q94" s="1"/>
      <c r="R94" s="1"/>
      <c r="S94" s="345" t="s">
        <v>982</v>
      </c>
    </row>
    <row r="95" spans="1:19" outlineLevel="1" x14ac:dyDescent="0.25">
      <c r="B95" s="1"/>
      <c r="C95" s="6" t="s">
        <v>2</v>
      </c>
      <c r="E95" s="6" t="s">
        <v>1</v>
      </c>
      <c r="F95" s="6" t="s">
        <v>0</v>
      </c>
      <c r="G95" s="1"/>
      <c r="K95" s="33"/>
      <c r="L95" s="6" t="s">
        <v>44</v>
      </c>
      <c r="N95" s="6" t="s">
        <v>31</v>
      </c>
      <c r="O95" s="346" t="s">
        <v>1915</v>
      </c>
      <c r="P95" s="1"/>
      <c r="Q95" s="1"/>
      <c r="R95" s="1"/>
      <c r="S95" s="345" t="s">
        <v>982</v>
      </c>
    </row>
    <row r="96" spans="1:19" s="2" customFormat="1" outlineLevel="1" x14ac:dyDescent="0.25">
      <c r="A96" s="1"/>
      <c r="B96" s="1"/>
      <c r="C96" s="6" t="s">
        <v>2</v>
      </c>
      <c r="D96" s="6"/>
      <c r="E96" s="6" t="s">
        <v>1</v>
      </c>
      <c r="F96" s="6" t="s">
        <v>0</v>
      </c>
      <c r="H96" s="7"/>
      <c r="I96" s="7"/>
      <c r="J96" s="7"/>
      <c r="K96" s="33"/>
      <c r="L96" s="6" t="s">
        <v>1643</v>
      </c>
      <c r="M96" s="10"/>
      <c r="N96" s="6" t="s">
        <v>1642</v>
      </c>
      <c r="O96" s="346" t="s">
        <v>1915</v>
      </c>
      <c r="R96" s="1"/>
      <c r="S96" s="345" t="s">
        <v>982</v>
      </c>
    </row>
    <row r="97" spans="2:19" outlineLevel="1" x14ac:dyDescent="0.25">
      <c r="B97" s="1"/>
      <c r="C97" s="6" t="s">
        <v>2</v>
      </c>
      <c r="E97" s="6" t="s">
        <v>1</v>
      </c>
      <c r="F97" s="6" t="s">
        <v>0</v>
      </c>
      <c r="G97" s="2"/>
      <c r="K97" s="148"/>
      <c r="L97" s="6" t="s">
        <v>24</v>
      </c>
      <c r="N97" s="6" t="s">
        <v>23</v>
      </c>
      <c r="O97" s="346" t="s">
        <v>1915</v>
      </c>
      <c r="P97" s="2"/>
      <c r="Q97" s="2"/>
      <c r="R97" s="1"/>
      <c r="S97" s="1"/>
    </row>
    <row r="98" spans="2:19" outlineLevel="1" x14ac:dyDescent="0.25">
      <c r="B98" s="1"/>
      <c r="C98" s="6" t="s">
        <v>2</v>
      </c>
      <c r="E98" s="6" t="s">
        <v>1</v>
      </c>
      <c r="F98" s="6" t="s">
        <v>0</v>
      </c>
      <c r="G98" s="2"/>
      <c r="K98" s="148"/>
      <c r="L98" s="6" t="s">
        <v>29</v>
      </c>
      <c r="N98" s="6" t="s">
        <v>28</v>
      </c>
      <c r="O98" s="346" t="s">
        <v>1915</v>
      </c>
      <c r="P98" s="2"/>
      <c r="Q98" s="2"/>
      <c r="R98" s="1"/>
      <c r="S98" s="1"/>
    </row>
    <row r="99" spans="2:19" s="5" customFormat="1" x14ac:dyDescent="0.25">
      <c r="B99" s="3"/>
      <c r="C99" s="3"/>
      <c r="D99" s="3"/>
      <c r="E99" s="3"/>
      <c r="F99" s="3"/>
      <c r="G99" s="317"/>
      <c r="H99" s="317"/>
      <c r="I99" s="317"/>
      <c r="J99" s="317"/>
      <c r="K99" s="3"/>
      <c r="M99" s="4"/>
      <c r="N99" s="3"/>
      <c r="O99" s="318"/>
      <c r="P99" s="3"/>
      <c r="Q99" s="3"/>
      <c r="R99" s="3"/>
      <c r="S99" s="3"/>
    </row>
  </sheetData>
  <mergeCells count="12">
    <mergeCell ref="M93:N93"/>
    <mergeCell ref="K2:L2"/>
    <mergeCell ref="M6:N6"/>
    <mergeCell ref="M12:N12"/>
    <mergeCell ref="M18:N18"/>
    <mergeCell ref="M24:N24"/>
    <mergeCell ref="M30:N30"/>
    <mergeCell ref="K42:L42"/>
    <mergeCell ref="M42:N42"/>
    <mergeCell ref="K54:L54"/>
    <mergeCell ref="M83:N83"/>
    <mergeCell ref="M90:N90"/>
  </mergeCells>
  <conditionalFormatting sqref="D42:D52 D97:D65354 D62:D93 D2:D4 D18:D40 D54:D59">
    <cfRule type="cellIs" dxfId="296" priority="10" operator="equal">
      <formula>"Observation"</formula>
    </cfRule>
  </conditionalFormatting>
  <conditionalFormatting sqref="D41">
    <cfRule type="cellIs" dxfId="295" priority="9" operator="equal">
      <formula>"Observation"</formula>
    </cfRule>
  </conditionalFormatting>
  <conditionalFormatting sqref="D5">
    <cfRule type="cellIs" dxfId="294" priority="8" operator="equal">
      <formula>"Observation"</formula>
    </cfRule>
  </conditionalFormatting>
  <conditionalFormatting sqref="D96">
    <cfRule type="cellIs" dxfId="293" priority="6" operator="equal">
      <formula>"Observation"</formula>
    </cfRule>
  </conditionalFormatting>
  <conditionalFormatting sqref="D94">
    <cfRule type="cellIs" dxfId="292" priority="5" operator="equal">
      <formula>"Observation"</formula>
    </cfRule>
  </conditionalFormatting>
  <conditionalFormatting sqref="D95">
    <cfRule type="cellIs" dxfId="291" priority="7" operator="equal">
      <formula>"Observation"</formula>
    </cfRule>
  </conditionalFormatting>
  <conditionalFormatting sqref="D60:D61">
    <cfRule type="cellIs" dxfId="290" priority="4" operator="equal">
      <formula>"Observation"</formula>
    </cfRule>
  </conditionalFormatting>
  <conditionalFormatting sqref="D12:D17">
    <cfRule type="cellIs" dxfId="289" priority="3" operator="equal">
      <formula>"Observation"</formula>
    </cfRule>
  </conditionalFormatting>
  <conditionalFormatting sqref="D6:D11">
    <cfRule type="cellIs" dxfId="288" priority="2" operator="equal">
      <formula>"Observation"</formula>
    </cfRule>
  </conditionalFormatting>
  <conditionalFormatting sqref="D53">
    <cfRule type="cellIs" dxfId="287" priority="1" operator="equal">
      <formula>"Observation"</formula>
    </cfRule>
  </conditionalFormatting>
  <pageMargins left="0.7" right="0.7" top="0.75" bottom="0.75" header="0.3" footer="0.3"/>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3" tint="-0.499984740745262"/>
  </sheetPr>
  <dimension ref="A1:P1"/>
  <sheetViews>
    <sheetView workbookViewId="0">
      <selection activeCell="F21" sqref="F21"/>
    </sheetView>
  </sheetViews>
  <sheetFormatPr defaultColWidth="8.85546875" defaultRowHeight="15" x14ac:dyDescent="0.25"/>
  <cols>
    <col min="1" max="1" width="25.28515625" style="54" bestFit="1" customWidth="1"/>
    <col min="2" max="6" width="8.85546875" style="10"/>
    <col min="7" max="10" width="8.85546875" style="52"/>
    <col min="11" max="11" width="8.85546875" style="10"/>
    <col min="12" max="12" width="8.85546875" style="54"/>
    <col min="13" max="14" width="8.85546875" style="10"/>
    <col min="15" max="15" width="8.85546875" style="22"/>
    <col min="16" max="16" width="8.85546875" style="10"/>
    <col min="17" max="16384" width="8.85546875" style="54"/>
  </cols>
  <sheetData>
    <row r="1" spans="1:1" x14ac:dyDescent="0.25">
      <c r="A1" s="341" t="s">
        <v>1971</v>
      </c>
    </row>
  </sheetData>
  <customSheetViews>
    <customSheetView guid="{76C0996E-7634-4D84-AC5B-0CA1A4399A17}">
      <pageMargins left="0.7" right="0.7" top="0.75" bottom="0.75" header="0.3" footer="0.3"/>
    </customSheetView>
    <customSheetView guid="{B36FC692-2F6E-4237-BCE6-2461DCB70D69}">
      <pageMargins left="0.7" right="0.7" top="0.75" bottom="0.75" header="0.3" footer="0.3"/>
    </customSheetView>
    <customSheetView guid="{8F326820-A2F4-4B57-8385-3E3CF4F3B319}">
      <pageMargins left="0.7" right="0.7" top="0.75" bottom="0.75" header="0.3" footer="0.3"/>
    </customSheetView>
    <customSheetView guid="{9615763B-08BA-4DB8-B511-5DC1F30FCB6F}">
      <pageMargins left="0.7" right="0.7" top="0.75" bottom="0.75" header="0.3" footer="0.3"/>
    </customSheetView>
    <customSheetView guid="{9DAFA5EE-CACD-4775-87EE-70A38BAA7EDD}">
      <pageMargins left="0.7" right="0.7" top="0.75" bottom="0.75" header="0.3" footer="0.3"/>
    </customSheetView>
  </customSheetViews>
  <pageMargins left="0.7" right="0.7" top="0.75" bottom="0.75" header="0.3" footer="0.3"/>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3" tint="-0.499984740745262"/>
    <outlinePr summaryBelow="0" summaryRight="0"/>
    <pageSetUpPr fitToPage="1"/>
  </sheetPr>
  <dimension ref="A1:S1"/>
  <sheetViews>
    <sheetView zoomScale="90" zoomScaleNormal="90" zoomScaleSheetLayoutView="70" zoomScalePageLayoutView="90" workbookViewId="0">
      <selection activeCell="F22" sqref="F22"/>
    </sheetView>
  </sheetViews>
  <sheetFormatPr defaultColWidth="8.85546875" defaultRowHeight="15" x14ac:dyDescent="0.25"/>
  <cols>
    <col min="1" max="1" width="25.28515625" style="1" bestFit="1" customWidth="1"/>
    <col min="2" max="6" width="8.85546875" style="6"/>
    <col min="7" max="10" width="8.85546875" style="7"/>
    <col min="11" max="11" width="8.85546875" style="6"/>
    <col min="12" max="12" width="8.85546875" style="1"/>
    <col min="13" max="13" width="8.85546875" style="10"/>
    <col min="14" max="14" width="8.85546875" style="6"/>
    <col min="15" max="15" width="8.85546875" style="2"/>
    <col min="16" max="19" width="8.85546875" style="6"/>
    <col min="20" max="16384" width="8.85546875" style="1"/>
  </cols>
  <sheetData>
    <row r="1" spans="1:1" x14ac:dyDescent="0.25">
      <c r="A1" s="341" t="s">
        <v>1972</v>
      </c>
    </row>
  </sheetData>
  <customSheetViews>
    <customSheetView guid="{76C0996E-7634-4D84-AC5B-0CA1A4399A17}" scale="90" fitToPage="1">
      <selection activeCell="A2" sqref="A2"/>
      <pageMargins left="0.7" right="0.7" top="0.75" bottom="0.75" header="0.3" footer="0.3"/>
      <printOptions gridLines="1"/>
      <pageSetup paperSize="9" scale="95" fitToHeight="0" orientation="landscape"/>
    </customSheetView>
    <customSheetView guid="{B36FC692-2F6E-4237-BCE6-2461DCB70D69}" scale="90" fitToPage="1">
      <selection activeCell="A2" sqref="A2"/>
      <pageMargins left="0.7" right="0.7" top="0.75" bottom="0.75" header="0.3" footer="0.3"/>
      <printOptions gridLines="1"/>
      <pageSetup paperSize="9" scale="95" fitToHeight="0" orientation="landscape"/>
    </customSheetView>
    <customSheetView guid="{8F326820-A2F4-4B57-8385-3E3CF4F3B319}" scale="90" fitToPage="1">
      <selection activeCell="A2" sqref="A2"/>
      <pageMargins left="0.7" right="0.7" top="0.75" bottom="0.75" header="0.3" footer="0.3"/>
      <printOptions gridLines="1"/>
      <pageSetup paperSize="9" scale="95" fitToHeight="0" orientation="landscape"/>
    </customSheetView>
    <customSheetView guid="{9615763B-08BA-4DB8-B511-5DC1F30FCB6F}" scale="90" fitToPage="1">
      <selection activeCell="A2" sqref="A2"/>
      <pageMargins left="0.7" right="0.7" top="0.75" bottom="0.75" header="0.3" footer="0.3"/>
      <printOptions gridLines="1"/>
      <pageSetup paperSize="9" scale="95" fitToHeight="0" orientation="landscape"/>
    </customSheetView>
    <customSheetView guid="{9DAFA5EE-CACD-4775-87EE-70A38BAA7EDD}" scale="90" fitToPage="1">
      <selection activeCell="A2" sqref="A2"/>
      <pageMargins left="0.7" right="0.7" top="0.75" bottom="0.75" header="0.3" footer="0.3"/>
      <printOptions gridLines="1"/>
      <pageSetup paperSize="9" scale="95" fitToHeight="0" orientation="landscape"/>
    </customSheetView>
  </customSheetViews>
  <printOptions gridLines="1"/>
  <pageMargins left="0.25" right="0.25" top="0.75" bottom="0.75" header="0.3" footer="0.3"/>
  <pageSetup paperSize="9" scale="95" fitToHeight="0" orientation="landscape"/>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FF00"/>
    <outlinePr summaryBelow="0" summaryRight="0"/>
    <pageSetUpPr fitToPage="1"/>
  </sheetPr>
  <dimension ref="A1:T138"/>
  <sheetViews>
    <sheetView zoomScale="90" zoomScaleNormal="90" zoomScaleSheetLayoutView="70" zoomScalePageLayoutView="90" workbookViewId="0">
      <pane xSplit="2" ySplit="2" topLeftCell="C39" activePane="bottomRight" state="frozen"/>
      <selection pane="topRight" activeCell="C1" sqref="C1"/>
      <selection pane="bottomLeft" activeCell="A3" sqref="A3"/>
      <selection pane="bottomRight" activeCell="A87" sqref="A87"/>
    </sheetView>
  </sheetViews>
  <sheetFormatPr defaultColWidth="8.85546875" defaultRowHeight="15" outlineLevelRow="1" x14ac:dyDescent="0.25"/>
  <cols>
    <col min="1" max="1" width="8.85546875" style="1"/>
    <col min="2" max="2" width="9.42578125" style="1" customWidth="1"/>
    <col min="3" max="3" width="10.28515625" style="6" hidden="1" customWidth="1"/>
    <col min="4" max="4" width="20.42578125" style="6" hidden="1" customWidth="1"/>
    <col min="5" max="5" width="18.140625" style="6" hidden="1" customWidth="1"/>
    <col min="6" max="6" width="28.7109375" style="6" hidden="1" customWidth="1"/>
    <col min="7" max="7" width="8" style="6" hidden="1" customWidth="1"/>
    <col min="8" max="9" width="2.7109375" style="7" hidden="1" customWidth="1"/>
    <col min="10" max="10" width="2.7109375" style="7" customWidth="1"/>
    <col min="11" max="11" width="2.28515625" style="6" customWidth="1"/>
    <col min="12" max="12" width="63.28515625" style="1" customWidth="1"/>
    <col min="13" max="13" width="2.28515625" style="10" customWidth="1"/>
    <col min="14" max="14" width="68" style="6" customWidth="1"/>
    <col min="15" max="15" width="16.140625" style="2" customWidth="1"/>
    <col min="16" max="16" width="4.42578125" style="6" customWidth="1"/>
    <col min="17" max="17" width="4.85546875" style="6" customWidth="1"/>
    <col min="18" max="18" width="3.140625" style="6" customWidth="1"/>
    <col min="19" max="19" width="8.85546875" style="6"/>
    <col min="20" max="16384" width="8.85546875" style="1"/>
  </cols>
  <sheetData>
    <row r="1" spans="1:20" s="106" customFormat="1" ht="45" customHeight="1" x14ac:dyDescent="0.25">
      <c r="B1" s="106" t="s">
        <v>1639</v>
      </c>
      <c r="H1" s="109"/>
      <c r="I1" s="109"/>
      <c r="J1" s="109"/>
      <c r="O1" s="108"/>
      <c r="P1" s="113"/>
      <c r="Q1" s="113"/>
      <c r="R1" s="113"/>
      <c r="S1" s="113"/>
    </row>
    <row r="2" spans="1:20" s="54" customFormat="1" ht="30.75" customHeight="1" x14ac:dyDescent="0.25">
      <c r="A2" s="324" t="s">
        <v>1965</v>
      </c>
      <c r="B2" s="68" t="s">
        <v>917</v>
      </c>
      <c r="C2" s="68" t="s">
        <v>572</v>
      </c>
      <c r="D2" s="68" t="s">
        <v>463</v>
      </c>
      <c r="E2" s="68" t="s">
        <v>462</v>
      </c>
      <c r="F2" s="68" t="s">
        <v>461</v>
      </c>
      <c r="G2" s="68" t="s">
        <v>460</v>
      </c>
      <c r="H2" s="121" t="s">
        <v>459</v>
      </c>
      <c r="I2" s="121" t="s">
        <v>458</v>
      </c>
      <c r="J2" s="121" t="s">
        <v>895</v>
      </c>
      <c r="K2" s="509" t="s">
        <v>456</v>
      </c>
      <c r="L2" s="509"/>
      <c r="M2" s="68" t="s">
        <v>455</v>
      </c>
      <c r="N2" s="9"/>
      <c r="O2" s="63" t="s">
        <v>454</v>
      </c>
      <c r="P2" s="54" t="s">
        <v>535</v>
      </c>
      <c r="Q2" s="54" t="s">
        <v>533</v>
      </c>
      <c r="R2" s="68" t="s">
        <v>469</v>
      </c>
      <c r="S2" s="54" t="s">
        <v>955</v>
      </c>
      <c r="T2" s="54" t="s">
        <v>1251</v>
      </c>
    </row>
    <row r="3" spans="1:20" s="215" customFormat="1" x14ac:dyDescent="0.25">
      <c r="A3" s="332"/>
      <c r="B3" s="215" t="s">
        <v>1609</v>
      </c>
      <c r="I3" s="216"/>
      <c r="J3" s="216"/>
      <c r="N3" s="217"/>
      <c r="O3" s="234"/>
      <c r="S3" s="235">
        <v>0</v>
      </c>
    </row>
    <row r="4" spans="1:20" x14ac:dyDescent="0.25">
      <c r="B4" s="264" t="s">
        <v>1676</v>
      </c>
      <c r="C4" s="264"/>
      <c r="D4" s="261" t="s">
        <v>9</v>
      </c>
      <c r="E4" s="10" t="s">
        <v>8</v>
      </c>
      <c r="F4" s="10" t="s">
        <v>10</v>
      </c>
      <c r="G4" s="10" t="s">
        <v>98</v>
      </c>
      <c r="H4" s="1"/>
      <c r="I4" s="10"/>
      <c r="J4" s="10"/>
      <c r="K4" s="262" t="s">
        <v>104</v>
      </c>
      <c r="L4" s="262"/>
      <c r="M4" s="10" t="s">
        <v>103</v>
      </c>
      <c r="O4" s="23" t="str">
        <f>B5</f>
        <v>MJ1.02</v>
      </c>
      <c r="P4" s="1"/>
      <c r="Q4" s="1"/>
      <c r="R4" s="264" t="s">
        <v>105</v>
      </c>
      <c r="S4" s="262" t="s">
        <v>952</v>
      </c>
      <c r="T4" s="181" t="s">
        <v>1252</v>
      </c>
    </row>
    <row r="5" spans="1:20" x14ac:dyDescent="0.25">
      <c r="B5" s="264" t="s">
        <v>1677</v>
      </c>
      <c r="C5" s="264"/>
      <c r="D5" s="261" t="s">
        <v>9</v>
      </c>
      <c r="E5" s="10" t="s">
        <v>8</v>
      </c>
      <c r="F5" s="10" t="s">
        <v>10</v>
      </c>
      <c r="G5" s="10" t="s">
        <v>98</v>
      </c>
      <c r="H5" s="1"/>
      <c r="I5" s="10"/>
      <c r="J5" s="10"/>
      <c r="K5" s="262" t="s">
        <v>101</v>
      </c>
      <c r="L5" s="262"/>
      <c r="M5" s="10" t="s">
        <v>100</v>
      </c>
      <c r="O5" s="22" t="s">
        <v>555</v>
      </c>
      <c r="P5" s="1"/>
      <c r="Q5" s="1"/>
      <c r="R5" s="264" t="s">
        <v>102</v>
      </c>
      <c r="S5" s="262" t="s">
        <v>936</v>
      </c>
      <c r="T5" s="181" t="s">
        <v>1252</v>
      </c>
    </row>
    <row r="6" spans="1:20" ht="35.25" customHeight="1" x14ac:dyDescent="0.25">
      <c r="B6" s="264" t="s">
        <v>1678</v>
      </c>
      <c r="C6" s="264"/>
      <c r="D6" s="261" t="s">
        <v>9</v>
      </c>
      <c r="E6" s="10" t="s">
        <v>8</v>
      </c>
      <c r="F6" s="10" t="s">
        <v>10</v>
      </c>
      <c r="G6" s="10" t="s">
        <v>98</v>
      </c>
      <c r="H6" s="1"/>
      <c r="I6" s="10"/>
      <c r="J6" s="10"/>
      <c r="K6" s="517" t="s">
        <v>1540</v>
      </c>
      <c r="L6" s="517"/>
      <c r="M6" s="511" t="s">
        <v>1590</v>
      </c>
      <c r="N6" s="511"/>
      <c r="O6" s="23" t="str">
        <f>B71</f>
        <v>MJ1.19</v>
      </c>
      <c r="P6" s="1"/>
      <c r="Q6" s="1"/>
      <c r="R6" s="264" t="s">
        <v>99</v>
      </c>
      <c r="S6" s="262" t="s">
        <v>953</v>
      </c>
    </row>
    <row r="7" spans="1:20" s="54" customFormat="1" ht="34.5" customHeight="1" x14ac:dyDescent="0.25">
      <c r="B7" s="264" t="s">
        <v>1679</v>
      </c>
      <c r="C7" s="30"/>
      <c r="D7" s="261" t="s">
        <v>9</v>
      </c>
      <c r="E7" s="10" t="s">
        <v>8</v>
      </c>
      <c r="F7" s="10" t="s">
        <v>7</v>
      </c>
      <c r="G7" s="10" t="s">
        <v>6</v>
      </c>
      <c r="H7" s="10"/>
      <c r="I7" s="10"/>
      <c r="K7" s="517" t="s">
        <v>1738</v>
      </c>
      <c r="L7" s="517"/>
      <c r="M7" s="511" t="s">
        <v>1744</v>
      </c>
      <c r="N7" s="511"/>
      <c r="O7" s="22"/>
      <c r="P7" s="10"/>
      <c r="Q7" s="10"/>
      <c r="R7" s="10"/>
      <c r="S7" s="262"/>
    </row>
    <row r="8" spans="1:20" outlineLevel="1" x14ac:dyDescent="0.25">
      <c r="C8" s="19"/>
      <c r="D8" s="27" t="s">
        <v>2</v>
      </c>
      <c r="E8" s="27"/>
      <c r="F8" s="27" t="s">
        <v>1</v>
      </c>
      <c r="G8" s="27">
        <v>1</v>
      </c>
      <c r="H8" s="27"/>
      <c r="I8" s="27"/>
      <c r="J8" s="27"/>
      <c r="K8" s="27"/>
      <c r="L8" s="27" t="s">
        <v>1735</v>
      </c>
      <c r="M8" s="27"/>
      <c r="N8" s="27" t="s">
        <v>1736</v>
      </c>
      <c r="O8" s="25" t="str">
        <f>B11</f>
        <v>MJ1.05</v>
      </c>
      <c r="P8" s="1"/>
      <c r="Q8" s="1"/>
      <c r="R8" s="1"/>
      <c r="S8" s="287" t="s">
        <v>982</v>
      </c>
    </row>
    <row r="9" spans="1:20" outlineLevel="1" x14ac:dyDescent="0.25">
      <c r="C9" s="19"/>
      <c r="D9" s="27" t="s">
        <v>2</v>
      </c>
      <c r="E9" s="27"/>
      <c r="F9" s="27" t="s">
        <v>1</v>
      </c>
      <c r="G9" s="27">
        <v>2</v>
      </c>
      <c r="H9" s="27"/>
      <c r="I9" s="27"/>
      <c r="J9" s="27"/>
      <c r="K9" s="27"/>
      <c r="L9" s="27" t="s">
        <v>1573</v>
      </c>
      <c r="M9" s="27"/>
      <c r="N9" s="27" t="s">
        <v>1737</v>
      </c>
      <c r="O9" s="25" t="str">
        <f>B11</f>
        <v>MJ1.05</v>
      </c>
      <c r="P9" s="1"/>
      <c r="Q9" s="1"/>
      <c r="R9" s="1"/>
      <c r="S9" s="287"/>
    </row>
    <row r="10" spans="1:20" outlineLevel="1" x14ac:dyDescent="0.25">
      <c r="C10" s="19"/>
      <c r="D10" s="27" t="s">
        <v>2</v>
      </c>
      <c r="E10" s="27"/>
      <c r="F10" s="27" t="s">
        <v>1</v>
      </c>
      <c r="G10" s="27">
        <v>3</v>
      </c>
      <c r="H10" s="27"/>
      <c r="I10" s="27"/>
      <c r="J10" s="27"/>
      <c r="K10" s="27"/>
      <c r="L10" s="27" t="s">
        <v>1574</v>
      </c>
      <c r="M10" s="27"/>
      <c r="N10" s="27" t="s">
        <v>168</v>
      </c>
      <c r="O10" s="25" t="str">
        <f>B26</f>
        <v>MJ1.06</v>
      </c>
      <c r="P10" s="1"/>
      <c r="Q10" s="1"/>
      <c r="R10" s="1"/>
      <c r="S10" s="287" t="s">
        <v>982</v>
      </c>
    </row>
    <row r="11" spans="1:20" s="54" customFormat="1" x14ac:dyDescent="0.25">
      <c r="B11" s="264" t="s">
        <v>1687</v>
      </c>
      <c r="C11" s="30"/>
      <c r="D11" s="261" t="s">
        <v>9</v>
      </c>
      <c r="E11" s="10" t="s">
        <v>8</v>
      </c>
      <c r="F11" s="10" t="s">
        <v>30</v>
      </c>
      <c r="G11" s="10" t="s">
        <v>6</v>
      </c>
      <c r="H11" s="10"/>
      <c r="I11" s="10"/>
      <c r="K11" s="10" t="s">
        <v>1548</v>
      </c>
      <c r="L11" s="30"/>
      <c r="M11" s="30" t="s">
        <v>1734</v>
      </c>
      <c r="N11" s="27"/>
      <c r="O11" s="22"/>
      <c r="P11" s="10"/>
      <c r="Q11" s="10"/>
      <c r="R11" s="10"/>
      <c r="S11" s="262"/>
    </row>
    <row r="12" spans="1:20" s="6" customFormat="1" outlineLevel="1" x14ac:dyDescent="0.25">
      <c r="B12" s="33"/>
      <c r="C12" s="33"/>
      <c r="D12" s="6" t="s">
        <v>2</v>
      </c>
      <c r="F12" s="6" t="s">
        <v>1</v>
      </c>
      <c r="G12" s="6">
        <v>1</v>
      </c>
      <c r="I12" s="30"/>
      <c r="J12" s="30"/>
      <c r="K12" s="33"/>
      <c r="L12" s="6" t="s">
        <v>1685</v>
      </c>
      <c r="M12" s="10"/>
      <c r="N12" s="6" t="s">
        <v>1694</v>
      </c>
      <c r="O12" s="25" t="str">
        <f>B26</f>
        <v>MJ1.06</v>
      </c>
      <c r="R12" s="33"/>
      <c r="S12" s="262" t="s">
        <v>982</v>
      </c>
    </row>
    <row r="13" spans="1:20" s="6" customFormat="1" outlineLevel="1" x14ac:dyDescent="0.25">
      <c r="B13" s="33"/>
      <c r="C13" s="33"/>
      <c r="D13" s="6" t="s">
        <v>2</v>
      </c>
      <c r="F13" s="6" t="s">
        <v>1</v>
      </c>
      <c r="G13" s="6">
        <v>2</v>
      </c>
      <c r="I13" s="30"/>
      <c r="J13" s="30"/>
      <c r="K13" s="33"/>
      <c r="L13" s="6" t="s">
        <v>1686</v>
      </c>
      <c r="M13" s="10"/>
      <c r="N13" s="6" t="s">
        <v>1695</v>
      </c>
      <c r="O13" s="25" t="str">
        <f>B26</f>
        <v>MJ1.06</v>
      </c>
      <c r="R13" s="33"/>
      <c r="S13" s="262" t="s">
        <v>982</v>
      </c>
    </row>
    <row r="14" spans="1:20" s="6" customFormat="1" outlineLevel="1" x14ac:dyDescent="0.25">
      <c r="B14" s="33"/>
      <c r="C14" s="33"/>
      <c r="D14" s="6" t="s">
        <v>2</v>
      </c>
      <c r="F14" s="6" t="s">
        <v>1</v>
      </c>
      <c r="G14" s="6">
        <v>3</v>
      </c>
      <c r="I14" s="30"/>
      <c r="J14" s="30"/>
      <c r="K14" s="33"/>
      <c r="L14" s="6" t="s">
        <v>108</v>
      </c>
      <c r="M14" s="10"/>
      <c r="N14" s="6" t="s">
        <v>108</v>
      </c>
      <c r="O14" s="25" t="str">
        <f>B26</f>
        <v>MJ1.06</v>
      </c>
      <c r="R14" s="33"/>
      <c r="S14" s="262" t="s">
        <v>982</v>
      </c>
    </row>
    <row r="15" spans="1:20" s="6" customFormat="1" outlineLevel="1" x14ac:dyDescent="0.25">
      <c r="B15" s="33"/>
      <c r="C15" s="33"/>
      <c r="D15" s="6" t="s">
        <v>2</v>
      </c>
      <c r="F15" s="6" t="s">
        <v>1</v>
      </c>
      <c r="G15" s="6">
        <v>4</v>
      </c>
      <c r="I15" s="10"/>
      <c r="J15" s="10"/>
      <c r="K15" s="33"/>
      <c r="L15" s="6" t="s">
        <v>109</v>
      </c>
      <c r="M15" s="10"/>
      <c r="N15" s="6" t="s">
        <v>109</v>
      </c>
      <c r="O15" s="25" t="str">
        <f>B26</f>
        <v>MJ1.06</v>
      </c>
      <c r="R15" s="33"/>
      <c r="S15" s="262" t="s">
        <v>982</v>
      </c>
    </row>
    <row r="16" spans="1:20" s="6" customFormat="1" outlineLevel="1" x14ac:dyDescent="0.25">
      <c r="B16" s="33"/>
      <c r="C16" s="33"/>
      <c r="D16" s="6" t="s">
        <v>2</v>
      </c>
      <c r="F16" s="6" t="s">
        <v>1</v>
      </c>
      <c r="G16" s="6">
        <v>5</v>
      </c>
      <c r="I16" s="30"/>
      <c r="J16" s="30"/>
      <c r="K16" s="33"/>
      <c r="L16" s="6" t="s">
        <v>1681</v>
      </c>
      <c r="M16" s="10"/>
      <c r="N16" s="6" t="s">
        <v>1692</v>
      </c>
      <c r="O16" s="25" t="str">
        <f>B26</f>
        <v>MJ1.06</v>
      </c>
      <c r="R16" s="33"/>
      <c r="S16" s="262" t="s">
        <v>982</v>
      </c>
    </row>
    <row r="17" spans="2:19" s="6" customFormat="1" outlineLevel="1" x14ac:dyDescent="0.25">
      <c r="B17" s="33"/>
      <c r="C17" s="33"/>
      <c r="D17" s="6" t="s">
        <v>2</v>
      </c>
      <c r="F17" s="6" t="s">
        <v>1</v>
      </c>
      <c r="G17" s="6">
        <v>6</v>
      </c>
      <c r="I17" s="10"/>
      <c r="J17" s="10"/>
      <c r="K17" s="33"/>
      <c r="L17" s="6" t="s">
        <v>1680</v>
      </c>
      <c r="M17" s="10"/>
      <c r="N17" s="6" t="s">
        <v>1693</v>
      </c>
      <c r="O17" s="25" t="str">
        <f>B26</f>
        <v>MJ1.06</v>
      </c>
      <c r="R17" s="33"/>
      <c r="S17" s="262" t="s">
        <v>982</v>
      </c>
    </row>
    <row r="18" spans="2:19" s="6" customFormat="1" outlineLevel="1" x14ac:dyDescent="0.25">
      <c r="B18" s="33"/>
      <c r="C18" s="33"/>
      <c r="D18" s="6" t="s">
        <v>2</v>
      </c>
      <c r="F18" s="6" t="s">
        <v>1</v>
      </c>
      <c r="G18" s="6">
        <v>7</v>
      </c>
      <c r="I18" s="10"/>
      <c r="J18" s="10"/>
      <c r="K18" s="33"/>
      <c r="L18" s="6" t="s">
        <v>1682</v>
      </c>
      <c r="M18" s="10"/>
      <c r="N18" s="6" t="s">
        <v>1691</v>
      </c>
      <c r="O18" s="25" t="str">
        <f>B26</f>
        <v>MJ1.06</v>
      </c>
      <c r="R18" s="33"/>
      <c r="S18" s="262" t="s">
        <v>982</v>
      </c>
    </row>
    <row r="19" spans="2:19" s="6" customFormat="1" outlineLevel="1" x14ac:dyDescent="0.25">
      <c r="B19" s="33"/>
      <c r="C19" s="33"/>
      <c r="D19" s="6" t="s">
        <v>2</v>
      </c>
      <c r="F19" s="6" t="s">
        <v>1</v>
      </c>
      <c r="G19" s="6">
        <v>8</v>
      </c>
      <c r="I19" s="10"/>
      <c r="J19" s="10"/>
      <c r="K19" s="33"/>
      <c r="L19" s="6" t="s">
        <v>1683</v>
      </c>
      <c r="M19" s="10"/>
      <c r="N19" s="6" t="s">
        <v>1696</v>
      </c>
      <c r="O19" s="25" t="str">
        <f>B26</f>
        <v>MJ1.06</v>
      </c>
      <c r="R19" s="33"/>
      <c r="S19" s="262" t="s">
        <v>982</v>
      </c>
    </row>
    <row r="20" spans="2:19" s="6" customFormat="1" outlineLevel="1" x14ac:dyDescent="0.25">
      <c r="B20" s="33"/>
      <c r="C20" s="33"/>
      <c r="D20" s="6" t="s">
        <v>2</v>
      </c>
      <c r="F20" s="6" t="s">
        <v>1</v>
      </c>
      <c r="G20" s="6">
        <v>9</v>
      </c>
      <c r="I20" s="10"/>
      <c r="J20" s="10"/>
      <c r="K20" s="33"/>
      <c r="L20" s="6" t="s">
        <v>18</v>
      </c>
      <c r="M20" s="10"/>
      <c r="N20" s="286" t="s">
        <v>1690</v>
      </c>
      <c r="O20" s="25" t="str">
        <f>B26</f>
        <v>MJ1.06</v>
      </c>
      <c r="R20" s="33"/>
      <c r="S20" s="262" t="s">
        <v>982</v>
      </c>
    </row>
    <row r="21" spans="2:19" s="6" customFormat="1" outlineLevel="1" x14ac:dyDescent="0.25">
      <c r="B21" s="33"/>
      <c r="C21" s="33"/>
      <c r="D21" s="6" t="s">
        <v>2</v>
      </c>
      <c r="F21" s="6" t="s">
        <v>1</v>
      </c>
      <c r="G21" s="6">
        <v>10</v>
      </c>
      <c r="I21" s="10"/>
      <c r="J21" s="10"/>
      <c r="K21" s="33"/>
      <c r="L21" s="6" t="s">
        <v>1684</v>
      </c>
      <c r="M21" s="10"/>
      <c r="N21" s="286" t="s">
        <v>18</v>
      </c>
      <c r="O21" s="25" t="str">
        <f>B26</f>
        <v>MJ1.06</v>
      </c>
      <c r="R21" s="33"/>
      <c r="S21" s="262" t="s">
        <v>982</v>
      </c>
    </row>
    <row r="22" spans="2:19" s="6" customFormat="1" outlineLevel="1" x14ac:dyDescent="0.25">
      <c r="B22" s="33"/>
      <c r="C22" s="33"/>
      <c r="D22" s="6" t="s">
        <v>2</v>
      </c>
      <c r="F22" s="6" t="s">
        <v>1</v>
      </c>
      <c r="G22" s="6">
        <v>11</v>
      </c>
      <c r="I22" s="10"/>
      <c r="J22" s="10"/>
      <c r="K22" s="33"/>
      <c r="L22" s="6" t="s">
        <v>17</v>
      </c>
      <c r="M22" s="10"/>
      <c r="N22" s="286" t="s">
        <v>16</v>
      </c>
      <c r="O22" s="25" t="str">
        <f>B26</f>
        <v>MJ1.06</v>
      </c>
      <c r="R22" s="33"/>
      <c r="S22" s="262" t="s">
        <v>982</v>
      </c>
    </row>
    <row r="23" spans="2:19" s="6" customFormat="1" outlineLevel="1" x14ac:dyDescent="0.25">
      <c r="B23" s="33"/>
      <c r="C23" s="33"/>
      <c r="D23" s="6" t="s">
        <v>2</v>
      </c>
      <c r="F23" s="6" t="s">
        <v>1</v>
      </c>
      <c r="G23" s="6">
        <v>12</v>
      </c>
      <c r="I23" s="10"/>
      <c r="J23" s="10"/>
      <c r="K23" s="33"/>
      <c r="L23" s="6" t="s">
        <v>1689</v>
      </c>
      <c r="M23" s="10"/>
      <c r="N23" s="6" t="s">
        <v>1689</v>
      </c>
      <c r="O23" s="25" t="str">
        <f>B26</f>
        <v>MJ1.06</v>
      </c>
      <c r="R23" s="33"/>
      <c r="S23" s="262" t="s">
        <v>982</v>
      </c>
    </row>
    <row r="24" spans="2:19" s="6" customFormat="1" outlineLevel="1" x14ac:dyDescent="0.25">
      <c r="B24" s="33"/>
      <c r="C24" s="19" t="s">
        <v>577</v>
      </c>
      <c r="D24" s="233" t="str">
        <f>VLOOKUP($C24,Codes!$A:$K,2,FALSE)</f>
        <v>Response</v>
      </c>
      <c r="E24" s="27"/>
      <c r="F24" s="233" t="str">
        <f>VLOOKUP($C24,Codes!$A:$K,4,FALSE)</f>
        <v>Category option</v>
      </c>
      <c r="G24" s="233">
        <f>VLOOKUP($C24,Codes!$A:$K,5,FALSE)</f>
        <v>997</v>
      </c>
      <c r="H24" s="27"/>
      <c r="I24" s="27"/>
      <c r="J24" s="27"/>
      <c r="K24" s="27"/>
      <c r="L24" s="233" t="str">
        <f>VLOOKUP($C24,Codes!$A:$K,9,FALSE)</f>
        <v>Other (specify)</v>
      </c>
      <c r="M24" s="27"/>
      <c r="N24" s="233" t="str">
        <f>VLOOKUP($C24,Codes!$A:$K,11,FALSE)</f>
        <v>Seluk (spesifika)</v>
      </c>
      <c r="O24" s="25" t="str">
        <f>B25</f>
        <v>MJ1.05x</v>
      </c>
      <c r="R24" s="33"/>
      <c r="S24" s="262" t="s">
        <v>982</v>
      </c>
    </row>
    <row r="25" spans="2:19" s="43" customFormat="1" x14ac:dyDescent="0.25">
      <c r="B25" s="264" t="s">
        <v>1688</v>
      </c>
      <c r="C25" s="261"/>
      <c r="D25" s="261" t="s">
        <v>9</v>
      </c>
      <c r="E25" s="261" t="s">
        <v>8</v>
      </c>
      <c r="F25" s="261" t="s">
        <v>15</v>
      </c>
      <c r="G25" s="261" t="s">
        <v>14</v>
      </c>
      <c r="H25" s="6"/>
      <c r="I25" s="6"/>
      <c r="J25" s="6"/>
      <c r="K25" s="30" t="s">
        <v>1752</v>
      </c>
      <c r="M25" s="10" t="s">
        <v>1753</v>
      </c>
      <c r="O25" s="263" t="s">
        <v>555</v>
      </c>
      <c r="P25" s="262"/>
      <c r="Q25" s="262"/>
      <c r="R25" s="262"/>
      <c r="S25" s="262" t="s">
        <v>982</v>
      </c>
    </row>
    <row r="26" spans="2:19" s="10" customFormat="1" x14ac:dyDescent="0.25">
      <c r="B26" s="290" t="s">
        <v>1702</v>
      </c>
      <c r="C26" s="168"/>
      <c r="D26" s="261" t="s">
        <v>9</v>
      </c>
      <c r="E26" s="10" t="s">
        <v>8</v>
      </c>
      <c r="F26" s="10" t="s">
        <v>7</v>
      </c>
      <c r="G26" s="10" t="s">
        <v>6</v>
      </c>
      <c r="K26" s="168" t="s">
        <v>65</v>
      </c>
      <c r="L26" s="122"/>
      <c r="M26" s="10" t="s">
        <v>528</v>
      </c>
      <c r="N26" s="33"/>
      <c r="O26" s="22"/>
      <c r="R26" s="168" t="s">
        <v>66</v>
      </c>
      <c r="S26" s="262">
        <v>0</v>
      </c>
    </row>
    <row r="27" spans="2:19" outlineLevel="1" x14ac:dyDescent="0.25">
      <c r="C27" s="19" t="s">
        <v>575</v>
      </c>
      <c r="D27" s="233" t="str">
        <f>VLOOKUP($C27,Codes!$A:$K,2,FALSE)</f>
        <v>Response</v>
      </c>
      <c r="E27" s="27"/>
      <c r="F27" s="233" t="str">
        <f>VLOOKUP($C27,Codes!$A:$K,4,FALSE)</f>
        <v>Category option</v>
      </c>
      <c r="G27" s="233">
        <f>VLOOKUP($C27,Codes!$A:$K,5,FALSE)</f>
        <v>0</v>
      </c>
      <c r="H27" s="27"/>
      <c r="I27" s="27"/>
      <c r="J27" s="27"/>
      <c r="K27" s="27"/>
      <c r="L27" s="233" t="str">
        <f>VLOOKUP($C27,Codes!$A:$K,9,FALSE)</f>
        <v>No</v>
      </c>
      <c r="M27" s="27"/>
      <c r="N27" s="233" t="str">
        <f>VLOOKUP($C27,Codes!$A:$K,11,FALSE)</f>
        <v>Lae</v>
      </c>
      <c r="O27" s="25" t="str">
        <f>B29</f>
        <v>MJ1.07</v>
      </c>
      <c r="P27" s="1"/>
      <c r="Q27" s="1"/>
      <c r="R27" s="1"/>
      <c r="S27" s="287" t="s">
        <v>982</v>
      </c>
    </row>
    <row r="28" spans="2:19" outlineLevel="1" x14ac:dyDescent="0.25">
      <c r="C28" s="19" t="s">
        <v>576</v>
      </c>
      <c r="D28" s="233" t="str">
        <f>VLOOKUP($C28,Codes!$A:$K,2,FALSE)</f>
        <v>Response</v>
      </c>
      <c r="E28" s="27"/>
      <c r="F28" s="233" t="str">
        <f>VLOOKUP($C28,Codes!$A:$K,4,FALSE)</f>
        <v>Category option</v>
      </c>
      <c r="G28" s="233">
        <f>VLOOKUP($C28,Codes!$A:$K,5,FALSE)</f>
        <v>1</v>
      </c>
      <c r="H28" s="27"/>
      <c r="I28" s="27"/>
      <c r="J28" s="27"/>
      <c r="K28" s="27"/>
      <c r="L28" s="233" t="str">
        <f>VLOOKUP($C28,Codes!$A:$K,9,FALSE)</f>
        <v>Yes</v>
      </c>
      <c r="M28" s="27"/>
      <c r="N28" s="233" t="str">
        <f>VLOOKUP($C28,Codes!$A:$K,11,FALSE)</f>
        <v>Sim</v>
      </c>
      <c r="O28" s="25" t="str">
        <f>B29</f>
        <v>MJ1.07</v>
      </c>
      <c r="P28" s="1"/>
      <c r="Q28" s="1"/>
      <c r="R28" s="1"/>
      <c r="S28" s="287" t="s">
        <v>982</v>
      </c>
    </row>
    <row r="29" spans="2:19" s="10" customFormat="1" x14ac:dyDescent="0.25">
      <c r="B29" s="290" t="s">
        <v>1703</v>
      </c>
      <c r="C29" s="168"/>
      <c r="D29" s="261" t="s">
        <v>9</v>
      </c>
      <c r="E29" s="10" t="s">
        <v>8</v>
      </c>
      <c r="F29" s="10" t="s">
        <v>7</v>
      </c>
      <c r="G29" s="10" t="s">
        <v>6</v>
      </c>
      <c r="I29" s="30"/>
      <c r="J29" s="30"/>
      <c r="K29" s="168" t="s">
        <v>63</v>
      </c>
      <c r="L29" s="122"/>
      <c r="M29" s="10" t="s">
        <v>62</v>
      </c>
      <c r="N29" s="33"/>
      <c r="O29" s="22"/>
      <c r="R29" s="168" t="s">
        <v>64</v>
      </c>
      <c r="S29" s="262">
        <v>0</v>
      </c>
    </row>
    <row r="30" spans="2:19" outlineLevel="1" x14ac:dyDescent="0.25">
      <c r="C30" s="19" t="s">
        <v>575</v>
      </c>
      <c r="D30" s="233" t="str">
        <f>VLOOKUP($C30,Codes!$A:$K,2,FALSE)</f>
        <v>Response</v>
      </c>
      <c r="E30" s="27"/>
      <c r="F30" s="233" t="str">
        <f>VLOOKUP($C30,Codes!$A:$K,4,FALSE)</f>
        <v>Category option</v>
      </c>
      <c r="G30" s="233">
        <f>VLOOKUP($C30,Codes!$A:$K,5,FALSE)</f>
        <v>0</v>
      </c>
      <c r="H30" s="27"/>
      <c r="I30" s="27"/>
      <c r="J30" s="27"/>
      <c r="K30" s="27"/>
      <c r="L30" s="233" t="str">
        <f>VLOOKUP($C30,Codes!$A:$K,9,FALSE)</f>
        <v>No</v>
      </c>
      <c r="M30" s="27"/>
      <c r="N30" s="233" t="str">
        <f>VLOOKUP($C30,Codes!$A:$K,11,FALSE)</f>
        <v>Lae</v>
      </c>
      <c r="O30" s="25" t="str">
        <f>B32</f>
        <v>MJ1.08</v>
      </c>
      <c r="P30" s="1"/>
      <c r="Q30" s="1"/>
      <c r="R30" s="1"/>
      <c r="S30" s="287" t="s">
        <v>982</v>
      </c>
    </row>
    <row r="31" spans="2:19" outlineLevel="1" x14ac:dyDescent="0.25">
      <c r="C31" s="19" t="s">
        <v>576</v>
      </c>
      <c r="D31" s="233" t="str">
        <f>VLOOKUP($C31,Codes!$A:$K,2,FALSE)</f>
        <v>Response</v>
      </c>
      <c r="E31" s="27"/>
      <c r="F31" s="233" t="str">
        <f>VLOOKUP($C31,Codes!$A:$K,4,FALSE)</f>
        <v>Category option</v>
      </c>
      <c r="G31" s="233">
        <f>VLOOKUP($C31,Codes!$A:$K,5,FALSE)</f>
        <v>1</v>
      </c>
      <c r="H31" s="27"/>
      <c r="I31" s="27"/>
      <c r="J31" s="27"/>
      <c r="K31" s="27"/>
      <c r="L31" s="233" t="str">
        <f>VLOOKUP($C31,Codes!$A:$K,9,FALSE)</f>
        <v>Yes</v>
      </c>
      <c r="M31" s="27"/>
      <c r="N31" s="233" t="str">
        <f>VLOOKUP($C31,Codes!$A:$K,11,FALSE)</f>
        <v>Sim</v>
      </c>
      <c r="O31" s="25" t="str">
        <f>B32</f>
        <v>MJ1.08</v>
      </c>
      <c r="P31" s="1"/>
      <c r="Q31" s="1"/>
      <c r="R31" s="1"/>
      <c r="S31" s="287" t="s">
        <v>982</v>
      </c>
    </row>
    <row r="32" spans="2:19" s="10" customFormat="1" x14ac:dyDescent="0.25">
      <c r="B32" s="290" t="s">
        <v>1704</v>
      </c>
      <c r="C32" s="168"/>
      <c r="D32" s="261" t="s">
        <v>9</v>
      </c>
      <c r="E32" s="10" t="s">
        <v>8</v>
      </c>
      <c r="F32" s="10" t="s">
        <v>7</v>
      </c>
      <c r="G32" s="10" t="s">
        <v>6</v>
      </c>
      <c r="I32" s="30"/>
      <c r="J32" s="30"/>
      <c r="K32" s="168" t="s">
        <v>60</v>
      </c>
      <c r="L32" s="168"/>
      <c r="M32" s="10" t="s">
        <v>59</v>
      </c>
      <c r="N32" s="27"/>
      <c r="O32" s="22"/>
      <c r="R32" s="168" t="s">
        <v>61</v>
      </c>
      <c r="S32" s="262">
        <v>0</v>
      </c>
    </row>
    <row r="33" spans="1:19" outlineLevel="1" x14ac:dyDescent="0.25">
      <c r="C33" s="19" t="s">
        <v>575</v>
      </c>
      <c r="D33" s="233" t="str">
        <f>VLOOKUP($C33,Codes!$A:$K,2,FALSE)</f>
        <v>Response</v>
      </c>
      <c r="E33" s="27"/>
      <c r="F33" s="233" t="str">
        <f>VLOOKUP($C33,Codes!$A:$K,4,FALSE)</f>
        <v>Category option</v>
      </c>
      <c r="G33" s="233">
        <f>VLOOKUP($C33,Codes!$A:$K,5,FALSE)</f>
        <v>0</v>
      </c>
      <c r="H33" s="27"/>
      <c r="I33" s="27"/>
      <c r="J33" s="27"/>
      <c r="K33" s="27"/>
      <c r="L33" s="233" t="str">
        <f>VLOOKUP($C33,Codes!$A:$K,9,FALSE)</f>
        <v>No</v>
      </c>
      <c r="M33" s="27"/>
      <c r="N33" s="233" t="str">
        <f>VLOOKUP($C33,Codes!$A:$K,11,FALSE)</f>
        <v>Lae</v>
      </c>
      <c r="O33" s="25" t="str">
        <f>B35</f>
        <v>MJ1.09</v>
      </c>
      <c r="P33" s="1"/>
      <c r="Q33" s="1"/>
      <c r="R33" s="1"/>
      <c r="S33" s="287" t="s">
        <v>982</v>
      </c>
    </row>
    <row r="34" spans="1:19" outlineLevel="1" x14ac:dyDescent="0.25">
      <c r="C34" s="19" t="s">
        <v>576</v>
      </c>
      <c r="D34" s="233" t="str">
        <f>VLOOKUP($C34,Codes!$A:$K,2,FALSE)</f>
        <v>Response</v>
      </c>
      <c r="E34" s="27"/>
      <c r="F34" s="233" t="str">
        <f>VLOOKUP($C34,Codes!$A:$K,4,FALSE)</f>
        <v>Category option</v>
      </c>
      <c r="G34" s="233">
        <f>VLOOKUP($C34,Codes!$A:$K,5,FALSE)</f>
        <v>1</v>
      </c>
      <c r="H34" s="27"/>
      <c r="I34" s="27"/>
      <c r="J34" s="27"/>
      <c r="K34" s="27"/>
      <c r="L34" s="233" t="str">
        <f>VLOOKUP($C34,Codes!$A:$K,9,FALSE)</f>
        <v>Yes</v>
      </c>
      <c r="M34" s="27"/>
      <c r="N34" s="233" t="str">
        <f>VLOOKUP($C34,Codes!$A:$K,11,FALSE)</f>
        <v>Sim</v>
      </c>
      <c r="O34" s="25" t="str">
        <f>B35</f>
        <v>MJ1.09</v>
      </c>
      <c r="P34" s="1"/>
      <c r="Q34" s="1"/>
      <c r="R34" s="1"/>
      <c r="S34" s="287" t="s">
        <v>982</v>
      </c>
    </row>
    <row r="35" spans="1:19" s="10" customFormat="1" ht="30.75" customHeight="1" x14ac:dyDescent="0.25">
      <c r="B35" s="290" t="s">
        <v>1705</v>
      </c>
      <c r="C35" s="168"/>
      <c r="D35" s="261" t="s">
        <v>9</v>
      </c>
      <c r="E35" s="10" t="s">
        <v>8</v>
      </c>
      <c r="F35" s="10" t="s">
        <v>7</v>
      </c>
      <c r="G35" s="10" t="s">
        <v>6</v>
      </c>
      <c r="I35" s="30"/>
      <c r="J35" s="30"/>
      <c r="K35" s="517" t="s">
        <v>57</v>
      </c>
      <c r="L35" s="517"/>
      <c r="M35" s="511" t="s">
        <v>529</v>
      </c>
      <c r="N35" s="511"/>
      <c r="O35" s="22"/>
      <c r="R35" s="168" t="s">
        <v>58</v>
      </c>
      <c r="S35" s="262">
        <v>0</v>
      </c>
    </row>
    <row r="36" spans="1:19" outlineLevel="1" x14ac:dyDescent="0.25">
      <c r="C36" s="19" t="s">
        <v>575</v>
      </c>
      <c r="D36" s="233" t="str">
        <f>VLOOKUP($C36,Codes!$A:$K,2,FALSE)</f>
        <v>Response</v>
      </c>
      <c r="E36" s="27"/>
      <c r="F36" s="233" t="str">
        <f>VLOOKUP($C36,Codes!$A:$K,4,FALSE)</f>
        <v>Category option</v>
      </c>
      <c r="G36" s="233">
        <f>VLOOKUP($C36,Codes!$A:$K,5,FALSE)</f>
        <v>0</v>
      </c>
      <c r="H36" s="27"/>
      <c r="I36" s="27"/>
      <c r="J36" s="27"/>
      <c r="K36" s="27"/>
      <c r="L36" s="233" t="str">
        <f>VLOOKUP($C36,Codes!$A:$K,9,FALSE)</f>
        <v>No</v>
      </c>
      <c r="M36" s="27"/>
      <c r="N36" s="233" t="str">
        <f>VLOOKUP($C36,Codes!$A:$K,11,FALSE)</f>
        <v>Lae</v>
      </c>
      <c r="O36" s="2" t="s">
        <v>555</v>
      </c>
      <c r="P36" s="1"/>
      <c r="Q36" s="1"/>
      <c r="R36" s="1"/>
      <c r="S36" s="287" t="s">
        <v>982</v>
      </c>
    </row>
    <row r="37" spans="1:19" outlineLevel="1" x14ac:dyDescent="0.25">
      <c r="C37" s="19" t="s">
        <v>576</v>
      </c>
      <c r="D37" s="233" t="str">
        <f>VLOOKUP($C37,Codes!$A:$K,2,FALSE)</f>
        <v>Response</v>
      </c>
      <c r="E37" s="27"/>
      <c r="F37" s="233" t="str">
        <f>VLOOKUP($C37,Codes!$A:$K,4,FALSE)</f>
        <v>Category option</v>
      </c>
      <c r="G37" s="233">
        <f>VLOOKUP($C37,Codes!$A:$K,5,FALSE)</f>
        <v>1</v>
      </c>
      <c r="H37" s="27"/>
      <c r="I37" s="27"/>
      <c r="J37" s="27"/>
      <c r="K37" s="27"/>
      <c r="L37" s="233" t="str">
        <f>VLOOKUP($C37,Codes!$A:$K,9,FALSE)</f>
        <v>Yes</v>
      </c>
      <c r="M37" s="27"/>
      <c r="N37" s="233" t="str">
        <f>VLOOKUP($C37,Codes!$A:$K,11,FALSE)</f>
        <v>Sim</v>
      </c>
      <c r="O37" s="2" t="s">
        <v>555</v>
      </c>
      <c r="P37" s="1"/>
      <c r="Q37" s="1"/>
      <c r="R37" s="1"/>
      <c r="S37" s="287" t="s">
        <v>982</v>
      </c>
    </row>
    <row r="38" spans="1:19" s="215" customFormat="1" x14ac:dyDescent="0.25">
      <c r="A38" s="332"/>
      <c r="B38" s="215" t="s">
        <v>1635</v>
      </c>
      <c r="I38" s="216"/>
      <c r="J38" s="216"/>
      <c r="N38" s="217"/>
      <c r="O38" s="234"/>
      <c r="S38" s="235">
        <v>0</v>
      </c>
    </row>
    <row r="39" spans="1:19" s="43" customFormat="1" x14ac:dyDescent="0.25">
      <c r="A39" s="325" t="s">
        <v>1966</v>
      </c>
      <c r="B39" s="290" t="s">
        <v>96</v>
      </c>
      <c r="C39" s="290"/>
      <c r="D39" s="289" t="s">
        <v>9</v>
      </c>
      <c r="E39" s="289" t="s">
        <v>8</v>
      </c>
      <c r="F39" s="289" t="s">
        <v>7</v>
      </c>
      <c r="G39" s="289" t="s">
        <v>6</v>
      </c>
      <c r="I39" s="10"/>
      <c r="J39" s="10"/>
      <c r="K39" s="289" t="s">
        <v>95</v>
      </c>
      <c r="M39" s="10" t="s">
        <v>94</v>
      </c>
      <c r="N39" s="6"/>
      <c r="O39" s="263"/>
      <c r="R39" s="290" t="s">
        <v>96</v>
      </c>
      <c r="S39" s="287">
        <v>0</v>
      </c>
    </row>
    <row r="40" spans="1:19" s="43" customFormat="1" outlineLevel="1" x14ac:dyDescent="0.25">
      <c r="A40" s="325"/>
      <c r="B40" s="19"/>
      <c r="C40" s="19" t="s">
        <v>575</v>
      </c>
      <c r="D40" s="233" t="str">
        <f>VLOOKUP($C40,Codes!$A:$K,2,FALSE)</f>
        <v>Response</v>
      </c>
      <c r="E40" s="27"/>
      <c r="F40" s="233" t="str">
        <f>VLOOKUP($C40,Codes!$A:$K,4,FALSE)</f>
        <v>Category option</v>
      </c>
      <c r="G40" s="233">
        <f>VLOOKUP($C40,Codes!$A:$K,5,FALSE)</f>
        <v>0</v>
      </c>
      <c r="H40" s="27"/>
      <c r="I40" s="27"/>
      <c r="J40" s="27"/>
      <c r="K40" s="27"/>
      <c r="L40" s="233" t="str">
        <f>VLOOKUP($C40,Codes!$A:$K,9,FALSE)</f>
        <v>No</v>
      </c>
      <c r="M40" s="27"/>
      <c r="N40" s="233" t="str">
        <f>VLOOKUP($C40,Codes!$A:$K,11,FALSE)</f>
        <v>Lae</v>
      </c>
      <c r="O40" s="25" t="str">
        <f>B43</f>
        <v>MJ1.10</v>
      </c>
      <c r="P40" s="287"/>
      <c r="Q40" s="287"/>
      <c r="R40" s="287"/>
      <c r="S40" s="287" t="s">
        <v>982</v>
      </c>
    </row>
    <row r="41" spans="1:19" s="43" customFormat="1" outlineLevel="1" x14ac:dyDescent="0.25">
      <c r="A41" s="325"/>
      <c r="B41" s="19"/>
      <c r="C41" s="19" t="s">
        <v>576</v>
      </c>
      <c r="D41" s="233" t="str">
        <f>VLOOKUP($C41,Codes!$A:$K,2,FALSE)</f>
        <v>Response</v>
      </c>
      <c r="E41" s="27"/>
      <c r="F41" s="233" t="str">
        <f>VLOOKUP($C41,Codes!$A:$K,4,FALSE)</f>
        <v>Category option</v>
      </c>
      <c r="G41" s="233">
        <f>VLOOKUP($C41,Codes!$A:$K,5,FALSE)</f>
        <v>1</v>
      </c>
      <c r="H41" s="27"/>
      <c r="I41" s="27"/>
      <c r="J41" s="27"/>
      <c r="K41" s="27"/>
      <c r="L41" s="233" t="str">
        <f>VLOOKUP($C41,Codes!$A:$K,9,FALSE)</f>
        <v>Yes</v>
      </c>
      <c r="M41" s="27"/>
      <c r="N41" s="233" t="str">
        <f>VLOOKUP($C41,Codes!$A:$K,11,FALSE)</f>
        <v>Sim</v>
      </c>
      <c r="O41" s="25" t="str">
        <f>B43</f>
        <v>MJ1.10</v>
      </c>
      <c r="P41" s="287"/>
      <c r="Q41" s="287"/>
      <c r="R41" s="287"/>
      <c r="S41" s="287" t="s">
        <v>982</v>
      </c>
    </row>
    <row r="42" spans="1:19" s="349" customFormat="1" x14ac:dyDescent="0.25">
      <c r="B42" s="349" t="s">
        <v>1964</v>
      </c>
      <c r="I42" s="348"/>
      <c r="J42" s="348"/>
      <c r="N42" s="255"/>
      <c r="O42" s="326"/>
      <c r="S42" s="257">
        <v>0</v>
      </c>
    </row>
    <row r="43" spans="1:19" s="43" customFormat="1" x14ac:dyDescent="0.25">
      <c r="B43" s="290" t="s">
        <v>1706</v>
      </c>
      <c r="C43" s="264"/>
      <c r="D43" s="261" t="s">
        <v>9</v>
      </c>
      <c r="E43" s="261" t="s">
        <v>8</v>
      </c>
      <c r="F43" s="261" t="s">
        <v>7</v>
      </c>
      <c r="G43" s="261" t="s">
        <v>6</v>
      </c>
      <c r="I43" s="30"/>
      <c r="J43" s="30"/>
      <c r="K43" s="261" t="s">
        <v>88</v>
      </c>
      <c r="M43" s="10" t="s">
        <v>87</v>
      </c>
      <c r="N43" s="6"/>
      <c r="O43" s="263"/>
      <c r="R43" s="264" t="s">
        <v>89</v>
      </c>
      <c r="S43" s="262">
        <v>0</v>
      </c>
    </row>
    <row r="44" spans="1:19" s="43" customFormat="1" outlineLevel="1" x14ac:dyDescent="0.25">
      <c r="B44" s="19"/>
      <c r="C44" s="19" t="s">
        <v>575</v>
      </c>
      <c r="D44" s="233" t="str">
        <f>VLOOKUP($C44,Codes!$A:$K,2,FALSE)</f>
        <v>Response</v>
      </c>
      <c r="E44" s="27"/>
      <c r="F44" s="233" t="str">
        <f>VLOOKUP($C44,Codes!$A:$K,4,FALSE)</f>
        <v>Category option</v>
      </c>
      <c r="G44" s="233">
        <f>VLOOKUP($C44,Codes!$A:$K,5,FALSE)</f>
        <v>0</v>
      </c>
      <c r="H44" s="27"/>
      <c r="I44" s="27"/>
      <c r="J44" s="27"/>
      <c r="K44" s="27"/>
      <c r="L44" s="233" t="str">
        <f>VLOOKUP($C44,Codes!$A:$K,9,FALSE)</f>
        <v>No</v>
      </c>
      <c r="M44" s="27"/>
      <c r="N44" s="233" t="str">
        <f>VLOOKUP($C44,Codes!$A:$K,11,FALSE)</f>
        <v>Lae</v>
      </c>
      <c r="O44" s="25" t="str">
        <f>B47</f>
        <v>MJ1.11</v>
      </c>
      <c r="P44" s="262"/>
      <c r="Q44" s="262"/>
      <c r="R44" s="262"/>
      <c r="S44" s="262" t="s">
        <v>982</v>
      </c>
    </row>
    <row r="45" spans="1:19" s="43" customFormat="1" outlineLevel="1" x14ac:dyDescent="0.25">
      <c r="B45" s="19"/>
      <c r="C45" s="19" t="s">
        <v>576</v>
      </c>
      <c r="D45" s="233" t="str">
        <f>VLOOKUP($C45,Codes!$A:$K,2,FALSE)</f>
        <v>Response</v>
      </c>
      <c r="E45" s="27"/>
      <c r="F45" s="233" t="str">
        <f>VLOOKUP($C45,Codes!$A:$K,4,FALSE)</f>
        <v>Category option</v>
      </c>
      <c r="G45" s="233">
        <f>VLOOKUP($C45,Codes!$A:$K,5,FALSE)</f>
        <v>1</v>
      </c>
      <c r="H45" s="27"/>
      <c r="I45" s="27"/>
      <c r="J45" s="27"/>
      <c r="K45" s="27"/>
      <c r="L45" s="233" t="str">
        <f>VLOOKUP($C45,Codes!$A:$K,9,FALSE)</f>
        <v>Yes</v>
      </c>
      <c r="M45" s="27"/>
      <c r="N45" s="233" t="str">
        <f>VLOOKUP($C45,Codes!$A:$K,11,FALSE)</f>
        <v>Sim</v>
      </c>
      <c r="O45" s="25" t="str">
        <f>B47</f>
        <v>MJ1.11</v>
      </c>
      <c r="P45" s="262"/>
      <c r="Q45" s="262"/>
      <c r="R45" s="262"/>
      <c r="S45" s="262" t="s">
        <v>982</v>
      </c>
    </row>
    <row r="46" spans="1:19" s="349" customFormat="1" x14ac:dyDescent="0.25">
      <c r="B46" s="349" t="s">
        <v>1040</v>
      </c>
      <c r="I46" s="348"/>
      <c r="J46" s="348"/>
      <c r="N46" s="255"/>
      <c r="O46" s="326"/>
      <c r="S46" s="257">
        <v>0</v>
      </c>
    </row>
    <row r="47" spans="1:19" s="43" customFormat="1" x14ac:dyDescent="0.25">
      <c r="B47" s="264" t="s">
        <v>1707</v>
      </c>
      <c r="C47" s="264"/>
      <c r="D47" s="261" t="s">
        <v>9</v>
      </c>
      <c r="E47" s="261" t="s">
        <v>8</v>
      </c>
      <c r="F47" s="261" t="s">
        <v>7</v>
      </c>
      <c r="G47" s="261" t="s">
        <v>6</v>
      </c>
      <c r="I47" s="30"/>
      <c r="J47" s="30"/>
      <c r="K47" s="261" t="s">
        <v>1544</v>
      </c>
      <c r="M47" s="10" t="s">
        <v>1593</v>
      </c>
      <c r="N47" s="6"/>
      <c r="O47" s="263"/>
      <c r="R47" s="264" t="s">
        <v>89</v>
      </c>
      <c r="S47" s="262">
        <v>0</v>
      </c>
    </row>
    <row r="48" spans="1:19" s="43" customFormat="1" outlineLevel="1" x14ac:dyDescent="0.25">
      <c r="B48" s="19"/>
      <c r="C48" s="19" t="s">
        <v>575</v>
      </c>
      <c r="D48" s="233" t="str">
        <f>VLOOKUP($C48,Codes!$A:$K,2,FALSE)</f>
        <v>Response</v>
      </c>
      <c r="E48" s="27"/>
      <c r="F48" s="233" t="str">
        <f>VLOOKUP($C48,Codes!$A:$K,4,FALSE)</f>
        <v>Category option</v>
      </c>
      <c r="G48" s="233">
        <f>VLOOKUP($C48,Codes!$A:$K,5,FALSE)</f>
        <v>0</v>
      </c>
      <c r="H48" s="27"/>
      <c r="I48" s="27"/>
      <c r="J48" s="27"/>
      <c r="K48" s="27"/>
      <c r="L48" s="233" t="str">
        <f>VLOOKUP($C48,Codes!$A:$K,9,FALSE)</f>
        <v>No</v>
      </c>
      <c r="M48" s="27"/>
      <c r="N48" s="233" t="str">
        <f>VLOOKUP($C48,Codes!$A:$K,11,FALSE)</f>
        <v>Lae</v>
      </c>
      <c r="O48" s="25" t="str">
        <f>B50</f>
        <v>MJ1.12</v>
      </c>
      <c r="P48" s="262"/>
      <c r="Q48" s="262"/>
      <c r="R48" s="262"/>
      <c r="S48" s="262" t="s">
        <v>982</v>
      </c>
    </row>
    <row r="49" spans="2:20" s="43" customFormat="1" outlineLevel="1" x14ac:dyDescent="0.25">
      <c r="B49" s="19"/>
      <c r="C49" s="19" t="s">
        <v>576</v>
      </c>
      <c r="D49" s="233" t="str">
        <f>VLOOKUP($C49,Codes!$A:$K,2,FALSE)</f>
        <v>Response</v>
      </c>
      <c r="E49" s="27"/>
      <c r="F49" s="233" t="str">
        <f>VLOOKUP($C49,Codes!$A:$K,4,FALSE)</f>
        <v>Category option</v>
      </c>
      <c r="G49" s="233">
        <f>VLOOKUP($C49,Codes!$A:$K,5,FALSE)</f>
        <v>1</v>
      </c>
      <c r="H49" s="27"/>
      <c r="I49" s="27"/>
      <c r="J49" s="27"/>
      <c r="K49" s="27"/>
      <c r="L49" s="233" t="str">
        <f>VLOOKUP($C49,Codes!$A:$K,9,FALSE)</f>
        <v>Yes</v>
      </c>
      <c r="M49" s="27"/>
      <c r="N49" s="233" t="str">
        <f>VLOOKUP($C49,Codes!$A:$K,11,FALSE)</f>
        <v>Sim</v>
      </c>
      <c r="O49" s="25" t="str">
        <f>B50</f>
        <v>MJ1.12</v>
      </c>
      <c r="P49" s="262"/>
      <c r="Q49" s="262"/>
      <c r="R49" s="262"/>
      <c r="S49" s="262" t="s">
        <v>982</v>
      </c>
    </row>
    <row r="50" spans="2:20" s="43" customFormat="1" x14ac:dyDescent="0.25">
      <c r="B50" s="264" t="s">
        <v>1708</v>
      </c>
      <c r="C50" s="264"/>
      <c r="D50" s="261" t="s">
        <v>9</v>
      </c>
      <c r="E50" s="261" t="s">
        <v>8</v>
      </c>
      <c r="F50" s="261" t="s">
        <v>7</v>
      </c>
      <c r="G50" s="261" t="s">
        <v>6</v>
      </c>
      <c r="I50" s="10"/>
      <c r="J50" s="10"/>
      <c r="K50" s="261" t="s">
        <v>82</v>
      </c>
      <c r="M50" s="10" t="s">
        <v>81</v>
      </c>
      <c r="N50" s="6"/>
      <c r="O50" s="263"/>
      <c r="R50" s="264" t="s">
        <v>83</v>
      </c>
      <c r="S50" s="262">
        <v>0</v>
      </c>
    </row>
    <row r="51" spans="2:20" s="43" customFormat="1" outlineLevel="1" x14ac:dyDescent="0.25">
      <c r="B51" s="19"/>
      <c r="C51" s="19" t="s">
        <v>575</v>
      </c>
      <c r="D51" s="233" t="str">
        <f>VLOOKUP($C51,Codes!$A:$K,2,FALSE)</f>
        <v>Response</v>
      </c>
      <c r="E51" s="27"/>
      <c r="F51" s="233" t="str">
        <f>VLOOKUP($C51,Codes!$A:$K,4,FALSE)</f>
        <v>Category option</v>
      </c>
      <c r="G51" s="233">
        <f>VLOOKUP($C51,Codes!$A:$K,5,FALSE)</f>
        <v>0</v>
      </c>
      <c r="H51" s="27"/>
      <c r="I51" s="27"/>
      <c r="J51" s="27"/>
      <c r="K51" s="27"/>
      <c r="L51" s="233" t="str">
        <f>VLOOKUP($C51,Codes!$A:$K,9,FALSE)</f>
        <v>No</v>
      </c>
      <c r="M51" s="27"/>
      <c r="N51" s="233" t="str">
        <f>VLOOKUP($C51,Codes!$A:$K,11,FALSE)</f>
        <v>Lae</v>
      </c>
      <c r="O51" s="25" t="str">
        <f>B53</f>
        <v>MJ1.13</v>
      </c>
      <c r="P51" s="262"/>
      <c r="Q51" s="262"/>
      <c r="R51" s="262"/>
      <c r="S51" s="262" t="s">
        <v>982</v>
      </c>
    </row>
    <row r="52" spans="2:20" s="43" customFormat="1" outlineLevel="1" x14ac:dyDescent="0.25">
      <c r="B52" s="19"/>
      <c r="C52" s="19" t="s">
        <v>576</v>
      </c>
      <c r="D52" s="233" t="str">
        <f>VLOOKUP($C52,Codes!$A:$K,2,FALSE)</f>
        <v>Response</v>
      </c>
      <c r="E52" s="27"/>
      <c r="F52" s="233" t="str">
        <f>VLOOKUP($C52,Codes!$A:$K,4,FALSE)</f>
        <v>Category option</v>
      </c>
      <c r="G52" s="233">
        <f>VLOOKUP($C52,Codes!$A:$K,5,FALSE)</f>
        <v>1</v>
      </c>
      <c r="H52" s="27"/>
      <c r="I52" s="27"/>
      <c r="J52" s="27"/>
      <c r="K52" s="27"/>
      <c r="L52" s="233" t="str">
        <f>VLOOKUP($C52,Codes!$A:$K,9,FALSE)</f>
        <v>Yes</v>
      </c>
      <c r="M52" s="27"/>
      <c r="N52" s="233" t="str">
        <f>VLOOKUP($C52,Codes!$A:$K,11,FALSE)</f>
        <v>Sim</v>
      </c>
      <c r="O52" s="25" t="str">
        <f>B53</f>
        <v>MJ1.13</v>
      </c>
      <c r="P52" s="262"/>
      <c r="Q52" s="262"/>
      <c r="R52" s="262"/>
      <c r="S52" s="262" t="s">
        <v>982</v>
      </c>
    </row>
    <row r="53" spans="2:20" s="43" customFormat="1" x14ac:dyDescent="0.25">
      <c r="B53" s="264" t="s">
        <v>1709</v>
      </c>
      <c r="C53" s="264"/>
      <c r="D53" s="261" t="s">
        <v>9</v>
      </c>
      <c r="E53" s="261" t="s">
        <v>8</v>
      </c>
      <c r="F53" s="261" t="s">
        <v>7</v>
      </c>
      <c r="G53" s="261" t="s">
        <v>6</v>
      </c>
      <c r="I53" s="10"/>
      <c r="J53" s="10"/>
      <c r="K53" s="261" t="s">
        <v>91</v>
      </c>
      <c r="M53" s="10" t="s">
        <v>90</v>
      </c>
      <c r="N53" s="6"/>
      <c r="O53" s="263"/>
      <c r="R53" s="264" t="s">
        <v>92</v>
      </c>
      <c r="S53" s="262">
        <v>0</v>
      </c>
    </row>
    <row r="54" spans="2:20" s="43" customFormat="1" outlineLevel="1" x14ac:dyDescent="0.25">
      <c r="B54" s="19"/>
      <c r="C54" s="19" t="s">
        <v>575</v>
      </c>
      <c r="D54" s="233" t="str">
        <f>VLOOKUP($C54,Codes!$A:$K,2,FALSE)</f>
        <v>Response</v>
      </c>
      <c r="E54" s="27"/>
      <c r="F54" s="233" t="str">
        <f>VLOOKUP($C54,Codes!$A:$K,4,FALSE)</f>
        <v>Category option</v>
      </c>
      <c r="G54" s="233">
        <f>VLOOKUP($C54,Codes!$A:$K,5,FALSE)</f>
        <v>0</v>
      </c>
      <c r="H54" s="27"/>
      <c r="I54" s="27"/>
      <c r="J54" s="27"/>
      <c r="K54" s="27"/>
      <c r="L54" s="233" t="str">
        <f>VLOOKUP($C54,Codes!$A:$K,9,FALSE)</f>
        <v>No</v>
      </c>
      <c r="M54" s="27"/>
      <c r="N54" s="233" t="str">
        <f>VLOOKUP($C54,Codes!$A:$K,11,FALSE)</f>
        <v>Lae</v>
      </c>
      <c r="O54" s="25" t="str">
        <f>B56</f>
        <v>MJ1.14</v>
      </c>
      <c r="P54" s="262"/>
      <c r="Q54" s="262"/>
      <c r="R54" s="262"/>
      <c r="S54" s="262" t="s">
        <v>982</v>
      </c>
    </row>
    <row r="55" spans="2:20" s="43" customFormat="1" outlineLevel="1" x14ac:dyDescent="0.25">
      <c r="B55" s="19"/>
      <c r="C55" s="19" t="s">
        <v>576</v>
      </c>
      <c r="D55" s="233" t="str">
        <f>VLOOKUP($C55,Codes!$A:$K,2,FALSE)</f>
        <v>Response</v>
      </c>
      <c r="E55" s="27"/>
      <c r="F55" s="233" t="str">
        <f>VLOOKUP($C55,Codes!$A:$K,4,FALSE)</f>
        <v>Category option</v>
      </c>
      <c r="G55" s="233">
        <f>VLOOKUP($C55,Codes!$A:$K,5,FALSE)</f>
        <v>1</v>
      </c>
      <c r="H55" s="27"/>
      <c r="I55" s="27"/>
      <c r="J55" s="27"/>
      <c r="K55" s="27"/>
      <c r="L55" s="233" t="str">
        <f>VLOOKUP($C55,Codes!$A:$K,9,FALSE)</f>
        <v>Yes</v>
      </c>
      <c r="M55" s="27"/>
      <c r="N55" s="233" t="str">
        <f>VLOOKUP($C55,Codes!$A:$K,11,FALSE)</f>
        <v>Sim</v>
      </c>
      <c r="O55" s="25" t="str">
        <f>B56</f>
        <v>MJ1.14</v>
      </c>
      <c r="P55" s="262"/>
      <c r="Q55" s="262"/>
      <c r="R55" s="262"/>
      <c r="S55" s="262" t="s">
        <v>982</v>
      </c>
    </row>
    <row r="56" spans="2:20" s="43" customFormat="1" x14ac:dyDescent="0.25">
      <c r="B56" s="264" t="s">
        <v>1710</v>
      </c>
      <c r="C56" s="264"/>
      <c r="D56" s="261" t="s">
        <v>9</v>
      </c>
      <c r="E56" s="261" t="s">
        <v>8</v>
      </c>
      <c r="F56" s="261" t="s">
        <v>7</v>
      </c>
      <c r="G56" s="261" t="s">
        <v>6</v>
      </c>
      <c r="I56" s="10"/>
      <c r="J56" s="10"/>
      <c r="K56" s="261" t="s">
        <v>1542</v>
      </c>
      <c r="M56" s="10" t="s">
        <v>1591</v>
      </c>
      <c r="N56" s="6"/>
      <c r="O56" s="263"/>
      <c r="P56" s="214" t="s">
        <v>1543</v>
      </c>
      <c r="R56" s="264" t="s">
        <v>93</v>
      </c>
      <c r="S56" s="262" t="s">
        <v>954</v>
      </c>
      <c r="T56" s="179" t="s">
        <v>2200</v>
      </c>
    </row>
    <row r="57" spans="2:20" s="43" customFormat="1" outlineLevel="1" x14ac:dyDescent="0.25">
      <c r="B57" s="19"/>
      <c r="C57" s="19" t="s">
        <v>575</v>
      </c>
      <c r="D57" s="233" t="str">
        <f>VLOOKUP($C57,Codes!$A:$K,2,FALSE)</f>
        <v>Response</v>
      </c>
      <c r="E57" s="27"/>
      <c r="F57" s="233" t="str">
        <f>VLOOKUP($C57,Codes!$A:$K,4,FALSE)</f>
        <v>Category option</v>
      </c>
      <c r="G57" s="233">
        <f>VLOOKUP($C57,Codes!$A:$K,5,FALSE)</f>
        <v>0</v>
      </c>
      <c r="H57" s="27"/>
      <c r="I57" s="27"/>
      <c r="J57" s="27"/>
      <c r="K57" s="27"/>
      <c r="L57" s="233" t="str">
        <f>VLOOKUP($C57,Codes!$A:$K,9,FALSE)</f>
        <v>No</v>
      </c>
      <c r="M57" s="27"/>
      <c r="N57" s="233" t="str">
        <f>VLOOKUP($C57,Codes!$A:$K,11,FALSE)</f>
        <v>Lae</v>
      </c>
      <c r="O57" s="25" t="str">
        <f>B59</f>
        <v>MJ1.15</v>
      </c>
      <c r="P57" s="262"/>
      <c r="Q57" s="262"/>
      <c r="R57" s="262"/>
      <c r="S57" s="262" t="s">
        <v>982</v>
      </c>
    </row>
    <row r="58" spans="2:20" s="43" customFormat="1" outlineLevel="1" x14ac:dyDescent="0.25">
      <c r="B58" s="19"/>
      <c r="C58" s="19" t="s">
        <v>576</v>
      </c>
      <c r="D58" s="233" t="str">
        <f>VLOOKUP($C58,Codes!$A:$K,2,FALSE)</f>
        <v>Response</v>
      </c>
      <c r="E58" s="27"/>
      <c r="F58" s="233" t="str">
        <f>VLOOKUP($C58,Codes!$A:$K,4,FALSE)</f>
        <v>Category option</v>
      </c>
      <c r="G58" s="233">
        <f>VLOOKUP($C58,Codes!$A:$K,5,FALSE)</f>
        <v>1</v>
      </c>
      <c r="H58" s="27"/>
      <c r="I58" s="27"/>
      <c r="J58" s="27"/>
      <c r="K58" s="27"/>
      <c r="L58" s="233" t="str">
        <f>VLOOKUP($C58,Codes!$A:$K,9,FALSE)</f>
        <v>Yes</v>
      </c>
      <c r="M58" s="27"/>
      <c r="N58" s="233" t="str">
        <f>VLOOKUP($C58,Codes!$A:$K,11,FALSE)</f>
        <v>Sim</v>
      </c>
      <c r="O58" s="25" t="str">
        <f>B59</f>
        <v>MJ1.15</v>
      </c>
      <c r="P58" s="262"/>
      <c r="Q58" s="262"/>
      <c r="R58" s="262"/>
      <c r="S58" s="262" t="s">
        <v>982</v>
      </c>
    </row>
    <row r="59" spans="2:20" s="43" customFormat="1" x14ac:dyDescent="0.25">
      <c r="B59" s="264" t="s">
        <v>1711</v>
      </c>
      <c r="C59" s="264"/>
      <c r="D59" s="261" t="s">
        <v>9</v>
      </c>
      <c r="E59" s="261" t="s">
        <v>8</v>
      </c>
      <c r="F59" s="261" t="s">
        <v>7</v>
      </c>
      <c r="G59" s="261" t="s">
        <v>6</v>
      </c>
      <c r="I59" s="30"/>
      <c r="J59" s="30"/>
      <c r="K59" s="261" t="s">
        <v>1545</v>
      </c>
      <c r="M59" s="10" t="s">
        <v>1739</v>
      </c>
      <c r="N59" s="6"/>
      <c r="O59" s="263"/>
      <c r="R59" s="264" t="s">
        <v>89</v>
      </c>
      <c r="S59" s="262">
        <v>0</v>
      </c>
    </row>
    <row r="60" spans="2:20" s="43" customFormat="1" outlineLevel="1" x14ac:dyDescent="0.25">
      <c r="B60" s="19"/>
      <c r="C60" s="19" t="s">
        <v>575</v>
      </c>
      <c r="D60" s="233" t="str">
        <f>VLOOKUP($C60,Codes!$A:$K,2,FALSE)</f>
        <v>Response</v>
      </c>
      <c r="E60" s="27"/>
      <c r="F60" s="233" t="str">
        <f>VLOOKUP($C60,Codes!$A:$K,4,FALSE)</f>
        <v>Category option</v>
      </c>
      <c r="G60" s="233">
        <f>VLOOKUP($C60,Codes!$A:$K,5,FALSE)</f>
        <v>0</v>
      </c>
      <c r="H60" s="27"/>
      <c r="I60" s="27"/>
      <c r="J60" s="27"/>
      <c r="K60" s="27"/>
      <c r="L60" s="233" t="str">
        <f>VLOOKUP($C60,Codes!$A:$K,9,FALSE)</f>
        <v>No</v>
      </c>
      <c r="M60" s="27"/>
      <c r="N60" s="233" t="str">
        <f>VLOOKUP($C60,Codes!$A:$K,11,FALSE)</f>
        <v>Lae</v>
      </c>
      <c r="O60" s="25" t="str">
        <f>B62</f>
        <v>MJ1.16</v>
      </c>
      <c r="P60" s="262"/>
      <c r="Q60" s="262"/>
      <c r="R60" s="262"/>
      <c r="S60" s="262" t="s">
        <v>982</v>
      </c>
    </row>
    <row r="61" spans="2:20" s="43" customFormat="1" outlineLevel="1" x14ac:dyDescent="0.25">
      <c r="B61" s="19"/>
      <c r="C61" s="19" t="s">
        <v>576</v>
      </c>
      <c r="D61" s="233" t="str">
        <f>VLOOKUP($C61,Codes!$A:$K,2,FALSE)</f>
        <v>Response</v>
      </c>
      <c r="E61" s="27"/>
      <c r="F61" s="233" t="str">
        <f>VLOOKUP($C61,Codes!$A:$K,4,FALSE)</f>
        <v>Category option</v>
      </c>
      <c r="G61" s="233">
        <f>VLOOKUP($C61,Codes!$A:$K,5,FALSE)</f>
        <v>1</v>
      </c>
      <c r="H61" s="27"/>
      <c r="I61" s="27"/>
      <c r="J61" s="27"/>
      <c r="K61" s="27"/>
      <c r="L61" s="233" t="str">
        <f>VLOOKUP($C61,Codes!$A:$K,9,FALSE)</f>
        <v>Yes</v>
      </c>
      <c r="M61" s="27"/>
      <c r="N61" s="233" t="str">
        <f>VLOOKUP($C61,Codes!$A:$K,11,FALSE)</f>
        <v>Sim</v>
      </c>
      <c r="O61" s="25" t="str">
        <f>B62</f>
        <v>MJ1.16</v>
      </c>
      <c r="P61" s="262"/>
      <c r="Q61" s="262"/>
      <c r="R61" s="262"/>
      <c r="S61" s="262" t="s">
        <v>982</v>
      </c>
    </row>
    <row r="62" spans="2:20" s="43" customFormat="1" x14ac:dyDescent="0.25">
      <c r="B62" s="264" t="s">
        <v>1712</v>
      </c>
      <c r="C62" s="264"/>
      <c r="D62" s="261" t="s">
        <v>9</v>
      </c>
      <c r="E62" s="261" t="s">
        <v>8</v>
      </c>
      <c r="F62" s="261" t="s">
        <v>7</v>
      </c>
      <c r="G62" s="261" t="s">
        <v>6</v>
      </c>
      <c r="I62" s="30"/>
      <c r="J62" s="30"/>
      <c r="K62" s="261" t="s">
        <v>79</v>
      </c>
      <c r="M62" s="10" t="s">
        <v>78</v>
      </c>
      <c r="N62" s="6"/>
      <c r="O62" s="263"/>
      <c r="R62" s="264" t="s">
        <v>80</v>
      </c>
      <c r="S62" s="262">
        <v>0</v>
      </c>
    </row>
    <row r="63" spans="2:20" s="43" customFormat="1" outlineLevel="1" x14ac:dyDescent="0.25">
      <c r="B63" s="19"/>
      <c r="C63" s="19" t="s">
        <v>575</v>
      </c>
      <c r="D63" s="233" t="str">
        <f>VLOOKUP($C63,Codes!$A:$K,2,FALSE)</f>
        <v>Response</v>
      </c>
      <c r="E63" s="27"/>
      <c r="F63" s="233" t="str">
        <f>VLOOKUP($C63,Codes!$A:$K,4,FALSE)</f>
        <v>Category option</v>
      </c>
      <c r="G63" s="233">
        <f>VLOOKUP($C63,Codes!$A:$K,5,FALSE)</f>
        <v>0</v>
      </c>
      <c r="H63" s="27"/>
      <c r="I63" s="27"/>
      <c r="J63" s="27"/>
      <c r="K63" s="27"/>
      <c r="L63" s="233" t="str">
        <f>VLOOKUP($C63,Codes!$A:$K,9,FALSE)</f>
        <v>No</v>
      </c>
      <c r="M63" s="27"/>
      <c r="N63" s="233" t="str">
        <f>VLOOKUP($C63,Codes!$A:$K,11,FALSE)</f>
        <v>Lae</v>
      </c>
      <c r="O63" s="25" t="str">
        <f>B65</f>
        <v>MJ1.17</v>
      </c>
      <c r="P63" s="262"/>
      <c r="Q63" s="262"/>
      <c r="R63" s="262"/>
      <c r="S63" s="262" t="s">
        <v>982</v>
      </c>
    </row>
    <row r="64" spans="2:20" s="43" customFormat="1" outlineLevel="1" x14ac:dyDescent="0.25">
      <c r="B64" s="19"/>
      <c r="C64" s="19" t="s">
        <v>576</v>
      </c>
      <c r="D64" s="233" t="str">
        <f>VLOOKUP($C64,Codes!$A:$K,2,FALSE)</f>
        <v>Response</v>
      </c>
      <c r="E64" s="27"/>
      <c r="F64" s="233" t="str">
        <f>VLOOKUP($C64,Codes!$A:$K,4,FALSE)</f>
        <v>Category option</v>
      </c>
      <c r="G64" s="233">
        <f>VLOOKUP($C64,Codes!$A:$K,5,FALSE)</f>
        <v>1</v>
      </c>
      <c r="H64" s="27"/>
      <c r="I64" s="27"/>
      <c r="J64" s="27"/>
      <c r="K64" s="27"/>
      <c r="L64" s="233" t="str">
        <f>VLOOKUP($C64,Codes!$A:$K,9,FALSE)</f>
        <v>Yes</v>
      </c>
      <c r="M64" s="27"/>
      <c r="N64" s="233" t="str">
        <f>VLOOKUP($C64,Codes!$A:$K,11,FALSE)</f>
        <v>Sim</v>
      </c>
      <c r="O64" s="25" t="str">
        <f>B65</f>
        <v>MJ1.17</v>
      </c>
      <c r="P64" s="262"/>
      <c r="Q64" s="262"/>
      <c r="R64" s="262"/>
      <c r="S64" s="262" t="s">
        <v>982</v>
      </c>
    </row>
    <row r="65" spans="2:19" s="43" customFormat="1" x14ac:dyDescent="0.25">
      <c r="B65" s="264" t="s">
        <v>1713</v>
      </c>
      <c r="C65" s="264"/>
      <c r="D65" s="261" t="s">
        <v>9</v>
      </c>
      <c r="E65" s="261" t="s">
        <v>8</v>
      </c>
      <c r="F65" s="261" t="s">
        <v>7</v>
      </c>
      <c r="G65" s="261" t="s">
        <v>6</v>
      </c>
      <c r="I65" s="10"/>
      <c r="J65" s="10"/>
      <c r="K65" s="261" t="s">
        <v>1546</v>
      </c>
      <c r="M65" s="10" t="s">
        <v>1740</v>
      </c>
      <c r="N65" s="6"/>
      <c r="O65" s="263"/>
      <c r="R65" s="264" t="s">
        <v>77</v>
      </c>
      <c r="S65" s="262">
        <v>0</v>
      </c>
    </row>
    <row r="66" spans="2:19" s="43" customFormat="1" outlineLevel="1" x14ac:dyDescent="0.25">
      <c r="B66" s="19"/>
      <c r="C66" s="19" t="s">
        <v>575</v>
      </c>
      <c r="D66" s="233" t="str">
        <f>VLOOKUP($C66,Codes!$A:$K,2,FALSE)</f>
        <v>Response</v>
      </c>
      <c r="E66" s="27"/>
      <c r="F66" s="233" t="str">
        <f>VLOOKUP($C66,Codes!$A:$K,4,FALSE)</f>
        <v>Category option</v>
      </c>
      <c r="G66" s="233">
        <f>VLOOKUP($C66,Codes!$A:$K,5,FALSE)</f>
        <v>0</v>
      </c>
      <c r="H66" s="27"/>
      <c r="I66" s="27"/>
      <c r="J66" s="27"/>
      <c r="K66" s="27"/>
      <c r="L66" s="233" t="str">
        <f>VLOOKUP($C66,Codes!$A:$K,9,FALSE)</f>
        <v>No</v>
      </c>
      <c r="M66" s="27"/>
      <c r="N66" s="233" t="str">
        <f>VLOOKUP($C66,Codes!$A:$K,11,FALSE)</f>
        <v>Lae</v>
      </c>
      <c r="O66" s="25" t="str">
        <f>B68</f>
        <v>MJ1.18</v>
      </c>
      <c r="P66" s="262"/>
      <c r="Q66" s="262"/>
      <c r="R66" s="262"/>
      <c r="S66" s="262" t="s">
        <v>982</v>
      </c>
    </row>
    <row r="67" spans="2:19" s="43" customFormat="1" outlineLevel="1" x14ac:dyDescent="0.25">
      <c r="B67" s="19"/>
      <c r="C67" s="19" t="s">
        <v>576</v>
      </c>
      <c r="D67" s="233" t="str">
        <f>VLOOKUP($C67,Codes!$A:$K,2,FALSE)</f>
        <v>Response</v>
      </c>
      <c r="E67" s="27"/>
      <c r="F67" s="233" t="str">
        <f>VLOOKUP($C67,Codes!$A:$K,4,FALSE)</f>
        <v>Category option</v>
      </c>
      <c r="G67" s="233">
        <f>VLOOKUP($C67,Codes!$A:$K,5,FALSE)</f>
        <v>1</v>
      </c>
      <c r="H67" s="27"/>
      <c r="I67" s="27"/>
      <c r="J67" s="27"/>
      <c r="K67" s="27"/>
      <c r="L67" s="233" t="str">
        <f>VLOOKUP($C67,Codes!$A:$K,9,FALSE)</f>
        <v>Yes</v>
      </c>
      <c r="M67" s="27"/>
      <c r="N67" s="233" t="str">
        <f>VLOOKUP($C67,Codes!$A:$K,11,FALSE)</f>
        <v>Sim</v>
      </c>
      <c r="O67" s="25" t="str">
        <f>B68</f>
        <v>MJ1.18</v>
      </c>
      <c r="P67" s="262"/>
      <c r="Q67" s="262"/>
      <c r="R67" s="262"/>
      <c r="S67" s="262" t="s">
        <v>982</v>
      </c>
    </row>
    <row r="68" spans="2:19" s="43" customFormat="1" x14ac:dyDescent="0.25">
      <c r="B68" s="264" t="s">
        <v>1714</v>
      </c>
      <c r="C68" s="264"/>
      <c r="D68" s="261" t="s">
        <v>9</v>
      </c>
      <c r="E68" s="261" t="s">
        <v>8</v>
      </c>
      <c r="F68" s="261" t="s">
        <v>7</v>
      </c>
      <c r="G68" s="261" t="s">
        <v>6</v>
      </c>
      <c r="I68" s="10"/>
      <c r="J68" s="10"/>
      <c r="K68" s="261" t="s">
        <v>76</v>
      </c>
      <c r="M68" s="10" t="s">
        <v>475</v>
      </c>
      <c r="N68" s="6"/>
      <c r="O68" s="263"/>
      <c r="R68" s="264" t="s">
        <v>77</v>
      </c>
      <c r="S68" s="262">
        <v>0</v>
      </c>
    </row>
    <row r="69" spans="2:19" s="43" customFormat="1" outlineLevel="1" x14ac:dyDescent="0.25">
      <c r="B69" s="19"/>
      <c r="C69" s="19" t="s">
        <v>575</v>
      </c>
      <c r="D69" s="233" t="str">
        <f>VLOOKUP($C69,Codes!$A:$K,2,FALSE)</f>
        <v>Response</v>
      </c>
      <c r="E69" s="27"/>
      <c r="F69" s="233" t="str">
        <f>VLOOKUP($C69,Codes!$A:$K,4,FALSE)</f>
        <v>Category option</v>
      </c>
      <c r="G69" s="233">
        <f>VLOOKUP($C69,Codes!$A:$K,5,FALSE)</f>
        <v>0</v>
      </c>
      <c r="H69" s="27"/>
      <c r="I69" s="27"/>
      <c r="J69" s="27"/>
      <c r="K69" s="27"/>
      <c r="L69" s="233" t="str">
        <f>VLOOKUP($C69,Codes!$A:$K,9,FALSE)</f>
        <v>No</v>
      </c>
      <c r="M69" s="27"/>
      <c r="N69" s="233" t="str">
        <f>VLOOKUP($C69,Codes!$A:$K,11,FALSE)</f>
        <v>Lae</v>
      </c>
      <c r="O69" s="25" t="str">
        <f>B71</f>
        <v>MJ1.19</v>
      </c>
      <c r="P69" s="262"/>
      <c r="Q69" s="262"/>
      <c r="R69" s="262"/>
      <c r="S69" s="262" t="s">
        <v>982</v>
      </c>
    </row>
    <row r="70" spans="2:19" s="43" customFormat="1" outlineLevel="1" x14ac:dyDescent="0.25">
      <c r="B70" s="19"/>
      <c r="C70" s="19" t="s">
        <v>576</v>
      </c>
      <c r="D70" s="233" t="str">
        <f>VLOOKUP($C70,Codes!$A:$K,2,FALSE)</f>
        <v>Response</v>
      </c>
      <c r="E70" s="27"/>
      <c r="F70" s="233" t="str">
        <f>VLOOKUP($C70,Codes!$A:$K,4,FALSE)</f>
        <v>Category option</v>
      </c>
      <c r="G70" s="233">
        <f>VLOOKUP($C70,Codes!$A:$K,5,FALSE)</f>
        <v>1</v>
      </c>
      <c r="H70" s="27"/>
      <c r="I70" s="27"/>
      <c r="J70" s="27"/>
      <c r="K70" s="27"/>
      <c r="L70" s="233" t="str">
        <f>VLOOKUP($C70,Codes!$A:$K,9,FALSE)</f>
        <v>Yes</v>
      </c>
      <c r="M70" s="27"/>
      <c r="N70" s="233" t="str">
        <f>VLOOKUP($C70,Codes!$A:$K,11,FALSE)</f>
        <v>Sim</v>
      </c>
      <c r="O70" s="25" t="str">
        <f>B71</f>
        <v>MJ1.19</v>
      </c>
      <c r="P70" s="262"/>
      <c r="Q70" s="262"/>
      <c r="R70" s="262"/>
      <c r="S70" s="262" t="s">
        <v>982</v>
      </c>
    </row>
    <row r="71" spans="2:19" s="43" customFormat="1" x14ac:dyDescent="0.25">
      <c r="B71" s="264" t="s">
        <v>1715</v>
      </c>
      <c r="C71" s="264"/>
      <c r="D71" s="261" t="s">
        <v>9</v>
      </c>
      <c r="E71" s="261" t="s">
        <v>8</v>
      </c>
      <c r="F71" s="261" t="s">
        <v>7</v>
      </c>
      <c r="G71" s="261" t="s">
        <v>6</v>
      </c>
      <c r="I71" s="10"/>
      <c r="J71" s="10"/>
      <c r="K71" s="261" t="s">
        <v>1541</v>
      </c>
      <c r="M71" s="10" t="s">
        <v>1592</v>
      </c>
      <c r="N71" s="6"/>
      <c r="O71" s="263"/>
      <c r="R71" s="264" t="s">
        <v>97</v>
      </c>
      <c r="S71" s="262">
        <v>0</v>
      </c>
    </row>
    <row r="72" spans="2:19" s="43" customFormat="1" outlineLevel="1" x14ac:dyDescent="0.25">
      <c r="B72" s="19"/>
      <c r="C72" s="19" t="s">
        <v>575</v>
      </c>
      <c r="D72" s="233" t="str">
        <f>VLOOKUP($C72,Codes!$A:$K,2,FALSE)</f>
        <v>Response</v>
      </c>
      <c r="E72" s="27"/>
      <c r="F72" s="233" t="str">
        <f>VLOOKUP($C72,Codes!$A:$K,4,FALSE)</f>
        <v>Category option</v>
      </c>
      <c r="G72" s="233">
        <f>VLOOKUP($C72,Codes!$A:$K,5,FALSE)</f>
        <v>0</v>
      </c>
      <c r="H72" s="27"/>
      <c r="I72" s="27"/>
      <c r="J72" s="27"/>
      <c r="K72" s="27"/>
      <c r="L72" s="233" t="str">
        <f>VLOOKUP($C72,Codes!$A:$K,9,FALSE)</f>
        <v>No</v>
      </c>
      <c r="M72" s="27"/>
      <c r="N72" s="233" t="str">
        <f>VLOOKUP($C72,Codes!$A:$K,11,FALSE)</f>
        <v>Lae</v>
      </c>
      <c r="O72" s="25" t="str">
        <f>B74</f>
        <v>MJ1.20</v>
      </c>
      <c r="P72" s="262"/>
      <c r="Q72" s="262"/>
      <c r="R72" s="262"/>
      <c r="S72" s="262" t="s">
        <v>982</v>
      </c>
    </row>
    <row r="73" spans="2:19" s="43" customFormat="1" outlineLevel="1" x14ac:dyDescent="0.25">
      <c r="B73" s="19"/>
      <c r="C73" s="19" t="s">
        <v>576</v>
      </c>
      <c r="D73" s="233" t="str">
        <f>VLOOKUP($C73,Codes!$A:$K,2,FALSE)</f>
        <v>Response</v>
      </c>
      <c r="E73" s="27"/>
      <c r="F73" s="233" t="str">
        <f>VLOOKUP($C73,Codes!$A:$K,4,FALSE)</f>
        <v>Category option</v>
      </c>
      <c r="G73" s="233">
        <f>VLOOKUP($C73,Codes!$A:$K,5,FALSE)</f>
        <v>1</v>
      </c>
      <c r="H73" s="27"/>
      <c r="I73" s="27"/>
      <c r="J73" s="27"/>
      <c r="K73" s="27"/>
      <c r="L73" s="233" t="str">
        <f>VLOOKUP($C73,Codes!$A:$K,9,FALSE)</f>
        <v>Yes</v>
      </c>
      <c r="M73" s="27"/>
      <c r="N73" s="233" t="str">
        <f>VLOOKUP($C73,Codes!$A:$K,11,FALSE)</f>
        <v>Sim</v>
      </c>
      <c r="O73" s="25" t="str">
        <f>B74</f>
        <v>MJ1.20</v>
      </c>
      <c r="P73" s="262"/>
      <c r="Q73" s="262"/>
      <c r="R73" s="262"/>
      <c r="S73" s="262" t="s">
        <v>982</v>
      </c>
    </row>
    <row r="74" spans="2:19" s="43" customFormat="1" ht="28.5" customHeight="1" x14ac:dyDescent="0.25">
      <c r="B74" s="264" t="s">
        <v>1716</v>
      </c>
      <c r="C74" s="264"/>
      <c r="D74" s="261" t="s">
        <v>9</v>
      </c>
      <c r="E74" s="261" t="s">
        <v>8</v>
      </c>
      <c r="F74" s="261" t="s">
        <v>7</v>
      </c>
      <c r="G74" s="261" t="s">
        <v>6</v>
      </c>
      <c r="I74" s="10"/>
      <c r="J74" s="10"/>
      <c r="K74" s="517" t="s">
        <v>85</v>
      </c>
      <c r="L74" s="517"/>
      <c r="M74" s="511" t="s">
        <v>84</v>
      </c>
      <c r="N74" s="511"/>
      <c r="O74" s="263"/>
      <c r="R74" s="264" t="s">
        <v>86</v>
      </c>
      <c r="S74" s="262">
        <v>0</v>
      </c>
    </row>
    <row r="75" spans="2:19" s="43" customFormat="1" outlineLevel="1" x14ac:dyDescent="0.25">
      <c r="B75" s="19"/>
      <c r="C75" s="19" t="s">
        <v>575</v>
      </c>
      <c r="D75" s="233" t="str">
        <f>VLOOKUP($C75,Codes!$A:$K,2,FALSE)</f>
        <v>Response</v>
      </c>
      <c r="E75" s="27"/>
      <c r="F75" s="233" t="str">
        <f>VLOOKUP($C75,Codes!$A:$K,4,FALSE)</f>
        <v>Category option</v>
      </c>
      <c r="G75" s="233">
        <f>VLOOKUP($C75,Codes!$A:$K,5,FALSE)</f>
        <v>0</v>
      </c>
      <c r="H75" s="27"/>
      <c r="I75" s="27"/>
      <c r="J75" s="27"/>
      <c r="K75" s="27"/>
      <c r="L75" s="233" t="str">
        <f>VLOOKUP($C75,Codes!$A:$K,9,FALSE)</f>
        <v>No</v>
      </c>
      <c r="M75" s="27"/>
      <c r="N75" s="233" t="str">
        <f>VLOOKUP($C75,Codes!$A:$K,11,FALSE)</f>
        <v>Lae</v>
      </c>
      <c r="O75" s="25" t="str">
        <f>B77</f>
        <v>MJ1.21</v>
      </c>
      <c r="P75" s="262"/>
      <c r="Q75" s="262"/>
      <c r="R75" s="262"/>
      <c r="S75" s="262" t="s">
        <v>982</v>
      </c>
    </row>
    <row r="76" spans="2:19" s="43" customFormat="1" outlineLevel="1" x14ac:dyDescent="0.25">
      <c r="B76" s="19"/>
      <c r="C76" s="19" t="s">
        <v>576</v>
      </c>
      <c r="D76" s="233" t="str">
        <f>VLOOKUP($C76,Codes!$A:$K,2,FALSE)</f>
        <v>Response</v>
      </c>
      <c r="E76" s="27"/>
      <c r="F76" s="233" t="str">
        <f>VLOOKUP($C76,Codes!$A:$K,4,FALSE)</f>
        <v>Category option</v>
      </c>
      <c r="G76" s="233">
        <f>VLOOKUP($C76,Codes!$A:$K,5,FALSE)</f>
        <v>1</v>
      </c>
      <c r="H76" s="27"/>
      <c r="I76" s="27"/>
      <c r="J76" s="27"/>
      <c r="K76" s="27"/>
      <c r="L76" s="233" t="str">
        <f>VLOOKUP($C76,Codes!$A:$K,9,FALSE)</f>
        <v>Yes</v>
      </c>
      <c r="M76" s="27"/>
      <c r="N76" s="233" t="str">
        <f>VLOOKUP($C76,Codes!$A:$K,11,FALSE)</f>
        <v>Sim</v>
      </c>
      <c r="O76" s="25" t="str">
        <f>B77</f>
        <v>MJ1.21</v>
      </c>
      <c r="P76" s="262"/>
      <c r="Q76" s="262"/>
      <c r="R76" s="262"/>
      <c r="S76" s="262" t="s">
        <v>982</v>
      </c>
    </row>
    <row r="77" spans="2:19" s="43" customFormat="1" x14ac:dyDescent="0.25">
      <c r="B77" s="264" t="s">
        <v>1717</v>
      </c>
      <c r="C77" s="264"/>
      <c r="D77" s="261" t="s">
        <v>9</v>
      </c>
      <c r="E77" s="261" t="s">
        <v>8</v>
      </c>
      <c r="F77" s="261" t="s">
        <v>7</v>
      </c>
      <c r="G77" s="261" t="s">
        <v>6</v>
      </c>
      <c r="I77" s="10"/>
      <c r="J77" s="10"/>
      <c r="K77" s="261" t="s">
        <v>74</v>
      </c>
      <c r="M77" s="10" t="s">
        <v>73</v>
      </c>
      <c r="N77" s="6"/>
      <c r="O77" s="263"/>
      <c r="R77" s="264" t="s">
        <v>75</v>
      </c>
      <c r="S77" s="262">
        <v>0</v>
      </c>
    </row>
    <row r="78" spans="2:19" s="43" customFormat="1" outlineLevel="1" x14ac:dyDescent="0.25">
      <c r="B78" s="19"/>
      <c r="C78" s="19" t="s">
        <v>575</v>
      </c>
      <c r="D78" s="233" t="str">
        <f>VLOOKUP($C78,Codes!$A:$K,2,FALSE)</f>
        <v>Response</v>
      </c>
      <c r="E78" s="27"/>
      <c r="F78" s="233" t="str">
        <f>VLOOKUP($C78,Codes!$A:$K,4,FALSE)</f>
        <v>Category option</v>
      </c>
      <c r="G78" s="233">
        <f>VLOOKUP($C78,Codes!$A:$K,5,FALSE)</f>
        <v>0</v>
      </c>
      <c r="H78" s="27"/>
      <c r="I78" s="27"/>
      <c r="J78" s="27"/>
      <c r="K78" s="27"/>
      <c r="L78" s="233" t="str">
        <f>VLOOKUP($C78,Codes!$A:$K,9,FALSE)</f>
        <v>No</v>
      </c>
      <c r="M78" s="27"/>
      <c r="N78" s="233" t="str">
        <f>VLOOKUP($C78,Codes!$A:$K,11,FALSE)</f>
        <v>Lae</v>
      </c>
      <c r="O78" s="25" t="str">
        <f>B81</f>
        <v>MJ1.22</v>
      </c>
      <c r="P78" s="262"/>
      <c r="Q78" s="262"/>
      <c r="R78" s="262"/>
      <c r="S78" s="262" t="s">
        <v>982</v>
      </c>
    </row>
    <row r="79" spans="2:19" s="43" customFormat="1" outlineLevel="1" x14ac:dyDescent="0.25">
      <c r="B79" s="19"/>
      <c r="C79" s="19" t="s">
        <v>576</v>
      </c>
      <c r="D79" s="233" t="str">
        <f>VLOOKUP($C79,Codes!$A:$K,2,FALSE)</f>
        <v>Response</v>
      </c>
      <c r="E79" s="27"/>
      <c r="F79" s="233" t="str">
        <f>VLOOKUP($C79,Codes!$A:$K,4,FALSE)</f>
        <v>Category option</v>
      </c>
      <c r="G79" s="233">
        <f>VLOOKUP($C79,Codes!$A:$K,5,FALSE)</f>
        <v>1</v>
      </c>
      <c r="H79" s="27"/>
      <c r="I79" s="27"/>
      <c r="J79" s="27"/>
      <c r="K79" s="27"/>
      <c r="L79" s="233" t="str">
        <f>VLOOKUP($C79,Codes!$A:$K,9,FALSE)</f>
        <v>Yes</v>
      </c>
      <c r="M79" s="27"/>
      <c r="N79" s="233" t="str">
        <f>VLOOKUP($C79,Codes!$A:$K,11,FALSE)</f>
        <v>Sim</v>
      </c>
      <c r="O79" s="25" t="str">
        <f>B80</f>
        <v>MJ1.21x</v>
      </c>
      <c r="P79" s="262"/>
      <c r="Q79" s="262"/>
      <c r="R79" s="262"/>
      <c r="S79" s="262" t="s">
        <v>982</v>
      </c>
    </row>
    <row r="80" spans="2:19" s="43" customFormat="1" x14ac:dyDescent="0.25">
      <c r="B80" s="264" t="s">
        <v>1718</v>
      </c>
      <c r="C80" s="261"/>
      <c r="D80" s="261" t="s">
        <v>9</v>
      </c>
      <c r="E80" s="261" t="s">
        <v>8</v>
      </c>
      <c r="F80" s="261" t="s">
        <v>15</v>
      </c>
      <c r="G80" s="261" t="s">
        <v>14</v>
      </c>
      <c r="H80" s="6"/>
      <c r="I80" s="6"/>
      <c r="J80" s="6"/>
      <c r="K80" s="30" t="s">
        <v>1754</v>
      </c>
      <c r="M80" s="10" t="s">
        <v>1755</v>
      </c>
      <c r="O80" s="288" t="str">
        <f>B81</f>
        <v>MJ1.22</v>
      </c>
      <c r="P80" s="262"/>
      <c r="Q80" s="262"/>
      <c r="R80" s="262"/>
      <c r="S80" s="262" t="s">
        <v>982</v>
      </c>
    </row>
    <row r="81" spans="1:19" x14ac:dyDescent="0.25">
      <c r="B81" s="264" t="s">
        <v>1719</v>
      </c>
      <c r="C81" s="264"/>
      <c r="D81" s="261" t="s">
        <v>9</v>
      </c>
      <c r="E81" s="261" t="s">
        <v>8</v>
      </c>
      <c r="F81" s="261" t="s">
        <v>7</v>
      </c>
      <c r="G81" s="261" t="s">
        <v>6</v>
      </c>
      <c r="H81" s="1"/>
      <c r="I81" s="30"/>
      <c r="J81" s="30"/>
      <c r="K81" s="156" t="s">
        <v>71</v>
      </c>
      <c r="L81" s="156"/>
      <c r="M81" s="30" t="s">
        <v>70</v>
      </c>
      <c r="P81" s="1"/>
      <c r="Q81" s="1"/>
      <c r="R81" s="264" t="s">
        <v>72</v>
      </c>
      <c r="S81" s="262">
        <v>0</v>
      </c>
    </row>
    <row r="82" spans="1:19" outlineLevel="1" x14ac:dyDescent="0.25">
      <c r="C82" s="19" t="s">
        <v>575</v>
      </c>
      <c r="D82" s="233" t="str">
        <f>VLOOKUP($C82,Codes!$A:$K,2,FALSE)</f>
        <v>Response</v>
      </c>
      <c r="E82" s="27"/>
      <c r="F82" s="233" t="str">
        <f>VLOOKUP($C82,Codes!$A:$K,4,FALSE)</f>
        <v>Category option</v>
      </c>
      <c r="G82" s="233">
        <f>VLOOKUP($C82,Codes!$A:$K,5,FALSE)</f>
        <v>0</v>
      </c>
      <c r="H82" s="27"/>
      <c r="I82" s="27"/>
      <c r="J82" s="27"/>
      <c r="K82" s="27"/>
      <c r="L82" s="233" t="str">
        <f>VLOOKUP($C82,Codes!$A:$K,9,FALSE)</f>
        <v>No</v>
      </c>
      <c r="M82" s="27"/>
      <c r="N82" s="233" t="str">
        <f>VLOOKUP($C82,Codes!$A:$K,11,FALSE)</f>
        <v>Lae</v>
      </c>
      <c r="O82" s="25" t="str">
        <f>B84</f>
        <v>MJ1.23</v>
      </c>
      <c r="P82" s="1"/>
      <c r="Q82" s="1"/>
      <c r="R82" s="1"/>
      <c r="S82" s="262" t="s">
        <v>982</v>
      </c>
    </row>
    <row r="83" spans="1:19" outlineLevel="1" x14ac:dyDescent="0.25">
      <c r="C83" s="19" t="s">
        <v>576</v>
      </c>
      <c r="D83" s="233" t="str">
        <f>VLOOKUP($C83,Codes!$A:$K,2,FALSE)</f>
        <v>Response</v>
      </c>
      <c r="E83" s="27"/>
      <c r="F83" s="233" t="str">
        <f>VLOOKUP($C83,Codes!$A:$K,4,FALSE)</f>
        <v>Category option</v>
      </c>
      <c r="G83" s="233">
        <f>VLOOKUP($C83,Codes!$A:$K,5,FALSE)</f>
        <v>1</v>
      </c>
      <c r="H83" s="27"/>
      <c r="I83" s="27"/>
      <c r="J83" s="27"/>
      <c r="K83" s="27"/>
      <c r="L83" s="233" t="str">
        <f>VLOOKUP($C83,Codes!$A:$K,9,FALSE)</f>
        <v>Yes</v>
      </c>
      <c r="M83" s="27"/>
      <c r="N83" s="233" t="str">
        <f>VLOOKUP($C83,Codes!$A:$K,11,FALSE)</f>
        <v>Sim</v>
      </c>
      <c r="O83" s="25" t="str">
        <f>B84</f>
        <v>MJ1.23</v>
      </c>
      <c r="P83" s="1"/>
      <c r="Q83" s="1"/>
      <c r="R83" s="1"/>
      <c r="S83" s="262" t="s">
        <v>982</v>
      </c>
    </row>
    <row r="84" spans="1:19" ht="30.75" customHeight="1" x14ac:dyDescent="0.25">
      <c r="B84" s="290" t="s">
        <v>1720</v>
      </c>
      <c r="C84" s="264"/>
      <c r="D84" s="261" t="s">
        <v>9</v>
      </c>
      <c r="E84" s="261" t="s">
        <v>8</v>
      </c>
      <c r="F84" s="261" t="s">
        <v>7</v>
      </c>
      <c r="G84" s="261" t="s">
        <v>6</v>
      </c>
      <c r="H84" s="1"/>
      <c r="I84" s="10"/>
      <c r="J84" s="10"/>
      <c r="K84" s="517" t="s">
        <v>68</v>
      </c>
      <c r="L84" s="517"/>
      <c r="M84" s="511" t="s">
        <v>67</v>
      </c>
      <c r="N84" s="511"/>
      <c r="P84" s="1"/>
      <c r="Q84" s="1"/>
      <c r="R84" s="264" t="s">
        <v>69</v>
      </c>
      <c r="S84" s="262">
        <v>0</v>
      </c>
    </row>
    <row r="85" spans="1:19" outlineLevel="1" x14ac:dyDescent="0.25">
      <c r="C85" s="19" t="s">
        <v>575</v>
      </c>
      <c r="D85" s="233" t="str">
        <f>VLOOKUP($C85,Codes!$A:$K,2,FALSE)</f>
        <v>Response</v>
      </c>
      <c r="E85" s="27"/>
      <c r="F85" s="233" t="str">
        <f>VLOOKUP($C85,Codes!$A:$K,4,FALSE)</f>
        <v>Category option</v>
      </c>
      <c r="G85" s="233">
        <f>VLOOKUP($C85,Codes!$A:$K,5,FALSE)</f>
        <v>0</v>
      </c>
      <c r="H85" s="27"/>
      <c r="I85" s="27"/>
      <c r="J85" s="27"/>
      <c r="K85" s="27"/>
      <c r="L85" s="233" t="str">
        <f>VLOOKUP($C85,Codes!$A:$K,9,FALSE)</f>
        <v>No</v>
      </c>
      <c r="M85" s="27"/>
      <c r="N85" s="233" t="str">
        <f>VLOOKUP($C85,Codes!$A:$K,11,FALSE)</f>
        <v>Lae</v>
      </c>
      <c r="O85" s="25" t="s">
        <v>555</v>
      </c>
      <c r="P85" s="1"/>
      <c r="Q85" s="1"/>
      <c r="R85" s="1"/>
      <c r="S85" s="262" t="s">
        <v>982</v>
      </c>
    </row>
    <row r="86" spans="1:19" outlineLevel="1" x14ac:dyDescent="0.25">
      <c r="C86" s="19" t="s">
        <v>576</v>
      </c>
      <c r="D86" s="233" t="str">
        <f>VLOOKUP($C86,Codes!$A:$K,2,FALSE)</f>
        <v>Response</v>
      </c>
      <c r="E86" s="27"/>
      <c r="F86" s="233" t="str">
        <f>VLOOKUP($C86,Codes!$A:$K,4,FALSE)</f>
        <v>Category option</v>
      </c>
      <c r="G86" s="233">
        <f>VLOOKUP($C86,Codes!$A:$K,5,FALSE)</f>
        <v>1</v>
      </c>
      <c r="H86" s="27"/>
      <c r="I86" s="27"/>
      <c r="J86" s="27"/>
      <c r="K86" s="27"/>
      <c r="L86" s="233" t="str">
        <f>VLOOKUP($C86,Codes!$A:$K,9,FALSE)</f>
        <v>Yes</v>
      </c>
      <c r="M86" s="27"/>
      <c r="N86" s="233" t="str">
        <f>VLOOKUP($C86,Codes!$A:$K,11,FALSE)</f>
        <v>Sim</v>
      </c>
      <c r="O86" s="25" t="s">
        <v>555</v>
      </c>
      <c r="P86" s="1"/>
      <c r="Q86" s="1"/>
      <c r="R86" s="1"/>
      <c r="S86" s="262" t="s">
        <v>982</v>
      </c>
    </row>
    <row r="87" spans="1:19" s="332" customFormat="1" x14ac:dyDescent="0.25">
      <c r="A87" s="341" t="s">
        <v>1970</v>
      </c>
      <c r="B87" s="332" t="s">
        <v>618</v>
      </c>
      <c r="C87" s="331"/>
      <c r="D87" s="331"/>
      <c r="E87" s="331"/>
      <c r="F87" s="331"/>
      <c r="G87" s="331"/>
      <c r="H87" s="217"/>
      <c r="I87" s="217"/>
      <c r="J87" s="217"/>
      <c r="K87" s="331"/>
      <c r="L87" s="330"/>
      <c r="M87" s="330"/>
      <c r="N87" s="219"/>
      <c r="O87" s="333"/>
      <c r="P87" s="331"/>
      <c r="Q87" s="331"/>
      <c r="R87" s="331"/>
      <c r="S87" s="331"/>
    </row>
    <row r="88" spans="1:19" s="215" customFormat="1" x14ac:dyDescent="0.25">
      <c r="A88" s="332"/>
      <c r="B88" s="215" t="s">
        <v>43</v>
      </c>
      <c r="C88" s="216"/>
      <c r="D88" s="216"/>
      <c r="E88" s="216"/>
      <c r="F88" s="216"/>
      <c r="G88" s="216"/>
      <c r="H88" s="217"/>
      <c r="I88" s="217"/>
      <c r="J88" s="217"/>
      <c r="K88" s="216"/>
      <c r="L88" s="218"/>
      <c r="M88" s="218"/>
      <c r="N88" s="219"/>
      <c r="O88" s="220"/>
      <c r="P88" s="216"/>
      <c r="Q88" s="216"/>
      <c r="R88" s="216"/>
      <c r="S88" s="216"/>
    </row>
    <row r="89" spans="1:19" s="43" customFormat="1" x14ac:dyDescent="0.25">
      <c r="B89" s="264" t="s">
        <v>1722</v>
      </c>
      <c r="C89" s="261"/>
      <c r="D89" s="37" t="str">
        <f>VLOOKUP($B89,'Recurring Qns'!$A:$K,3,FALSE)</f>
        <v>Question</v>
      </c>
      <c r="E89" s="37" t="str">
        <f>VLOOKUP($B89,'Recurring Qns'!$A:$K,4,FALSE)</f>
        <v>Read question</v>
      </c>
      <c r="F89" s="37" t="str">
        <f>VLOOKUP($B89,'Recurring Qns'!$A:$K,5,FALSE)</f>
        <v>Category - choose one</v>
      </c>
      <c r="G89" s="37" t="str">
        <f>VLOOKUP($B89,'Recurring Qns'!$A:$K,6,FALSE)</f>
        <v>Code</v>
      </c>
      <c r="H89" s="37" t="str">
        <f>VLOOKUP($B89,'Recurring Qns'!$A:$K,7,FALSE)</f>
        <v>-</v>
      </c>
      <c r="I89" s="37" t="str">
        <f>VLOOKUP($B89,'Recurring Qns'!$A:$K,8,FALSE)</f>
        <v>-</v>
      </c>
      <c r="J89" s="37"/>
      <c r="K89" s="37" t="str">
        <f>VLOOKUP($B89,'Recurring Qns'!$A:$K,9,FALSE)</f>
        <v>Have you ever been enrolled in school?</v>
      </c>
      <c r="L89" s="37"/>
      <c r="M89" s="37" t="str">
        <f>VLOOKUP($B89,'Recurring Qns'!$A:$K,11,FALSE)</f>
        <v>Ita bot pernah ba eskola?</v>
      </c>
      <c r="N89" s="112"/>
      <c r="O89" s="263"/>
      <c r="P89" s="262"/>
      <c r="Q89" s="262"/>
      <c r="R89" s="262" t="s">
        <v>876</v>
      </c>
      <c r="S89" s="262" t="s">
        <v>920</v>
      </c>
    </row>
    <row r="90" spans="1:19" s="43" customFormat="1" outlineLevel="1" x14ac:dyDescent="0.25">
      <c r="B90" s="19"/>
      <c r="C90" s="19" t="s">
        <v>575</v>
      </c>
      <c r="D90" s="233" t="str">
        <f>VLOOKUP($C90,Codes!$A:$K,2,FALSE)</f>
        <v>Response</v>
      </c>
      <c r="E90" s="27"/>
      <c r="F90" s="233" t="str">
        <f>VLOOKUP($C90,Codes!$A:$K,4,FALSE)</f>
        <v>Category option</v>
      </c>
      <c r="G90" s="233">
        <f>VLOOKUP($C90,Codes!$A:$K,5,FALSE)</f>
        <v>0</v>
      </c>
      <c r="H90" s="27"/>
      <c r="I90" s="27"/>
      <c r="J90" s="27"/>
      <c r="K90" s="27"/>
      <c r="L90" s="233" t="str">
        <f>VLOOKUP($C90,Codes!$A:$K,9,FALSE)</f>
        <v>No</v>
      </c>
      <c r="M90" s="27"/>
      <c r="N90" s="233" t="str">
        <f>VLOOKUP($C90,Codes!$A:$K,11,FALSE)</f>
        <v>Lae</v>
      </c>
      <c r="O90" s="25" t="s">
        <v>555</v>
      </c>
      <c r="P90" s="262"/>
      <c r="Q90" s="262"/>
      <c r="R90" s="262"/>
      <c r="S90" s="262" t="s">
        <v>982</v>
      </c>
    </row>
    <row r="91" spans="1:19" s="43" customFormat="1" outlineLevel="1" x14ac:dyDescent="0.25">
      <c r="B91" s="19"/>
      <c r="C91" s="19" t="s">
        <v>576</v>
      </c>
      <c r="D91" s="233" t="str">
        <f>VLOOKUP($C91,Codes!$A:$K,2,FALSE)</f>
        <v>Response</v>
      </c>
      <c r="E91" s="27"/>
      <c r="F91" s="233" t="str">
        <f>VLOOKUP($C91,Codes!$A:$K,4,FALSE)</f>
        <v>Category option</v>
      </c>
      <c r="G91" s="233">
        <f>VLOOKUP($C91,Codes!$A:$K,5,FALSE)</f>
        <v>1</v>
      </c>
      <c r="H91" s="27"/>
      <c r="I91" s="27"/>
      <c r="J91" s="27"/>
      <c r="K91" s="27"/>
      <c r="L91" s="233" t="str">
        <f>VLOOKUP($C91,Codes!$A:$K,9,FALSE)</f>
        <v>Yes</v>
      </c>
      <c r="M91" s="27"/>
      <c r="N91" s="233" t="str">
        <f>VLOOKUP($C91,Codes!$A:$K,11,FALSE)</f>
        <v>Sim</v>
      </c>
      <c r="O91" s="25" t="str">
        <f>B93</f>
        <v>MJ3.02</v>
      </c>
      <c r="P91" s="262"/>
      <c r="Q91" s="262"/>
      <c r="R91" s="262"/>
      <c r="S91" s="262" t="s">
        <v>982</v>
      </c>
    </row>
    <row r="92" spans="1:19" s="43" customFormat="1" outlineLevel="1" x14ac:dyDescent="0.25">
      <c r="B92" s="19"/>
      <c r="C92" s="19" t="s">
        <v>589</v>
      </c>
      <c r="D92" s="233" t="str">
        <f>VLOOKUP($C92,Codes!$A:$K,2,FALSE)</f>
        <v>Response</v>
      </c>
      <c r="E92" s="27"/>
      <c r="F92" s="233" t="str">
        <f>VLOOKUP($C92,Codes!$A:$K,4,FALSE)</f>
        <v>Category option</v>
      </c>
      <c r="G92" s="233">
        <f>VLOOKUP($C92,Codes!$A:$K,5,FALSE)</f>
        <v>998</v>
      </c>
      <c r="H92" s="27"/>
      <c r="I92" s="27"/>
      <c r="J92" s="27"/>
      <c r="K92" s="27"/>
      <c r="L92" s="233" t="str">
        <f>VLOOKUP($C92,Codes!$A:$K,9,FALSE)</f>
        <v>Refused to answer</v>
      </c>
      <c r="M92" s="27"/>
      <c r="N92" s="233" t="str">
        <f>VLOOKUP($C92,Codes!$A:$K,11,FALSE)</f>
        <v>Lakohi fo resposta</v>
      </c>
      <c r="O92" s="25" t="s">
        <v>555</v>
      </c>
      <c r="P92" s="262"/>
      <c r="Q92" s="262"/>
      <c r="R92" s="262"/>
      <c r="S92" s="262" t="s">
        <v>982</v>
      </c>
    </row>
    <row r="93" spans="1:19" s="43" customFormat="1" x14ac:dyDescent="0.25">
      <c r="B93" s="264" t="s">
        <v>1721</v>
      </c>
      <c r="C93" s="261"/>
      <c r="D93" s="37" t="str">
        <f>VLOOKUP($B93,'Recurring Qns'!$A:$K,3,FALSE)</f>
        <v>Question</v>
      </c>
      <c r="E93" s="37" t="str">
        <f>VLOOKUP($B93,'Recurring Qns'!$A:$K,4,FALSE)</f>
        <v>Read question</v>
      </c>
      <c r="F93" s="37" t="str">
        <f>VLOOKUP($B93,'Recurring Qns'!$A:$K,5,FALSE)</f>
        <v>Category - choose one</v>
      </c>
      <c r="G93" s="37" t="str">
        <f>VLOOKUP($B93,'Recurring Qns'!$A:$K,6,FALSE)</f>
        <v>Code</v>
      </c>
      <c r="H93" s="37" t="str">
        <f>VLOOKUP($B93,'Recurring Qns'!$A:$K,7,FALSE)</f>
        <v>-</v>
      </c>
      <c r="I93" s="37" t="str">
        <f>VLOOKUP($B93,'Recurring Qns'!$A:$K,8,FALSE)</f>
        <v>-</v>
      </c>
      <c r="J93" s="273"/>
      <c r="K93" s="37" t="str">
        <f>VLOOKUP($B93,'Recurring Qns'!$A:$K,9,FALSE)</f>
        <v>What is the highest level of education you have completed?</v>
      </c>
      <c r="L93" s="37"/>
      <c r="M93" s="37" t="str">
        <f>VLOOKUP($B93,'Recurring Qns'!$A:$K,11,FALSE)</f>
        <v>Nivel edukasaun ikus nebe ita bot hasai mak saida?</v>
      </c>
      <c r="N93" s="112"/>
      <c r="O93" s="61"/>
      <c r="P93" s="262" t="s">
        <v>556</v>
      </c>
      <c r="Q93" s="262"/>
      <c r="R93" s="262" t="s">
        <v>877</v>
      </c>
      <c r="S93" s="262" t="s">
        <v>920</v>
      </c>
    </row>
    <row r="94" spans="1:19" s="240" customFormat="1" x14ac:dyDescent="0.25">
      <c r="B94" s="290" t="s">
        <v>1730</v>
      </c>
      <c r="C94" s="236"/>
      <c r="D94" s="236" t="s">
        <v>1577</v>
      </c>
      <c r="E94" s="236"/>
      <c r="F94" s="236" t="s">
        <v>1578</v>
      </c>
      <c r="G94" s="236"/>
      <c r="H94" s="271"/>
      <c r="I94" s="271"/>
      <c r="J94" s="271"/>
      <c r="K94" s="236"/>
      <c r="L94" s="238"/>
      <c r="M94" s="238"/>
      <c r="N94" s="237"/>
      <c r="O94" s="239"/>
      <c r="P94" s="236"/>
      <c r="Q94" s="236"/>
      <c r="R94" s="236"/>
      <c r="S94" s="236"/>
    </row>
    <row r="95" spans="1:19" outlineLevel="1" x14ac:dyDescent="0.25">
      <c r="B95" s="19"/>
      <c r="C95" s="19" t="s">
        <v>578</v>
      </c>
      <c r="D95" s="233" t="str">
        <f>VLOOKUP($C95,Codes!$A:$K,2,FALSE)</f>
        <v>Response</v>
      </c>
      <c r="E95" s="27"/>
      <c r="F95" s="233" t="str">
        <f>VLOOKUP($C95,Codes!$A:$K,4,FALSE)</f>
        <v>Category option</v>
      </c>
      <c r="G95" s="233">
        <f>VLOOKUP($C95,Codes!$A:$K,5,FALSE)</f>
        <v>1</v>
      </c>
      <c r="H95" s="27"/>
      <c r="I95" s="27"/>
      <c r="J95" s="27"/>
      <c r="K95" s="27"/>
      <c r="L95" s="233" t="str">
        <f>VLOOKUP($C95,Codes!$A:$K,9,FALSE)</f>
        <v>None completed</v>
      </c>
      <c r="M95" s="27"/>
      <c r="N95" s="233" t="str">
        <f>VLOOKUP($C95,Codes!$A:$K,11,FALSE)</f>
        <v>La Kompletu</v>
      </c>
      <c r="O95" s="25" t="s">
        <v>555</v>
      </c>
      <c r="S95" s="262" t="s">
        <v>982</v>
      </c>
    </row>
    <row r="96" spans="1:19" outlineLevel="1" x14ac:dyDescent="0.25">
      <c r="B96" s="19"/>
      <c r="C96" s="19" t="s">
        <v>579</v>
      </c>
      <c r="D96" s="233" t="str">
        <f>VLOOKUP($C96,Codes!$A:$K,2,FALSE)</f>
        <v>Response</v>
      </c>
      <c r="E96" s="27"/>
      <c r="F96" s="233" t="str">
        <f>VLOOKUP($C96,Codes!$A:$K,4,FALSE)</f>
        <v>Category option</v>
      </c>
      <c r="G96" s="233">
        <f>VLOOKUP($C96,Codes!$A:$K,5,FALSE)</f>
        <v>2</v>
      </c>
      <c r="H96" s="27"/>
      <c r="I96" s="27"/>
      <c r="J96" s="27"/>
      <c r="K96" s="27"/>
      <c r="L96" s="233" t="str">
        <f>VLOOKUP($C96,Codes!$A:$K,9,FALSE)</f>
        <v>Pre-School</v>
      </c>
      <c r="M96" s="27"/>
      <c r="N96" s="233" t="str">
        <f>VLOOKUP($C96,Codes!$A:$K,11,FALSE)</f>
        <v>Pre-Eskolar</v>
      </c>
      <c r="O96" s="25" t="s">
        <v>555</v>
      </c>
      <c r="S96" s="262" t="s">
        <v>982</v>
      </c>
    </row>
    <row r="97" spans="2:19" outlineLevel="1" x14ac:dyDescent="0.25">
      <c r="B97" s="19"/>
      <c r="C97" s="19" t="s">
        <v>580</v>
      </c>
      <c r="D97" s="233" t="str">
        <f>VLOOKUP($C97,Codes!$A:$K,2,FALSE)</f>
        <v>Response</v>
      </c>
      <c r="E97" s="27"/>
      <c r="F97" s="233" t="str">
        <f>VLOOKUP($C97,Codes!$A:$K,4,FALSE)</f>
        <v>Category option</v>
      </c>
      <c r="G97" s="233">
        <f>VLOOKUP($C97,Codes!$A:$K,5,FALSE)</f>
        <v>3</v>
      </c>
      <c r="H97" s="27"/>
      <c r="I97" s="27"/>
      <c r="J97" s="27"/>
      <c r="K97" s="27"/>
      <c r="L97" s="233" t="str">
        <f>VLOOKUP($C97,Codes!$A:$K,9,FALSE)</f>
        <v>Primary School</v>
      </c>
      <c r="M97" s="27"/>
      <c r="N97" s="233" t="str">
        <f>VLOOKUP($C97,Codes!$A:$K,11,FALSE)</f>
        <v>Eskola Primária</v>
      </c>
      <c r="O97" s="25" t="s">
        <v>555</v>
      </c>
      <c r="S97" s="262" t="s">
        <v>982</v>
      </c>
    </row>
    <row r="98" spans="2:19" outlineLevel="1" x14ac:dyDescent="0.25">
      <c r="B98" s="19"/>
      <c r="C98" s="19" t="s">
        <v>581</v>
      </c>
      <c r="D98" s="233" t="str">
        <f>VLOOKUP($C98,Codes!$A:$K,2,FALSE)</f>
        <v>Response</v>
      </c>
      <c r="E98" s="27"/>
      <c r="F98" s="233" t="str">
        <f>VLOOKUP($C98,Codes!$A:$K,4,FALSE)</f>
        <v>Category option</v>
      </c>
      <c r="G98" s="233">
        <f>VLOOKUP($C98,Codes!$A:$K,5,FALSE)</f>
        <v>4</v>
      </c>
      <c r="H98" s="27"/>
      <c r="I98" s="27"/>
      <c r="J98" s="27"/>
      <c r="K98" s="27"/>
      <c r="L98" s="233" t="str">
        <f>VLOOKUP($C98,Codes!$A:$K,9,FALSE)</f>
        <v>Junior High School</v>
      </c>
      <c r="M98" s="27"/>
      <c r="N98" s="233" t="str">
        <f>VLOOKUP($C98,Codes!$A:$K,11,FALSE)</f>
        <v>Eskola Pre-Sekundária</v>
      </c>
      <c r="O98" s="25" t="str">
        <f>B106</f>
        <v>MJ3.03</v>
      </c>
      <c r="S98" s="262" t="s">
        <v>982</v>
      </c>
    </row>
    <row r="99" spans="2:19" outlineLevel="1" x14ac:dyDescent="0.25">
      <c r="B99" s="19"/>
      <c r="C99" s="19" t="s">
        <v>582</v>
      </c>
      <c r="D99" s="233" t="str">
        <f>VLOOKUP($C99,Codes!$A:$K,2,FALSE)</f>
        <v>Response</v>
      </c>
      <c r="E99" s="27"/>
      <c r="F99" s="233" t="str">
        <f>VLOOKUP($C99,Codes!$A:$K,4,FALSE)</f>
        <v>Category option</v>
      </c>
      <c r="G99" s="233">
        <f>VLOOKUP($C99,Codes!$A:$K,5,FALSE)</f>
        <v>5</v>
      </c>
      <c r="H99" s="27"/>
      <c r="I99" s="27"/>
      <c r="J99" s="27"/>
      <c r="K99" s="27"/>
      <c r="L99" s="233" t="str">
        <f>VLOOKUP($C99,Codes!$A:$K,9,FALSE)</f>
        <v>Senior High School</v>
      </c>
      <c r="M99" s="27"/>
      <c r="N99" s="233" t="str">
        <f>VLOOKUP($C99,Codes!$A:$K,11,FALSE)</f>
        <v>Eskola Sekundario</v>
      </c>
      <c r="O99" s="25" t="str">
        <f>B106</f>
        <v>MJ3.03</v>
      </c>
      <c r="S99" s="262" t="s">
        <v>982</v>
      </c>
    </row>
    <row r="100" spans="2:19" outlineLevel="1" x14ac:dyDescent="0.25">
      <c r="B100" s="19"/>
      <c r="C100" s="19" t="s">
        <v>1576</v>
      </c>
      <c r="D100" s="233" t="str">
        <f>VLOOKUP($C100,Codes!$A:$K,2,FALSE)</f>
        <v>Response</v>
      </c>
      <c r="E100" s="27"/>
      <c r="F100" s="233" t="str">
        <f>VLOOKUP($C100,Codes!$A:$K,4,FALSE)</f>
        <v>Category option</v>
      </c>
      <c r="G100" s="233">
        <f>VLOOKUP($C100,Codes!$A:$K,5,FALSE)</f>
        <v>6</v>
      </c>
      <c r="H100" s="27"/>
      <c r="I100" s="27"/>
      <c r="J100" s="27"/>
      <c r="K100" s="27"/>
      <c r="L100" s="233" t="str">
        <f>VLOOKUP($C100,Codes!$A:$K,9,FALSE)</f>
        <v>University</v>
      </c>
      <c r="M100" s="27"/>
      <c r="N100" s="233" t="str">
        <f>VLOOKUP($C100,Codes!$A:$K,11,FALSE)</f>
        <v>Universidade</v>
      </c>
      <c r="O100" s="25" t="s">
        <v>555</v>
      </c>
      <c r="S100" s="262"/>
    </row>
    <row r="101" spans="2:19" outlineLevel="1" x14ac:dyDescent="0.25">
      <c r="B101" s="19"/>
      <c r="C101" s="19" t="s">
        <v>588</v>
      </c>
      <c r="D101" s="233" t="str">
        <f>VLOOKUP($C101,Codes!$A:$K,2,FALSE)</f>
        <v>Response</v>
      </c>
      <c r="E101" s="27"/>
      <c r="F101" s="233" t="str">
        <f>VLOOKUP($C101,Codes!$A:$K,4,FALSE)</f>
        <v>Category option</v>
      </c>
      <c r="G101" s="233">
        <f>VLOOKUP($C101,Codes!$A:$K,5,FALSE)</f>
        <v>999</v>
      </c>
      <c r="H101" s="27"/>
      <c r="I101" s="27"/>
      <c r="J101" s="27"/>
      <c r="K101" s="27"/>
      <c r="L101" s="233" t="str">
        <f>VLOOKUP($C101,Codes!$A:$K,9,FALSE)</f>
        <v>Don't know</v>
      </c>
      <c r="M101" s="27"/>
      <c r="N101" s="233" t="str">
        <f>VLOOKUP($C101,Codes!$A:$K,11,FALSE)</f>
        <v>La hatene</v>
      </c>
      <c r="O101" s="25" t="s">
        <v>555</v>
      </c>
      <c r="S101" s="287" t="s">
        <v>982</v>
      </c>
    </row>
    <row r="102" spans="2:19" s="240" customFormat="1" x14ac:dyDescent="0.25">
      <c r="B102" s="290" t="s">
        <v>1731</v>
      </c>
      <c r="C102" s="236"/>
      <c r="D102" s="236" t="s">
        <v>1577</v>
      </c>
      <c r="E102" s="236"/>
      <c r="F102" s="236" t="s">
        <v>1579</v>
      </c>
      <c r="G102" s="236"/>
      <c r="H102" s="271"/>
      <c r="I102" s="271"/>
      <c r="J102" s="271"/>
      <c r="K102" s="236"/>
      <c r="L102" s="238"/>
      <c r="M102" s="238"/>
      <c r="N102" s="237"/>
      <c r="O102" s="239"/>
      <c r="P102" s="236"/>
      <c r="Q102" s="236"/>
      <c r="R102" s="236"/>
      <c r="S102" s="236"/>
    </row>
    <row r="103" spans="2:19" outlineLevel="1" x14ac:dyDescent="0.25">
      <c r="B103" s="19"/>
      <c r="C103" s="19" t="s">
        <v>1580</v>
      </c>
      <c r="D103" s="233" t="str">
        <f>VLOOKUP($C103,Codes!$A:$K,2,FALSE)</f>
        <v>Response</v>
      </c>
      <c r="E103" s="27"/>
      <c r="F103" s="233" t="str">
        <f>VLOOKUP($C103,Codes!$A:$K,4,FALSE)</f>
        <v>Category option</v>
      </c>
      <c r="G103" s="233">
        <f>VLOOKUP($C103,Codes!$A:$K,5,FALSE)</f>
        <v>7</v>
      </c>
      <c r="H103" s="27"/>
      <c r="I103" s="27"/>
      <c r="J103" s="27"/>
      <c r="K103" s="27"/>
      <c r="L103" s="233" t="str">
        <f>VLOOKUP($C103,Codes!$A:$K,9,FALSE)</f>
        <v>Some classes</v>
      </c>
      <c r="M103" s="27"/>
      <c r="N103" s="233" t="str">
        <f>VLOOKUP($C103,Codes!$A:$K,11,FALSE)</f>
        <v>Klasse balun</v>
      </c>
      <c r="O103" s="25"/>
      <c r="S103" s="262" t="s">
        <v>982</v>
      </c>
    </row>
    <row r="104" spans="2:19" outlineLevel="1" x14ac:dyDescent="0.25">
      <c r="B104" s="19"/>
      <c r="C104" s="19" t="s">
        <v>1581</v>
      </c>
      <c r="D104" s="233" t="str">
        <f>VLOOKUP($C104,Codes!$A:$K,2,FALSE)</f>
        <v>Response</v>
      </c>
      <c r="E104" s="27"/>
      <c r="F104" s="233" t="str">
        <f>VLOOKUP($C104,Codes!$A:$K,4,FALSE)</f>
        <v>Category option</v>
      </c>
      <c r="G104" s="233">
        <f>VLOOKUP($C104,Codes!$A:$K,5,FALSE)</f>
        <v>8</v>
      </c>
      <c r="H104" s="27"/>
      <c r="I104" s="27"/>
      <c r="J104" s="27"/>
      <c r="K104" s="27"/>
      <c r="L104" s="233" t="str">
        <f>VLOOKUP($C104,Codes!$A:$K,9,FALSE)</f>
        <v>All classes</v>
      </c>
      <c r="M104" s="27"/>
      <c r="N104" s="233" t="str">
        <f>VLOOKUP($C104,Codes!$A:$K,11,FALSE)</f>
        <v>Klasse hotu</v>
      </c>
      <c r="O104" s="25"/>
      <c r="S104" s="262" t="s">
        <v>982</v>
      </c>
    </row>
    <row r="105" spans="2:19" outlineLevel="1" x14ac:dyDescent="0.25">
      <c r="B105" s="19"/>
      <c r="C105" s="19" t="s">
        <v>588</v>
      </c>
      <c r="D105" s="233" t="str">
        <f>VLOOKUP($C105,Codes!$A:$K,2,FALSE)</f>
        <v>Response</v>
      </c>
      <c r="E105" s="27"/>
      <c r="F105" s="233" t="str">
        <f>VLOOKUP($C105,Codes!$A:$K,4,FALSE)</f>
        <v>Category option</v>
      </c>
      <c r="G105" s="233">
        <f>VLOOKUP($C105,Codes!$A:$K,5,FALSE)</f>
        <v>999</v>
      </c>
      <c r="H105" s="27"/>
      <c r="I105" s="27"/>
      <c r="J105" s="27"/>
      <c r="K105" s="27"/>
      <c r="L105" s="233" t="str">
        <f>VLOOKUP($C105,Codes!$A:$K,9,FALSE)</f>
        <v>Don't know</v>
      </c>
      <c r="M105" s="27"/>
      <c r="N105" s="233" t="str">
        <f>VLOOKUP($C105,Codes!$A:$K,11,FALSE)</f>
        <v>La hatene</v>
      </c>
      <c r="O105" s="25"/>
      <c r="S105" s="262" t="s">
        <v>982</v>
      </c>
    </row>
    <row r="106" spans="2:19" s="43" customFormat="1" x14ac:dyDescent="0.25">
      <c r="B106" s="290" t="s">
        <v>1723</v>
      </c>
      <c r="C106" s="261"/>
      <c r="D106" s="37" t="str">
        <f>VLOOKUP($B106,'Recurring Qns'!$A:$K,3,FALSE)</f>
        <v>Question</v>
      </c>
      <c r="E106" s="37" t="str">
        <f>VLOOKUP($B106,'Recurring Qns'!$A:$K,4,FALSE)</f>
        <v>Read question</v>
      </c>
      <c r="F106" s="37" t="str">
        <f>VLOOKUP($B106,'Recurring Qns'!$A:$K,5,FALSE)</f>
        <v>Category - choose all</v>
      </c>
      <c r="G106" s="37" t="str">
        <f>VLOOKUP($B106,'Recurring Qns'!$A:$K,6,FALSE)</f>
        <v>Code</v>
      </c>
      <c r="H106" s="37" t="str">
        <f>VLOOKUP($B106,'Recurring Qns'!$A:$K,7,FALSE)</f>
        <v>-</v>
      </c>
      <c r="I106" s="37" t="str">
        <f>VLOOKUP($B106,'Recurring Qns'!$A:$K,8,FALSE)</f>
        <v>-</v>
      </c>
      <c r="J106" s="273"/>
      <c r="K106" s="37" t="str">
        <f>VLOOKUP($B106,'Recurring Qns'!$A:$K,9,FALSE)</f>
        <v>Have you completed any courses at an academy or institute?</v>
      </c>
      <c r="L106" s="37"/>
      <c r="M106" s="37" t="str">
        <f>VLOOKUP($B106,'Recurring Qns'!$A:$K,11,FALSE)</f>
        <v>Ita bot kompleta ona kursu iha akademia ou institutu balun?</v>
      </c>
      <c r="N106" s="112"/>
      <c r="O106" s="61"/>
      <c r="P106" s="262" t="s">
        <v>1539</v>
      </c>
      <c r="Q106" s="262"/>
      <c r="R106" s="262" t="s">
        <v>878</v>
      </c>
      <c r="S106" s="262" t="s">
        <v>920</v>
      </c>
    </row>
    <row r="107" spans="2:19" s="43" customFormat="1" outlineLevel="1" x14ac:dyDescent="0.25">
      <c r="B107" s="19"/>
      <c r="C107" s="19" t="s">
        <v>583</v>
      </c>
      <c r="D107" s="233" t="str">
        <f>VLOOKUP($C107,Codes!$A:$K,2,FALSE)</f>
        <v>Response</v>
      </c>
      <c r="E107" s="27"/>
      <c r="F107" s="233" t="str">
        <f>VLOOKUP($C107,Codes!$A:$K,4,FALSE)</f>
        <v>Category option</v>
      </c>
      <c r="G107" s="233">
        <f>VLOOKUP($C107,Codes!$A:$K,5,FALSE)</f>
        <v>0</v>
      </c>
      <c r="H107" s="27"/>
      <c r="I107" s="27"/>
      <c r="J107" s="27"/>
      <c r="K107" s="27"/>
      <c r="L107" s="233" t="str">
        <f>VLOOKUP($C107,Codes!$A:$K,9,FALSE)</f>
        <v>No</v>
      </c>
      <c r="M107" s="27"/>
      <c r="N107" s="233" t="str">
        <f>VLOOKUP($C107,Codes!$A:$K,11,FALSE)</f>
        <v>Lae</v>
      </c>
      <c r="O107" s="25" t="s">
        <v>555</v>
      </c>
      <c r="P107" s="262"/>
      <c r="Q107" s="262"/>
      <c r="R107" s="262"/>
      <c r="S107" s="262" t="s">
        <v>982</v>
      </c>
    </row>
    <row r="108" spans="2:19" s="43" customFormat="1" outlineLevel="1" x14ac:dyDescent="0.25">
      <c r="B108" s="19"/>
      <c r="C108" s="19" t="s">
        <v>584</v>
      </c>
      <c r="D108" s="233" t="str">
        <f>VLOOKUP($C108,Codes!$A:$K,2,FALSE)</f>
        <v>Response</v>
      </c>
      <c r="E108" s="27"/>
      <c r="F108" s="233" t="str">
        <f>VLOOKUP($C108,Codes!$A:$K,4,FALSE)</f>
        <v>Category option</v>
      </c>
      <c r="G108" s="233">
        <f>VLOOKUP($C108,Codes!$A:$K,5,FALSE)</f>
        <v>1</v>
      </c>
      <c r="H108" s="27"/>
      <c r="I108" s="27"/>
      <c r="J108" s="27"/>
      <c r="K108" s="27"/>
      <c r="L108" s="233" t="str">
        <f>VLOOKUP($C108,Codes!$A:$K,9,FALSE)</f>
        <v>Yes - Academy</v>
      </c>
      <c r="M108" s="27"/>
      <c r="N108" s="233" t="str">
        <f>VLOOKUP($C108,Codes!$A:$K,11,FALSE)</f>
        <v>Sim - Akademia</v>
      </c>
      <c r="O108" s="25" t="s">
        <v>555</v>
      </c>
      <c r="P108" s="262"/>
      <c r="Q108" s="262"/>
      <c r="R108" s="262"/>
      <c r="S108" s="262" t="s">
        <v>982</v>
      </c>
    </row>
    <row r="109" spans="2:19" s="43" customFormat="1" outlineLevel="1" x14ac:dyDescent="0.25">
      <c r="B109" s="19"/>
      <c r="C109" s="19" t="s">
        <v>585</v>
      </c>
      <c r="D109" s="233" t="str">
        <f>VLOOKUP($C109,Codes!$A:$K,2,FALSE)</f>
        <v>Response</v>
      </c>
      <c r="E109" s="27"/>
      <c r="F109" s="233" t="str">
        <f>VLOOKUP($C109,Codes!$A:$K,4,FALSE)</f>
        <v>Category option</v>
      </c>
      <c r="G109" s="233">
        <f>VLOOKUP($C109,Codes!$A:$K,5,FALSE)</f>
        <v>2</v>
      </c>
      <c r="H109" s="27"/>
      <c r="I109" s="27"/>
      <c r="J109" s="27"/>
      <c r="K109" s="27"/>
      <c r="L109" s="233" t="str">
        <f>VLOOKUP($C109,Codes!$A:$K,9,FALSE)</f>
        <v>Yes - Institute</v>
      </c>
      <c r="M109" s="27"/>
      <c r="N109" s="233" t="str">
        <f>VLOOKUP($C109,Codes!$A:$K,11,FALSE)</f>
        <v>Sim - Institutu</v>
      </c>
      <c r="O109" s="25" t="s">
        <v>555</v>
      </c>
      <c r="P109" s="262"/>
      <c r="Q109" s="262"/>
      <c r="R109" s="262"/>
      <c r="S109" s="262" t="s">
        <v>982</v>
      </c>
    </row>
    <row r="110" spans="2:19" s="43" customFormat="1" outlineLevel="1" x14ac:dyDescent="0.25">
      <c r="B110" s="19"/>
      <c r="C110" s="19" t="s">
        <v>587</v>
      </c>
      <c r="D110" s="233" t="str">
        <f>VLOOKUP($C110,Codes!$A:$K,2,FALSE)</f>
        <v>Response</v>
      </c>
      <c r="E110" s="27"/>
      <c r="F110" s="233" t="str">
        <f>VLOOKUP($C110,Codes!$A:$K,4,FALSE)</f>
        <v>Category option</v>
      </c>
      <c r="G110" s="233">
        <f>VLOOKUP($C110,Codes!$A:$K,5,FALSE)</f>
        <v>4</v>
      </c>
      <c r="H110" s="27"/>
      <c r="I110" s="27"/>
      <c r="J110" s="259" t="s">
        <v>799</v>
      </c>
      <c r="K110" s="27"/>
      <c r="L110" s="233" t="str">
        <f>VLOOKUP($C110,Codes!$A:$K,9,FALSE)</f>
        <v>Yes - Other</v>
      </c>
      <c r="M110" s="27"/>
      <c r="N110" s="233" t="str">
        <f>VLOOKUP($C110,Codes!$A:$K,11,FALSE)</f>
        <v>Sim - Seluk</v>
      </c>
      <c r="O110" s="25" t="str">
        <f>B111</f>
        <v>MJ3.03x</v>
      </c>
      <c r="P110" s="262"/>
      <c r="Q110" s="262"/>
      <c r="R110" s="262"/>
      <c r="S110" s="262" t="s">
        <v>982</v>
      </c>
    </row>
    <row r="111" spans="2:19" s="43" customFormat="1" x14ac:dyDescent="0.25">
      <c r="B111" s="290" t="s">
        <v>1724</v>
      </c>
      <c r="C111" s="261"/>
      <c r="D111" s="37" t="str">
        <f>VLOOKUP($B111,'Recurring Qns'!$A:$K,3,FALSE)</f>
        <v>Question</v>
      </c>
      <c r="E111" s="37" t="str">
        <f>VLOOKUP($B111,'Recurring Qns'!$A:$K,4,FALSE)</f>
        <v>Read question</v>
      </c>
      <c r="F111" s="37" t="str">
        <f>VLOOKUP($B111,'Recurring Qns'!$A:$K,5,FALSE)</f>
        <v>Text response</v>
      </c>
      <c r="G111" s="37" t="str">
        <f>VLOOKUP($B111,'Recurring Qns'!$A:$K,6,FALSE)</f>
        <v>Text</v>
      </c>
      <c r="H111" s="37" t="str">
        <f>VLOOKUP($B111,'Recurring Qns'!$A:$K,7,FALSE)</f>
        <v>-</v>
      </c>
      <c r="I111" s="37" t="str">
        <f>VLOOKUP($B111,'Recurring Qns'!$A:$K,8,FALSE)</f>
        <v>-</v>
      </c>
      <c r="J111" s="37"/>
      <c r="K111" s="37" t="str">
        <f>VLOOKUP($B111,'Recurring Qns'!$A:$K,9,FALSE)</f>
        <v>[Specify other course]</v>
      </c>
      <c r="L111" s="37"/>
      <c r="M111" s="37" t="str">
        <f>VLOOKUP($B111,'Recurring Qns'!$A:$K,11,FALSE)</f>
        <v>[Spesifika kursu seluk]</v>
      </c>
      <c r="N111" s="112"/>
      <c r="O111" s="263" t="s">
        <v>555</v>
      </c>
      <c r="P111" s="262"/>
      <c r="Q111" s="262"/>
      <c r="R111" s="262"/>
      <c r="S111" s="262" t="s">
        <v>982</v>
      </c>
    </row>
    <row r="112" spans="2:19" s="332" customFormat="1" x14ac:dyDescent="0.25">
      <c r="B112" s="332" t="s">
        <v>509</v>
      </c>
      <c r="C112" s="331"/>
      <c r="D112" s="331"/>
      <c r="E112" s="331"/>
      <c r="F112" s="331"/>
      <c r="G112" s="331"/>
      <c r="H112" s="350"/>
      <c r="I112" s="350"/>
      <c r="J112" s="350"/>
      <c r="K112" s="331"/>
      <c r="M112" s="331"/>
      <c r="N112" s="331"/>
      <c r="O112" s="333"/>
      <c r="P112" s="331"/>
      <c r="Q112" s="331"/>
      <c r="R112" s="331"/>
      <c r="S112" s="331"/>
    </row>
    <row r="113" spans="2:19" s="54" customFormat="1" x14ac:dyDescent="0.25">
      <c r="B113" s="290" t="s">
        <v>1725</v>
      </c>
      <c r="C113" s="10"/>
      <c r="D113" s="289" t="s">
        <v>9</v>
      </c>
      <c r="E113" s="10" t="s">
        <v>8</v>
      </c>
      <c r="F113" s="10" t="s">
        <v>7</v>
      </c>
      <c r="G113" s="10" t="s">
        <v>6</v>
      </c>
      <c r="H113" s="52"/>
      <c r="I113" s="52"/>
      <c r="J113" s="52"/>
      <c r="K113" s="10" t="s">
        <v>1549</v>
      </c>
      <c r="M113" s="10" t="s">
        <v>1749</v>
      </c>
      <c r="N113" s="10"/>
      <c r="O113" s="22"/>
      <c r="P113" s="10"/>
      <c r="Q113" s="10"/>
      <c r="R113" s="10"/>
      <c r="S113" s="10"/>
    </row>
    <row r="114" spans="2:19" s="6" customFormat="1" outlineLevel="1" x14ac:dyDescent="0.25">
      <c r="B114" s="33"/>
      <c r="C114" s="19" t="s">
        <v>575</v>
      </c>
      <c r="D114" s="233" t="str">
        <f>VLOOKUP($C114,Codes!$A:$K,2,FALSE)</f>
        <v>Response</v>
      </c>
      <c r="E114" s="27"/>
      <c r="F114" s="233" t="str">
        <f>VLOOKUP($C114,Codes!$A:$K,4,FALSE)</f>
        <v>Category option</v>
      </c>
      <c r="G114" s="233">
        <f>VLOOKUP($C114,Codes!$A:$K,5,FALSE)</f>
        <v>0</v>
      </c>
      <c r="H114" s="27"/>
      <c r="I114" s="27"/>
      <c r="J114" s="27"/>
      <c r="K114" s="27"/>
      <c r="L114" s="233" t="str">
        <f>VLOOKUP($C114,Codes!$A:$K,9,FALSE)</f>
        <v>No</v>
      </c>
      <c r="M114" s="27"/>
      <c r="N114" s="233" t="str">
        <f>VLOOKUP($C114,Codes!$A:$K,11,FALSE)</f>
        <v>Lae</v>
      </c>
      <c r="O114" s="25" t="str">
        <f>B124</f>
        <v>MJ4.03</v>
      </c>
      <c r="R114" s="33"/>
      <c r="S114" s="287" t="s">
        <v>982</v>
      </c>
    </row>
    <row r="115" spans="2:19" s="6" customFormat="1" outlineLevel="1" x14ac:dyDescent="0.25">
      <c r="B115" s="33"/>
      <c r="C115" s="19" t="s">
        <v>576</v>
      </c>
      <c r="D115" s="233" t="str">
        <f>VLOOKUP($C115,Codes!$A:$K,2,FALSE)</f>
        <v>Response</v>
      </c>
      <c r="E115" s="27"/>
      <c r="F115" s="233" t="str">
        <f>VLOOKUP($C115,Codes!$A:$K,4,FALSE)</f>
        <v>Category option</v>
      </c>
      <c r="G115" s="233">
        <f>VLOOKUP($C115,Codes!$A:$K,5,FALSE)</f>
        <v>1</v>
      </c>
      <c r="H115" s="27"/>
      <c r="I115" s="27"/>
      <c r="J115" s="27"/>
      <c r="K115" s="27"/>
      <c r="L115" s="233" t="str">
        <f>VLOOKUP($C115,Codes!$A:$K,9,FALSE)</f>
        <v>Yes</v>
      </c>
      <c r="M115" s="27"/>
      <c r="N115" s="233" t="str">
        <f>VLOOKUP($C115,Codes!$A:$K,11,FALSE)</f>
        <v>Sim</v>
      </c>
      <c r="O115" s="25" t="str">
        <f>B117</f>
        <v>MJ4.02</v>
      </c>
      <c r="R115" s="33"/>
      <c r="S115" s="287" t="s">
        <v>982</v>
      </c>
    </row>
    <row r="116" spans="2:19" s="6" customFormat="1" outlineLevel="1" x14ac:dyDescent="0.25">
      <c r="B116" s="33"/>
      <c r="C116" s="19" t="s">
        <v>589</v>
      </c>
      <c r="D116" s="233" t="str">
        <f>VLOOKUP($C116,Codes!$A:$K,2,FALSE)</f>
        <v>Response</v>
      </c>
      <c r="E116" s="27"/>
      <c r="F116" s="233" t="str">
        <f>VLOOKUP($C116,Codes!$A:$K,4,FALSE)</f>
        <v>Category option</v>
      </c>
      <c r="G116" s="233">
        <f>VLOOKUP($C116,Codes!$A:$K,5,FALSE)</f>
        <v>998</v>
      </c>
      <c r="H116" s="27"/>
      <c r="I116" s="27"/>
      <c r="J116" s="27"/>
      <c r="K116" s="27"/>
      <c r="L116" s="233" t="str">
        <f>VLOOKUP($C116,Codes!$A:$K,9,FALSE)</f>
        <v>Refused to answer</v>
      </c>
      <c r="M116" s="27"/>
      <c r="N116" s="233" t="str">
        <f>VLOOKUP($C116,Codes!$A:$K,11,FALSE)</f>
        <v>Lakohi fo resposta</v>
      </c>
      <c r="O116" s="25" t="str">
        <f>B124</f>
        <v>MJ4.03</v>
      </c>
      <c r="R116" s="33"/>
      <c r="S116" s="287" t="s">
        <v>982</v>
      </c>
    </row>
    <row r="117" spans="2:19" s="10" customFormat="1" ht="30.75" customHeight="1" x14ac:dyDescent="0.25">
      <c r="B117" s="290" t="s">
        <v>1726</v>
      </c>
      <c r="C117" s="30"/>
      <c r="D117" s="30" t="s">
        <v>9</v>
      </c>
      <c r="E117" s="30" t="s">
        <v>11</v>
      </c>
      <c r="F117" s="30" t="s">
        <v>7</v>
      </c>
      <c r="G117" s="30" t="s">
        <v>6</v>
      </c>
      <c r="H117" s="30"/>
      <c r="I117" s="30"/>
      <c r="J117" s="30"/>
      <c r="K117" s="517" t="s">
        <v>1769</v>
      </c>
      <c r="L117" s="517"/>
      <c r="M117" s="511" t="s">
        <v>1768</v>
      </c>
      <c r="N117" s="511"/>
      <c r="R117" s="10" t="s">
        <v>343</v>
      </c>
      <c r="S117" s="262" t="s">
        <v>921</v>
      </c>
    </row>
    <row r="118" spans="2:19" s="6" customFormat="1" outlineLevel="1" x14ac:dyDescent="0.25">
      <c r="B118" s="28"/>
      <c r="C118" s="27"/>
      <c r="D118" s="27" t="s">
        <v>2</v>
      </c>
      <c r="E118" s="27"/>
      <c r="F118" s="27" t="s">
        <v>1</v>
      </c>
      <c r="G118" s="27">
        <v>1</v>
      </c>
      <c r="H118" s="27"/>
      <c r="I118" s="27"/>
      <c r="J118" s="27"/>
      <c r="K118" s="27"/>
      <c r="L118" s="27" t="s">
        <v>1253</v>
      </c>
      <c r="M118" s="10"/>
      <c r="N118" s="27" t="s">
        <v>342</v>
      </c>
      <c r="O118" s="25" t="str">
        <f>B124</f>
        <v>MJ4.03</v>
      </c>
      <c r="S118" s="262" t="s">
        <v>982</v>
      </c>
    </row>
    <row r="119" spans="2:19" s="6" customFormat="1" outlineLevel="1" x14ac:dyDescent="0.25">
      <c r="B119" s="28"/>
      <c r="C119" s="27"/>
      <c r="D119" s="27" t="s">
        <v>2</v>
      </c>
      <c r="E119" s="27"/>
      <c r="F119" s="27" t="s">
        <v>1</v>
      </c>
      <c r="G119" s="27">
        <v>2</v>
      </c>
      <c r="H119" s="27"/>
      <c r="I119" s="27"/>
      <c r="J119" s="27"/>
      <c r="K119" s="27"/>
      <c r="L119" s="27" t="s">
        <v>341</v>
      </c>
      <c r="M119" s="10"/>
      <c r="N119" s="27" t="s">
        <v>1741</v>
      </c>
      <c r="O119" s="25" t="str">
        <f>B124</f>
        <v>MJ4.03</v>
      </c>
      <c r="S119" s="262" t="s">
        <v>982</v>
      </c>
    </row>
    <row r="120" spans="2:19" s="6" customFormat="1" outlineLevel="1" x14ac:dyDescent="0.25">
      <c r="B120" s="28"/>
      <c r="C120" s="27"/>
      <c r="D120" s="27" t="s">
        <v>2</v>
      </c>
      <c r="E120" s="27"/>
      <c r="F120" s="27" t="s">
        <v>1</v>
      </c>
      <c r="G120" s="27">
        <v>3</v>
      </c>
      <c r="H120" s="27"/>
      <c r="I120" s="27"/>
      <c r="J120" s="27"/>
      <c r="K120" s="27"/>
      <c r="L120" s="27" t="s">
        <v>340</v>
      </c>
      <c r="M120" s="10"/>
      <c r="N120" s="27" t="s">
        <v>339</v>
      </c>
      <c r="O120" s="25" t="str">
        <f>B124</f>
        <v>MJ4.03</v>
      </c>
      <c r="S120" s="262" t="s">
        <v>982</v>
      </c>
    </row>
    <row r="121" spans="2:19" s="6" customFormat="1" outlineLevel="1" x14ac:dyDescent="0.25">
      <c r="B121" s="28"/>
      <c r="C121" s="27"/>
      <c r="D121" s="27" t="s">
        <v>2</v>
      </c>
      <c r="E121" s="27"/>
      <c r="F121" s="27" t="s">
        <v>1</v>
      </c>
      <c r="G121" s="27">
        <v>4</v>
      </c>
      <c r="H121" s="27"/>
      <c r="I121" s="27"/>
      <c r="J121" s="27"/>
      <c r="K121" s="27"/>
      <c r="L121" s="27" t="s">
        <v>476</v>
      </c>
      <c r="M121" s="10"/>
      <c r="N121" s="27" t="s">
        <v>1742</v>
      </c>
      <c r="O121" s="25" t="str">
        <f>B124</f>
        <v>MJ4.03</v>
      </c>
      <c r="S121" s="262" t="s">
        <v>982</v>
      </c>
    </row>
    <row r="122" spans="2:19" s="6" customFormat="1" outlineLevel="1" x14ac:dyDescent="0.25">
      <c r="B122" s="28"/>
      <c r="C122" s="27"/>
      <c r="D122" s="27" t="s">
        <v>2</v>
      </c>
      <c r="E122" s="27"/>
      <c r="F122" s="27" t="s">
        <v>1</v>
      </c>
      <c r="G122" s="27">
        <v>5</v>
      </c>
      <c r="H122" s="27"/>
      <c r="I122" s="27"/>
      <c r="J122" s="27"/>
      <c r="K122" s="27"/>
      <c r="L122" s="27" t="s">
        <v>338</v>
      </c>
      <c r="M122" s="10"/>
      <c r="N122" s="27" t="s">
        <v>337</v>
      </c>
      <c r="O122" s="25" t="str">
        <f>B124</f>
        <v>MJ4.03</v>
      </c>
      <c r="S122" s="262" t="s">
        <v>982</v>
      </c>
    </row>
    <row r="123" spans="2:19" s="43" customFormat="1" outlineLevel="1" x14ac:dyDescent="0.25">
      <c r="B123" s="264"/>
      <c r="C123" s="6"/>
      <c r="D123" s="6" t="s">
        <v>2</v>
      </c>
      <c r="E123" s="6"/>
      <c r="F123" s="6" t="s">
        <v>1</v>
      </c>
      <c r="G123" s="6">
        <v>999</v>
      </c>
      <c r="H123" s="10"/>
      <c r="I123" s="10"/>
      <c r="J123" s="10"/>
      <c r="K123" s="133"/>
      <c r="L123" s="135" t="s">
        <v>336</v>
      </c>
      <c r="M123" s="136"/>
      <c r="N123" s="6" t="s">
        <v>335</v>
      </c>
      <c r="O123" s="25" t="str">
        <f>B124</f>
        <v>MJ4.03</v>
      </c>
      <c r="P123" s="262"/>
      <c r="Q123" s="262"/>
      <c r="R123" s="262"/>
      <c r="S123" s="262" t="s">
        <v>982</v>
      </c>
    </row>
    <row r="124" spans="2:19" s="54" customFormat="1" x14ac:dyDescent="0.25">
      <c r="B124" s="290" t="s">
        <v>1727</v>
      </c>
      <c r="C124" s="10"/>
      <c r="D124" s="289" t="s">
        <v>9</v>
      </c>
      <c r="E124" s="10" t="s">
        <v>8</v>
      </c>
      <c r="F124" s="10" t="s">
        <v>7</v>
      </c>
      <c r="G124" s="10" t="s">
        <v>6</v>
      </c>
      <c r="H124" s="52"/>
      <c r="I124" s="52"/>
      <c r="J124" s="52"/>
      <c r="K124" s="10" t="s">
        <v>1698</v>
      </c>
      <c r="M124" s="10" t="s">
        <v>1743</v>
      </c>
      <c r="N124" s="10"/>
      <c r="O124" s="22"/>
      <c r="P124" s="10"/>
      <c r="Q124" s="10"/>
      <c r="R124" s="10"/>
      <c r="S124" s="10"/>
    </row>
    <row r="125" spans="2:19" s="6" customFormat="1" outlineLevel="1" x14ac:dyDescent="0.25">
      <c r="B125" s="33"/>
      <c r="C125" s="19" t="s">
        <v>576</v>
      </c>
      <c r="D125" s="233" t="str">
        <f>VLOOKUP($C125,Codes!$A:$K,2,FALSE)</f>
        <v>Response</v>
      </c>
      <c r="E125" s="27"/>
      <c r="F125" s="233" t="str">
        <f>VLOOKUP($C125,Codes!$A:$K,4,FALSE)</f>
        <v>Category option</v>
      </c>
      <c r="G125" s="233">
        <f>VLOOKUP($C125,Codes!$A:$K,5,FALSE)</f>
        <v>1</v>
      </c>
      <c r="H125" s="27"/>
      <c r="I125" s="27"/>
      <c r="J125" s="27"/>
      <c r="K125" s="27"/>
      <c r="L125" s="233" t="str">
        <f>VLOOKUP($C125,Codes!$A:$K,9,FALSE)</f>
        <v>Yes</v>
      </c>
      <c r="M125" s="27"/>
      <c r="N125" s="233" t="str">
        <f>VLOOKUP($C125,Codes!$A:$K,11,FALSE)</f>
        <v>Sim</v>
      </c>
      <c r="O125" s="25" t="str">
        <f>B128</f>
        <v>MJ4.03x</v>
      </c>
      <c r="R125" s="33"/>
      <c r="S125" s="345" t="s">
        <v>982</v>
      </c>
    </row>
    <row r="126" spans="2:19" s="6" customFormat="1" outlineLevel="1" x14ac:dyDescent="0.25">
      <c r="B126" s="148"/>
      <c r="C126" s="19" t="s">
        <v>575</v>
      </c>
      <c r="D126" s="27" t="s">
        <v>2</v>
      </c>
      <c r="E126" s="27"/>
      <c r="F126" s="27" t="s">
        <v>1</v>
      </c>
      <c r="G126" s="27">
        <v>2</v>
      </c>
      <c r="H126" s="27"/>
      <c r="I126" s="27"/>
      <c r="J126" s="27"/>
      <c r="K126" s="27"/>
      <c r="L126" s="27" t="s">
        <v>199</v>
      </c>
      <c r="M126" s="27"/>
      <c r="N126" s="27" t="s">
        <v>1968</v>
      </c>
      <c r="O126" s="25" t="str">
        <f>B129</f>
        <v>MJ4.04</v>
      </c>
      <c r="R126" s="148"/>
      <c r="S126" s="345" t="s">
        <v>982</v>
      </c>
    </row>
    <row r="127" spans="2:19" s="6" customFormat="1" outlineLevel="1" x14ac:dyDescent="0.25">
      <c r="B127" s="148"/>
      <c r="C127" s="19" t="s">
        <v>576</v>
      </c>
      <c r="D127" s="27" t="s">
        <v>2</v>
      </c>
      <c r="E127" s="27"/>
      <c r="F127" s="27" t="s">
        <v>1</v>
      </c>
      <c r="G127" s="27">
        <v>3</v>
      </c>
      <c r="H127" s="27"/>
      <c r="I127" s="27"/>
      <c r="J127" s="27"/>
      <c r="K127" s="27"/>
      <c r="L127" s="27" t="s">
        <v>1967</v>
      </c>
      <c r="M127" s="27"/>
      <c r="N127" s="27" t="s">
        <v>1969</v>
      </c>
      <c r="O127" s="25" t="str">
        <f>B129</f>
        <v>MJ4.04</v>
      </c>
      <c r="R127" s="148"/>
      <c r="S127" s="345" t="s">
        <v>982</v>
      </c>
    </row>
    <row r="128" spans="2:19" s="54" customFormat="1" x14ac:dyDescent="0.25">
      <c r="B128" s="290" t="s">
        <v>1732</v>
      </c>
      <c r="C128" s="10"/>
      <c r="D128" s="289" t="s">
        <v>9</v>
      </c>
      <c r="E128" s="10" t="s">
        <v>8</v>
      </c>
      <c r="F128" s="10" t="s">
        <v>10</v>
      </c>
      <c r="G128" s="10" t="s">
        <v>1729</v>
      </c>
      <c r="H128" s="52"/>
      <c r="I128" s="52"/>
      <c r="J128" s="52"/>
      <c r="K128" s="10" t="s">
        <v>1701</v>
      </c>
      <c r="M128" s="10" t="s">
        <v>1750</v>
      </c>
      <c r="N128" s="10"/>
      <c r="O128" s="23" t="str">
        <f>B129</f>
        <v>MJ4.04</v>
      </c>
      <c r="P128" s="10"/>
      <c r="Q128" s="10"/>
      <c r="R128" s="10"/>
      <c r="S128" s="10"/>
    </row>
    <row r="129" spans="2:19" s="54" customFormat="1" x14ac:dyDescent="0.25">
      <c r="B129" s="290" t="s">
        <v>1728</v>
      </c>
      <c r="C129" s="10"/>
      <c r="D129" s="289" t="s">
        <v>9</v>
      </c>
      <c r="E129" s="10" t="s">
        <v>8</v>
      </c>
      <c r="F129" s="10" t="s">
        <v>7</v>
      </c>
      <c r="G129" s="10" t="s">
        <v>6</v>
      </c>
      <c r="H129" s="52"/>
      <c r="I129" s="52"/>
      <c r="J129" s="52"/>
      <c r="K129" s="10" t="s">
        <v>1697</v>
      </c>
      <c r="M129" s="10" t="s">
        <v>1751</v>
      </c>
      <c r="N129" s="10"/>
      <c r="O129" s="22"/>
      <c r="P129" s="10"/>
      <c r="Q129" s="10"/>
      <c r="R129" s="10"/>
      <c r="S129" s="10"/>
    </row>
    <row r="130" spans="2:19" s="6" customFormat="1" outlineLevel="1" x14ac:dyDescent="0.25">
      <c r="B130" s="33"/>
      <c r="C130" s="19" t="s">
        <v>575</v>
      </c>
      <c r="D130" s="233" t="str">
        <f>VLOOKUP($C130,Codes!$A:$K,2,FALSE)</f>
        <v>Response</v>
      </c>
      <c r="E130" s="27"/>
      <c r="F130" s="233" t="str">
        <f>VLOOKUP($C130,Codes!$A:$K,4,FALSE)</f>
        <v>Category option</v>
      </c>
      <c r="G130" s="233">
        <f>VLOOKUP($C130,Codes!$A:$K,5,FALSE)</f>
        <v>0</v>
      </c>
      <c r="H130" s="27"/>
      <c r="I130" s="27"/>
      <c r="J130" s="27"/>
      <c r="K130" s="27"/>
      <c r="L130" s="233" t="str">
        <f>VLOOKUP($C130,Codes!$A:$K,9,FALSE)</f>
        <v>No</v>
      </c>
      <c r="M130" s="27"/>
      <c r="N130" s="233" t="str">
        <f>VLOOKUP($C130,Codes!$A:$K,11,FALSE)</f>
        <v>Lae</v>
      </c>
      <c r="O130" s="2" t="s">
        <v>555</v>
      </c>
      <c r="R130" s="33"/>
      <c r="S130" s="287" t="s">
        <v>982</v>
      </c>
    </row>
    <row r="131" spans="2:19" s="6" customFormat="1" outlineLevel="1" x14ac:dyDescent="0.25">
      <c r="B131" s="33"/>
      <c r="C131" s="19" t="s">
        <v>576</v>
      </c>
      <c r="D131" s="233" t="str">
        <f>VLOOKUP($C131,Codes!$A:$K,2,FALSE)</f>
        <v>Response</v>
      </c>
      <c r="E131" s="27"/>
      <c r="F131" s="233" t="str">
        <f>VLOOKUP($C131,Codes!$A:$K,4,FALSE)</f>
        <v>Category option</v>
      </c>
      <c r="G131" s="233">
        <f>VLOOKUP($C131,Codes!$A:$K,5,FALSE)</f>
        <v>1</v>
      </c>
      <c r="H131" s="27"/>
      <c r="I131" s="27"/>
      <c r="J131" s="27"/>
      <c r="K131" s="27"/>
      <c r="L131" s="233" t="str">
        <f>VLOOKUP($C131,Codes!$A:$K,9,FALSE)</f>
        <v>Yes</v>
      </c>
      <c r="M131" s="27"/>
      <c r="N131" s="233" t="str">
        <f>VLOOKUP($C131,Codes!$A:$K,11,FALSE)</f>
        <v>Sim</v>
      </c>
      <c r="O131" s="25" t="str">
        <f>B132</f>
        <v>MJ4.04x</v>
      </c>
      <c r="R131" s="33"/>
      <c r="S131" s="287" t="s">
        <v>982</v>
      </c>
    </row>
    <row r="132" spans="2:19" s="54" customFormat="1" x14ac:dyDescent="0.25">
      <c r="B132" s="290" t="s">
        <v>1733</v>
      </c>
      <c r="C132" s="10"/>
      <c r="D132" s="289" t="s">
        <v>9</v>
      </c>
      <c r="E132" s="10" t="s">
        <v>8</v>
      </c>
      <c r="F132" s="10" t="s">
        <v>7</v>
      </c>
      <c r="G132" s="10" t="s">
        <v>6</v>
      </c>
      <c r="H132" s="52"/>
      <c r="I132" s="52"/>
      <c r="J132" s="52"/>
      <c r="K132" s="10" t="s">
        <v>1699</v>
      </c>
      <c r="M132" s="10" t="s">
        <v>1700</v>
      </c>
      <c r="N132" s="10"/>
      <c r="O132" s="22" t="s">
        <v>555</v>
      </c>
      <c r="P132" s="10"/>
      <c r="Q132" s="10"/>
      <c r="R132" s="10"/>
      <c r="S132" s="10"/>
    </row>
    <row r="133" spans="2:19" s="351" customFormat="1" x14ac:dyDescent="0.25">
      <c r="C133" s="217"/>
      <c r="D133" s="217"/>
      <c r="E133" s="217"/>
      <c r="F133" s="217"/>
      <c r="G133" s="217"/>
      <c r="H133" s="352"/>
      <c r="I133" s="352"/>
      <c r="J133" s="352"/>
      <c r="K133" s="217"/>
      <c r="M133" s="331"/>
      <c r="N133" s="217"/>
      <c r="O133" s="353"/>
      <c r="P133" s="217"/>
      <c r="Q133" s="217"/>
      <c r="R133" s="217"/>
      <c r="S133" s="217"/>
    </row>
    <row r="134" spans="2:19" s="54" customFormat="1" x14ac:dyDescent="0.25">
      <c r="C134" s="10"/>
      <c r="D134" s="10"/>
      <c r="E134" s="10"/>
      <c r="F134" s="10"/>
      <c r="G134" s="10"/>
      <c r="H134" s="52"/>
      <c r="I134" s="52"/>
      <c r="J134" s="52"/>
      <c r="K134" s="10"/>
      <c r="M134" s="10"/>
      <c r="N134" s="10"/>
      <c r="O134" s="22"/>
      <c r="P134" s="10"/>
      <c r="Q134" s="10"/>
      <c r="R134" s="10"/>
      <c r="S134" s="10"/>
    </row>
    <row r="135" spans="2:19" s="54" customFormat="1" x14ac:dyDescent="0.25">
      <c r="C135" s="10"/>
      <c r="D135" s="10"/>
      <c r="E135" s="10"/>
      <c r="F135" s="10"/>
      <c r="G135" s="10"/>
      <c r="H135" s="52"/>
      <c r="I135" s="52"/>
      <c r="J135" s="52"/>
      <c r="K135" s="10"/>
      <c r="M135" s="10"/>
      <c r="N135" s="10"/>
      <c r="O135" s="22"/>
      <c r="P135" s="10"/>
      <c r="Q135" s="10"/>
      <c r="R135" s="10"/>
      <c r="S135" s="10"/>
    </row>
    <row r="136" spans="2:19" s="54" customFormat="1" x14ac:dyDescent="0.25">
      <c r="C136" s="10"/>
      <c r="D136" s="10"/>
      <c r="E136" s="10"/>
      <c r="F136" s="10"/>
      <c r="G136" s="10"/>
      <c r="H136" s="52"/>
      <c r="I136" s="52"/>
      <c r="J136" s="52"/>
      <c r="K136" s="10"/>
      <c r="M136" s="10"/>
      <c r="N136" s="10"/>
      <c r="O136" s="22"/>
      <c r="P136" s="10"/>
      <c r="Q136" s="10"/>
      <c r="R136" s="10"/>
      <c r="S136" s="10"/>
    </row>
    <row r="137" spans="2:19" s="54" customFormat="1" x14ac:dyDescent="0.25">
      <c r="C137" s="10"/>
      <c r="D137" s="10"/>
      <c r="E137" s="10"/>
      <c r="F137" s="10"/>
      <c r="G137" s="10"/>
      <c r="H137" s="52"/>
      <c r="I137" s="52"/>
      <c r="J137" s="52"/>
      <c r="K137" s="10"/>
      <c r="M137" s="10"/>
      <c r="N137" s="10"/>
      <c r="O137" s="22"/>
      <c r="P137" s="10"/>
      <c r="Q137" s="10"/>
      <c r="R137" s="10"/>
      <c r="S137" s="10"/>
    </row>
    <row r="138" spans="2:19" s="54" customFormat="1" x14ac:dyDescent="0.25">
      <c r="C138" s="10"/>
      <c r="D138" s="10"/>
      <c r="E138" s="10"/>
      <c r="F138" s="10"/>
      <c r="G138" s="10"/>
      <c r="H138" s="52"/>
      <c r="I138" s="52"/>
      <c r="J138" s="52"/>
      <c r="K138" s="10"/>
      <c r="M138" s="10"/>
      <c r="N138" s="10"/>
      <c r="O138" s="22"/>
      <c r="P138" s="10"/>
      <c r="Q138" s="10"/>
      <c r="R138" s="10"/>
      <c r="S138" s="10"/>
    </row>
  </sheetData>
  <customSheetViews>
    <customSheetView guid="{76C0996E-7634-4D84-AC5B-0CA1A4399A17}" scale="90" fitToPage="1" hiddenRows="1">
      <pane xSplit="2" ySplit="2" topLeftCell="C3" activePane="bottomRight" state="frozenSplit"/>
      <selection pane="bottomRight" activeCell="F46" sqref="F46"/>
      <pageMargins left="0.7" right="0.7" top="0.75" bottom="0.75" header="0.3" footer="0.3"/>
      <printOptions gridLines="1"/>
      <pageSetup paperSize="9" scale="57" fitToHeight="0" orientation="landscape" verticalDpi="300"/>
    </customSheetView>
    <customSheetView guid="{B36FC692-2F6E-4237-BCE6-2461DCB70D69}" scale="90" fitToPage="1" hiddenRows="1">
      <pane xSplit="2" ySplit="2" topLeftCell="C3" activePane="bottomRight" state="frozenSplit"/>
      <selection pane="bottomRight" activeCell="F46" sqref="F46"/>
      <pageMargins left="0.7" right="0.7" top="0.75" bottom="0.75" header="0.3" footer="0.3"/>
      <printOptions gridLines="1"/>
      <pageSetup paperSize="9" scale="56" fitToHeight="0" orientation="landscape" verticalDpi="300"/>
    </customSheetView>
    <customSheetView guid="{8F326820-A2F4-4B57-8385-3E3CF4F3B319}" scale="90" showPageBreaks="1" fitToPage="1" printArea="1" hiddenRows="1">
      <pane xSplit="2" ySplit="2" topLeftCell="C3" activePane="bottomRight" state="frozenSplit"/>
      <selection pane="bottomRight" activeCell="F46" sqref="F46"/>
      <pageMargins left="0.7" right="0.7" top="0.75" bottom="0.75" header="0.3" footer="0.3"/>
      <printOptions gridLines="1"/>
      <pageSetup paperSize="9" scale="57" fitToHeight="0" orientation="landscape" verticalDpi="300"/>
    </customSheetView>
    <customSheetView guid="{9615763B-08BA-4DB8-B511-5DC1F30FCB6F}" scale="90" showPageBreaks="1" fitToPage="1" printArea="1" hiddenRows="1">
      <pane xSplit="2" ySplit="2" topLeftCell="J3" activePane="bottomRight" state="frozenSplit"/>
      <selection pane="bottomRight" activeCell="F46" sqref="F46"/>
      <pageMargins left="0.7" right="0.7" top="0.75" bottom="0.75" header="0.3" footer="0.3"/>
      <printOptions gridLines="1"/>
      <pageSetup paperSize="9" scale="56" fitToHeight="0" orientation="landscape" verticalDpi="300"/>
    </customSheetView>
    <customSheetView guid="{9DAFA5EE-CACD-4775-87EE-70A38BAA7EDD}" scale="90" showPageBreaks="1" fitToPage="1" printArea="1" hiddenRows="1">
      <pane xSplit="2" ySplit="2" topLeftCell="J3" activePane="bottomRight" state="frozenSplit"/>
      <selection pane="bottomRight" activeCell="F46" sqref="F46"/>
      <pageMargins left="0.7" right="0.7" top="0.75" bottom="0.75" header="0.3" footer="0.3"/>
      <printOptions gridLines="1"/>
      <pageSetup paperSize="9" scale="56" fitToHeight="0" orientation="landscape" verticalDpi="300"/>
    </customSheetView>
  </customSheetViews>
  <mergeCells count="13">
    <mergeCell ref="K35:L35"/>
    <mergeCell ref="M35:N35"/>
    <mergeCell ref="K2:L2"/>
    <mergeCell ref="M6:N6"/>
    <mergeCell ref="K6:L6"/>
    <mergeCell ref="K7:L7"/>
    <mergeCell ref="M7:N7"/>
    <mergeCell ref="K74:L74"/>
    <mergeCell ref="M74:N74"/>
    <mergeCell ref="K84:L84"/>
    <mergeCell ref="M84:N84"/>
    <mergeCell ref="K117:L117"/>
    <mergeCell ref="M117:N117"/>
  </mergeCells>
  <conditionalFormatting sqref="E74 E50 E62 E65 E77 E71 E81 E112 E56 E53 E84 E133:E65536 E43 E2:E6">
    <cfRule type="cellIs" dxfId="286" priority="326" operator="equal">
      <formula>"Observation"</formula>
    </cfRule>
  </conditionalFormatting>
  <conditionalFormatting sqref="E123">
    <cfRule type="cellIs" dxfId="285" priority="318" operator="equal">
      <formula>"Observation"</formula>
    </cfRule>
  </conditionalFormatting>
  <conditionalFormatting sqref="E88">
    <cfRule type="cellIs" dxfId="284" priority="315" operator="equal">
      <formula>"Observation"</formula>
    </cfRule>
  </conditionalFormatting>
  <conditionalFormatting sqref="E38">
    <cfRule type="cellIs" dxfId="283" priority="137" operator="equal">
      <formula>"Observation"</formula>
    </cfRule>
  </conditionalFormatting>
  <conditionalFormatting sqref="E80">
    <cfRule type="cellIs" dxfId="282" priority="105" operator="equal">
      <formula>"Observation"</formula>
    </cfRule>
  </conditionalFormatting>
  <conditionalFormatting sqref="E94">
    <cfRule type="cellIs" dxfId="281" priority="34" operator="equal">
      <formula>"Observation"</formula>
    </cfRule>
  </conditionalFormatting>
  <conditionalFormatting sqref="E102">
    <cfRule type="cellIs" dxfId="280" priority="33" operator="equal">
      <formula>"Observation"</formula>
    </cfRule>
  </conditionalFormatting>
  <conditionalFormatting sqref="E26 E29">
    <cfRule type="cellIs" dxfId="279" priority="32" operator="equal">
      <formula>"Observation"</formula>
    </cfRule>
  </conditionalFormatting>
  <conditionalFormatting sqref="E35">
    <cfRule type="cellIs" dxfId="278" priority="31" operator="equal">
      <formula>"Observation"</formula>
    </cfRule>
  </conditionalFormatting>
  <conditionalFormatting sqref="E32">
    <cfRule type="cellIs" dxfId="277" priority="30" operator="equal">
      <formula>"Observation"</formula>
    </cfRule>
  </conditionalFormatting>
  <conditionalFormatting sqref="M26 M29">
    <cfRule type="cellIs" dxfId="276" priority="29" operator="equal">
      <formula>"Conditional"</formula>
    </cfRule>
  </conditionalFormatting>
  <conditionalFormatting sqref="E16 E23">
    <cfRule type="cellIs" dxfId="275" priority="25" operator="equal">
      <formula>"Observation"</formula>
    </cfRule>
  </conditionalFormatting>
  <conditionalFormatting sqref="E14:E15">
    <cfRule type="cellIs" dxfId="274" priority="24" operator="equal">
      <formula>"Observation"</formula>
    </cfRule>
  </conditionalFormatting>
  <conditionalFormatting sqref="E7">
    <cfRule type="cellIs" dxfId="273" priority="23" operator="equal">
      <formula>"Observation"</formula>
    </cfRule>
  </conditionalFormatting>
  <conditionalFormatting sqref="E11">
    <cfRule type="cellIs" dxfId="272" priority="22" operator="equal">
      <formula>"Observation"</formula>
    </cfRule>
  </conditionalFormatting>
  <conditionalFormatting sqref="E19">
    <cfRule type="cellIs" dxfId="271" priority="21" operator="equal">
      <formula>"Observation"</formula>
    </cfRule>
  </conditionalFormatting>
  <conditionalFormatting sqref="E18">
    <cfRule type="cellIs" dxfId="270" priority="20" operator="equal">
      <formula>"Observation"</formula>
    </cfRule>
  </conditionalFormatting>
  <conditionalFormatting sqref="E17">
    <cfRule type="cellIs" dxfId="269" priority="19" operator="equal">
      <formula>"Observation"</formula>
    </cfRule>
  </conditionalFormatting>
  <conditionalFormatting sqref="E20">
    <cfRule type="cellIs" dxfId="268" priority="18" operator="equal">
      <formula>"Observation"</formula>
    </cfRule>
  </conditionalFormatting>
  <conditionalFormatting sqref="E21">
    <cfRule type="cellIs" dxfId="267" priority="17" operator="equal">
      <formula>"Observation"</formula>
    </cfRule>
  </conditionalFormatting>
  <conditionalFormatting sqref="E13">
    <cfRule type="cellIs" dxfId="266" priority="15" operator="equal">
      <formula>"Observation"</formula>
    </cfRule>
  </conditionalFormatting>
  <conditionalFormatting sqref="E12">
    <cfRule type="cellIs" dxfId="265" priority="14" operator="equal">
      <formula>"Observation"</formula>
    </cfRule>
  </conditionalFormatting>
  <conditionalFormatting sqref="E25">
    <cfRule type="cellIs" dxfId="264" priority="13" operator="equal">
      <formula>"Observation"</formula>
    </cfRule>
  </conditionalFormatting>
  <conditionalFormatting sqref="E22">
    <cfRule type="cellIs" dxfId="263" priority="12" operator="equal">
      <formula>"Observation"</formula>
    </cfRule>
  </conditionalFormatting>
  <conditionalFormatting sqref="E113">
    <cfRule type="cellIs" dxfId="262" priority="9" operator="equal">
      <formula>"Observation"</formula>
    </cfRule>
  </conditionalFormatting>
  <conditionalFormatting sqref="E129">
    <cfRule type="cellIs" dxfId="261" priority="8" operator="equal">
      <formula>"Observation"</formula>
    </cfRule>
  </conditionalFormatting>
  <conditionalFormatting sqref="E124">
    <cfRule type="cellIs" dxfId="260" priority="7" operator="equal">
      <formula>"Observation"</formula>
    </cfRule>
  </conditionalFormatting>
  <conditionalFormatting sqref="E132">
    <cfRule type="cellIs" dxfId="259" priority="6" operator="equal">
      <formula>"Observation"</formula>
    </cfRule>
  </conditionalFormatting>
  <conditionalFormatting sqref="E128">
    <cfRule type="cellIs" dxfId="258" priority="5" operator="equal">
      <formula>"Observation"</formula>
    </cfRule>
  </conditionalFormatting>
  <conditionalFormatting sqref="E39">
    <cfRule type="cellIs" dxfId="257" priority="4" operator="equal">
      <formula>"Observation"</formula>
    </cfRule>
  </conditionalFormatting>
  <conditionalFormatting sqref="E42">
    <cfRule type="cellIs" dxfId="256" priority="3" operator="equal">
      <formula>"Observation"</formula>
    </cfRule>
  </conditionalFormatting>
  <conditionalFormatting sqref="E46">
    <cfRule type="cellIs" dxfId="255" priority="2" operator="equal">
      <formula>"Observation"</formula>
    </cfRule>
  </conditionalFormatting>
  <conditionalFormatting sqref="E87">
    <cfRule type="cellIs" dxfId="254" priority="1" operator="equal">
      <formula>"Observation"</formula>
    </cfRule>
  </conditionalFormatting>
  <printOptions gridLines="1"/>
  <pageMargins left="0.25" right="0.25" top="0.75" bottom="0.75" header="0.3" footer="0.3"/>
  <pageSetup paperSize="9" scale="86" fitToHeight="0" orientation="landscape" verticalDpi="300"/>
  <drawing r:id="rId1"/>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outlinePr summaryBelow="0" summaryRight="0"/>
    <pageSetUpPr fitToPage="1"/>
  </sheetPr>
  <dimension ref="A1:AB18"/>
  <sheetViews>
    <sheetView topLeftCell="C1" zoomScale="70" zoomScaleNormal="60" zoomScaleSheetLayoutView="90" zoomScalePageLayoutView="60" workbookViewId="0">
      <pane xSplit="20" ySplit="2" topLeftCell="W3" activePane="bottomRight" state="frozen"/>
      <selection activeCell="C1" sqref="C1"/>
      <selection pane="topRight" activeCell="W1" sqref="W1"/>
      <selection pane="bottomLeft" activeCell="C3" sqref="C3"/>
      <selection pane="bottomRight" activeCell="X28" sqref="X28"/>
    </sheetView>
  </sheetViews>
  <sheetFormatPr defaultColWidth="8.85546875" defaultRowHeight="15" outlineLevelRow="1" x14ac:dyDescent="0.25"/>
  <cols>
    <col min="1" max="1" width="5.28515625" style="6" hidden="1" customWidth="1"/>
    <col min="2" max="2" width="4.42578125" style="6" hidden="1" customWidth="1"/>
    <col min="3" max="3" width="6.85546875" style="6" customWidth="1"/>
    <col min="4" max="4" width="10.140625" style="1" customWidth="1"/>
    <col min="5" max="5" width="3.42578125" style="10" hidden="1" customWidth="1"/>
    <col min="6" max="7" width="3.42578125" style="6" hidden="1" customWidth="1"/>
    <col min="8" max="9" width="3.42578125" style="11" hidden="1" customWidth="1"/>
    <col min="10" max="10" width="3.42578125" style="10" hidden="1" customWidth="1"/>
    <col min="11" max="11" width="4.140625" style="9" hidden="1" customWidth="1"/>
    <col min="12" max="13" width="4.140625" style="8" hidden="1" customWidth="1"/>
    <col min="14" max="15" width="4.140625" style="2" hidden="1" customWidth="1"/>
    <col min="16" max="16" width="9.42578125" style="6" hidden="1" customWidth="1"/>
    <col min="17" max="17" width="13.42578125" style="6" hidden="1" customWidth="1"/>
    <col min="18" max="18" width="8.140625" style="6" hidden="1" customWidth="1"/>
    <col min="19" max="19" width="8.42578125" style="6" hidden="1" customWidth="1"/>
    <col min="20" max="21" width="2.42578125" style="7" hidden="1" customWidth="1"/>
    <col min="22" max="22" width="6.28515625" style="6" hidden="1" customWidth="1"/>
    <col min="23" max="23" width="49.140625" style="3" customWidth="1"/>
    <col min="24" max="24" width="49.140625" style="5" customWidth="1"/>
    <col min="25" max="25" width="49.140625" style="4" customWidth="1"/>
    <col min="26" max="26" width="49.140625" style="3" customWidth="1"/>
    <col min="27" max="27" width="10.28515625" style="2" customWidth="1"/>
    <col min="28" max="16384" width="8.85546875" style="1"/>
  </cols>
  <sheetData>
    <row r="1" spans="1:28" s="106" customFormat="1" ht="45" customHeight="1" x14ac:dyDescent="0.25">
      <c r="C1" s="106" t="s">
        <v>513</v>
      </c>
      <c r="K1" s="107"/>
      <c r="L1" s="108"/>
      <c r="M1" s="108"/>
      <c r="N1" s="108"/>
      <c r="O1" s="108"/>
      <c r="T1" s="109"/>
      <c r="U1" s="109"/>
      <c r="W1" s="110"/>
      <c r="X1" s="110"/>
      <c r="Y1" s="110"/>
      <c r="Z1" s="110"/>
      <c r="AA1" s="108"/>
    </row>
    <row r="2" spans="1:28" s="54" customFormat="1" ht="33" customHeight="1" x14ac:dyDescent="0.25">
      <c r="A2" s="4" t="s">
        <v>472</v>
      </c>
      <c r="B2" s="4" t="s">
        <v>471</v>
      </c>
      <c r="C2" s="4" t="s">
        <v>470</v>
      </c>
      <c r="D2" s="68" t="s">
        <v>469</v>
      </c>
      <c r="E2" s="97" t="s">
        <v>468</v>
      </c>
      <c r="F2" s="97" t="s">
        <v>467</v>
      </c>
      <c r="G2" s="97" t="s">
        <v>466</v>
      </c>
      <c r="H2" s="97" t="s">
        <v>465</v>
      </c>
      <c r="I2" s="97" t="s">
        <v>464</v>
      </c>
      <c r="J2" s="97" t="s">
        <v>1289</v>
      </c>
      <c r="K2" s="67" t="s">
        <v>408</v>
      </c>
      <c r="L2" s="66" t="s">
        <v>352</v>
      </c>
      <c r="M2" s="66" t="s">
        <v>351</v>
      </c>
      <c r="N2" s="62" t="s">
        <v>355</v>
      </c>
      <c r="O2" s="62" t="s">
        <v>354</v>
      </c>
      <c r="P2" s="97" t="s">
        <v>463</v>
      </c>
      <c r="Q2" s="97" t="s">
        <v>462</v>
      </c>
      <c r="R2" s="97" t="s">
        <v>461</v>
      </c>
      <c r="S2" s="97" t="s">
        <v>460</v>
      </c>
      <c r="T2" s="65" t="s">
        <v>459</v>
      </c>
      <c r="U2" s="65" t="s">
        <v>458</v>
      </c>
      <c r="V2" s="97" t="s">
        <v>457</v>
      </c>
      <c r="W2" s="510" t="s">
        <v>456</v>
      </c>
      <c r="X2" s="510"/>
      <c r="Y2" s="97" t="s">
        <v>455</v>
      </c>
      <c r="Z2" s="64"/>
      <c r="AA2" s="63" t="s">
        <v>454</v>
      </c>
    </row>
    <row r="3" spans="1:28" s="35" customFormat="1" x14ac:dyDescent="0.25">
      <c r="A3" s="12">
        <v>1</v>
      </c>
      <c r="B3" s="12">
        <f>IF(P3="Response",#REF!+1,0)</f>
        <v>0</v>
      </c>
      <c r="C3" s="17">
        <f>A3+0.01*B3</f>
        <v>1</v>
      </c>
      <c r="D3" s="38" t="s">
        <v>426</v>
      </c>
      <c r="E3" s="37"/>
      <c r="F3" s="37"/>
      <c r="G3" s="37"/>
      <c r="H3" s="60"/>
      <c r="I3" s="60"/>
      <c r="J3" s="37"/>
      <c r="K3" s="38"/>
      <c r="L3" s="38"/>
      <c r="M3" s="38"/>
      <c r="N3" s="38"/>
      <c r="O3" s="38"/>
      <c r="P3" s="51"/>
      <c r="Q3" s="51"/>
      <c r="R3" s="51"/>
      <c r="S3" s="51"/>
      <c r="T3" s="47"/>
      <c r="U3" s="47"/>
      <c r="V3" s="51"/>
      <c r="W3" s="51"/>
      <c r="X3" s="51"/>
      <c r="Y3" s="50"/>
      <c r="Z3" s="49"/>
      <c r="AA3" s="36"/>
      <c r="AB3" s="180" t="s">
        <v>918</v>
      </c>
    </row>
    <row r="4" spans="1:28" s="43" customFormat="1" x14ac:dyDescent="0.25">
      <c r="A4" s="12">
        <f>IF(D4&gt;0,A3+1,A3)</f>
        <v>2</v>
      </c>
      <c r="B4" s="12">
        <f>IF(P4="Response",B3+1,0)</f>
        <v>0</v>
      </c>
      <c r="C4" s="17">
        <f>A4+0.01*B4</f>
        <v>2</v>
      </c>
      <c r="D4" s="41" t="s">
        <v>418</v>
      </c>
      <c r="E4" s="30" t="s">
        <v>425</v>
      </c>
      <c r="F4" s="21"/>
      <c r="G4" s="21"/>
      <c r="H4" s="34"/>
      <c r="I4" s="34"/>
      <c r="J4" s="30"/>
      <c r="K4" s="24" t="s">
        <v>4</v>
      </c>
      <c r="L4" s="18" t="s">
        <v>4</v>
      </c>
      <c r="M4" s="18" t="s">
        <v>4</v>
      </c>
      <c r="N4" s="18" t="s">
        <v>4</v>
      </c>
      <c r="O4" s="18" t="s">
        <v>4</v>
      </c>
      <c r="P4" s="21" t="s">
        <v>9</v>
      </c>
      <c r="Q4" s="21" t="s">
        <v>8</v>
      </c>
      <c r="R4" s="21" t="s">
        <v>7</v>
      </c>
      <c r="S4" s="21" t="s">
        <v>6</v>
      </c>
      <c r="T4" s="21"/>
      <c r="U4" s="21"/>
      <c r="V4" s="21" t="s">
        <v>5</v>
      </c>
      <c r="W4" s="46" t="s">
        <v>424</v>
      </c>
      <c r="X4" s="45"/>
      <c r="Y4" s="46" t="s">
        <v>423</v>
      </c>
      <c r="Z4" s="3"/>
      <c r="AA4" s="44"/>
      <c r="AB4" s="179" t="s">
        <v>919</v>
      </c>
    </row>
    <row r="5" spans="1:28" outlineLevel="1" x14ac:dyDescent="0.25">
      <c r="A5" s="12">
        <f t="shared" ref="A5:A18" si="0">IF(D5&gt;0,A4+1,A4)</f>
        <v>2</v>
      </c>
      <c r="B5" s="12">
        <f t="shared" ref="B5:B18" si="1">IF(P5="Response",B4+1,0)</f>
        <v>1</v>
      </c>
      <c r="C5" s="17">
        <f t="shared" ref="C5:C18" si="2">A5+0.01*B5</f>
        <v>2.0099999999999998</v>
      </c>
      <c r="K5" s="24" t="s">
        <v>4</v>
      </c>
      <c r="L5" s="18" t="s">
        <v>4</v>
      </c>
      <c r="M5" s="18" t="s">
        <v>4</v>
      </c>
      <c r="N5" s="18" t="s">
        <v>4</v>
      </c>
      <c r="O5" s="18" t="s">
        <v>4</v>
      </c>
      <c r="P5" s="6" t="s">
        <v>2</v>
      </c>
      <c r="R5" s="6" t="s">
        <v>1</v>
      </c>
      <c r="S5" s="6" t="s">
        <v>0</v>
      </c>
      <c r="T5" s="6"/>
      <c r="U5" s="6"/>
      <c r="X5" s="39" t="s">
        <v>1285</v>
      </c>
      <c r="Y5" s="40"/>
      <c r="Z5" s="39" t="s">
        <v>1286</v>
      </c>
    </row>
    <row r="6" spans="1:28" outlineLevel="1" x14ac:dyDescent="0.25">
      <c r="A6" s="12">
        <f t="shared" si="0"/>
        <v>2</v>
      </c>
      <c r="B6" s="12">
        <f t="shared" si="1"/>
        <v>2</v>
      </c>
      <c r="C6" s="17">
        <f t="shared" si="2"/>
        <v>2.02</v>
      </c>
      <c r="K6" s="24" t="s">
        <v>4</v>
      </c>
      <c r="L6" s="18" t="s">
        <v>4</v>
      </c>
      <c r="M6" s="18" t="s">
        <v>4</v>
      </c>
      <c r="N6" s="18" t="s">
        <v>4</v>
      </c>
      <c r="O6" s="18" t="s">
        <v>4</v>
      </c>
      <c r="P6" s="6" t="s">
        <v>2</v>
      </c>
      <c r="R6" s="6" t="s">
        <v>1</v>
      </c>
      <c r="S6" s="6" t="s">
        <v>0</v>
      </c>
      <c r="T6" s="6"/>
      <c r="U6" s="6"/>
      <c r="X6" s="39" t="s">
        <v>414</v>
      </c>
      <c r="Y6" s="40"/>
      <c r="Z6" s="39" t="s">
        <v>413</v>
      </c>
      <c r="AB6" s="181" t="s">
        <v>983</v>
      </c>
    </row>
    <row r="7" spans="1:28" outlineLevel="1" x14ac:dyDescent="0.25">
      <c r="A7" s="12">
        <f t="shared" si="0"/>
        <v>2</v>
      </c>
      <c r="B7" s="12">
        <f t="shared" si="1"/>
        <v>3</v>
      </c>
      <c r="C7" s="17">
        <f t="shared" si="2"/>
        <v>2.0299999999999998</v>
      </c>
      <c r="K7" s="24" t="s">
        <v>4</v>
      </c>
      <c r="L7" s="18" t="s">
        <v>4</v>
      </c>
      <c r="M7" s="18" t="s">
        <v>4</v>
      </c>
      <c r="N7" s="18" t="s">
        <v>4</v>
      </c>
      <c r="O7" s="18" t="s">
        <v>4</v>
      </c>
      <c r="P7" s="6" t="s">
        <v>2</v>
      </c>
      <c r="R7" s="6" t="s">
        <v>1</v>
      </c>
      <c r="S7" s="6" t="s">
        <v>0</v>
      </c>
      <c r="T7" s="6"/>
      <c r="U7" s="6"/>
      <c r="X7" s="39" t="s">
        <v>412</v>
      </c>
      <c r="Y7" s="40"/>
      <c r="Z7" s="39" t="s">
        <v>1287</v>
      </c>
    </row>
    <row r="8" spans="1:28" outlineLevel="1" x14ac:dyDescent="0.25">
      <c r="A8" s="12">
        <f t="shared" si="0"/>
        <v>2</v>
      </c>
      <c r="B8" s="12">
        <f t="shared" si="1"/>
        <v>4</v>
      </c>
      <c r="C8" s="17">
        <f t="shared" si="2"/>
        <v>2.04</v>
      </c>
      <c r="K8" s="24" t="s">
        <v>4</v>
      </c>
      <c r="L8" s="18" t="s">
        <v>4</v>
      </c>
      <c r="M8" s="18" t="s">
        <v>4</v>
      </c>
      <c r="N8" s="18" t="s">
        <v>4</v>
      </c>
      <c r="O8" s="18" t="s">
        <v>4</v>
      </c>
      <c r="P8" s="6" t="s">
        <v>2</v>
      </c>
      <c r="R8" s="6" t="s">
        <v>1</v>
      </c>
      <c r="S8" s="6" t="s">
        <v>0</v>
      </c>
      <c r="T8" s="6"/>
      <c r="U8" s="6"/>
      <c r="X8" s="39" t="s">
        <v>422</v>
      </c>
      <c r="Y8" s="40"/>
      <c r="Z8" s="39" t="s">
        <v>421</v>
      </c>
      <c r="AB8" s="181" t="s">
        <v>985</v>
      </c>
    </row>
    <row r="9" spans="1:28" outlineLevel="1" x14ac:dyDescent="0.25">
      <c r="A9" s="12">
        <f t="shared" si="0"/>
        <v>2</v>
      </c>
      <c r="B9" s="12">
        <f t="shared" si="1"/>
        <v>5</v>
      </c>
      <c r="C9" s="17">
        <f t="shared" si="2"/>
        <v>2.0499999999999998</v>
      </c>
      <c r="K9" s="24" t="s">
        <v>4</v>
      </c>
      <c r="L9" s="18" t="s">
        <v>4</v>
      </c>
      <c r="M9" s="18" t="s">
        <v>4</v>
      </c>
      <c r="N9" s="18" t="s">
        <v>4</v>
      </c>
      <c r="O9" s="18" t="s">
        <v>4</v>
      </c>
      <c r="P9" s="6" t="s">
        <v>2</v>
      </c>
      <c r="R9" s="6" t="s">
        <v>1</v>
      </c>
      <c r="S9" s="6" t="s">
        <v>0</v>
      </c>
      <c r="T9" s="6"/>
      <c r="U9" s="6"/>
      <c r="X9" s="39" t="s">
        <v>420</v>
      </c>
      <c r="Y9" s="40"/>
      <c r="Z9" s="39" t="s">
        <v>419</v>
      </c>
      <c r="AB9" s="181" t="s">
        <v>984</v>
      </c>
    </row>
    <row r="10" spans="1:28" outlineLevel="1" x14ac:dyDescent="0.25">
      <c r="A10" s="12">
        <f t="shared" si="0"/>
        <v>2</v>
      </c>
      <c r="B10" s="12">
        <f t="shared" si="1"/>
        <v>6</v>
      </c>
      <c r="C10" s="17">
        <f t="shared" si="2"/>
        <v>2.06</v>
      </c>
      <c r="K10" s="24" t="s">
        <v>4</v>
      </c>
      <c r="L10" s="18" t="s">
        <v>4</v>
      </c>
      <c r="M10" s="18" t="s">
        <v>4</v>
      </c>
      <c r="N10" s="18" t="s">
        <v>4</v>
      </c>
      <c r="O10" s="18" t="s">
        <v>4</v>
      </c>
      <c r="P10" s="6" t="s">
        <v>2</v>
      </c>
      <c r="R10" s="6" t="s">
        <v>1</v>
      </c>
      <c r="S10" s="6" t="s">
        <v>0</v>
      </c>
      <c r="T10" s="6"/>
      <c r="U10" s="6"/>
      <c r="X10" s="39" t="s">
        <v>411</v>
      </c>
      <c r="Y10" s="40"/>
      <c r="Z10" s="39" t="s">
        <v>410</v>
      </c>
    </row>
    <row r="11" spans="1:28" outlineLevel="1" x14ac:dyDescent="0.25">
      <c r="A11" s="12">
        <f t="shared" si="0"/>
        <v>2</v>
      </c>
      <c r="B11" s="12">
        <f t="shared" si="1"/>
        <v>7</v>
      </c>
      <c r="C11" s="17">
        <f t="shared" si="2"/>
        <v>2.0699999999999998</v>
      </c>
      <c r="K11" s="24" t="s">
        <v>4</v>
      </c>
      <c r="L11" s="18" t="s">
        <v>4</v>
      </c>
      <c r="M11" s="18" t="s">
        <v>4</v>
      </c>
      <c r="N11" s="18" t="s">
        <v>4</v>
      </c>
      <c r="O11" s="18" t="s">
        <v>4</v>
      </c>
      <c r="P11" s="6" t="s">
        <v>2</v>
      </c>
      <c r="R11" s="6" t="s">
        <v>1</v>
      </c>
      <c r="S11" s="6" t="s">
        <v>0</v>
      </c>
      <c r="T11" s="6"/>
      <c r="U11" s="6"/>
      <c r="X11" s="39" t="s">
        <v>13</v>
      </c>
      <c r="Y11" s="3"/>
      <c r="Z11" s="55" t="s">
        <v>12</v>
      </c>
    </row>
    <row r="12" spans="1:28" s="43" customFormat="1" ht="30" x14ac:dyDescent="0.25">
      <c r="A12" s="12">
        <f t="shared" si="0"/>
        <v>3</v>
      </c>
      <c r="B12" s="12">
        <f t="shared" si="1"/>
        <v>0</v>
      </c>
      <c r="C12" s="17">
        <f t="shared" si="2"/>
        <v>3</v>
      </c>
      <c r="D12" s="41" t="s">
        <v>418</v>
      </c>
      <c r="E12" s="30" t="s">
        <v>353</v>
      </c>
      <c r="F12" s="21"/>
      <c r="G12" s="21"/>
      <c r="H12" s="34"/>
      <c r="I12" s="34"/>
      <c r="J12" s="30"/>
      <c r="K12" s="24" t="s">
        <v>4</v>
      </c>
      <c r="L12" s="18" t="s">
        <v>4</v>
      </c>
      <c r="M12" s="18" t="s">
        <v>4</v>
      </c>
      <c r="N12" s="18" t="s">
        <v>4</v>
      </c>
      <c r="O12" s="18" t="s">
        <v>4</v>
      </c>
      <c r="P12" s="21" t="s">
        <v>9</v>
      </c>
      <c r="Q12" s="21" t="s">
        <v>8</v>
      </c>
      <c r="R12" s="21" t="s">
        <v>7</v>
      </c>
      <c r="S12" s="21" t="s">
        <v>6</v>
      </c>
      <c r="T12" s="21"/>
      <c r="U12" s="21"/>
      <c r="V12" s="21" t="s">
        <v>5</v>
      </c>
      <c r="W12" s="46" t="s">
        <v>417</v>
      </c>
      <c r="X12" s="45"/>
      <c r="Y12" s="213" t="s">
        <v>1288</v>
      </c>
      <c r="Z12" s="3"/>
      <c r="AA12" s="44"/>
    </row>
    <row r="13" spans="1:28" outlineLevel="1" x14ac:dyDescent="0.25">
      <c r="A13" s="12">
        <f t="shared" si="0"/>
        <v>3</v>
      </c>
      <c r="B13" s="12">
        <f t="shared" si="1"/>
        <v>1</v>
      </c>
      <c r="C13" s="17">
        <f t="shared" si="2"/>
        <v>3.01</v>
      </c>
      <c r="K13" s="24" t="s">
        <v>4</v>
      </c>
      <c r="L13" s="18" t="s">
        <v>4</v>
      </c>
      <c r="M13" s="18" t="s">
        <v>4</v>
      </c>
      <c r="N13" s="18" t="s">
        <v>4</v>
      </c>
      <c r="O13" s="18" t="s">
        <v>4</v>
      </c>
      <c r="P13" s="6" t="s">
        <v>2</v>
      </c>
      <c r="R13" s="6" t="s">
        <v>1</v>
      </c>
      <c r="S13" s="6" t="s">
        <v>0</v>
      </c>
      <c r="T13" s="6"/>
      <c r="U13" s="6"/>
      <c r="X13" s="98" t="s">
        <v>416</v>
      </c>
      <c r="Y13" s="99"/>
      <c r="Z13" s="39" t="s">
        <v>415</v>
      </c>
      <c r="AA13" s="27" t="s">
        <v>353</v>
      </c>
      <c r="AB13" s="48" t="s">
        <v>986</v>
      </c>
    </row>
    <row r="14" spans="1:28" outlineLevel="1" x14ac:dyDescent="0.25">
      <c r="A14" s="12">
        <f t="shared" si="0"/>
        <v>3</v>
      </c>
      <c r="B14" s="12">
        <f t="shared" si="1"/>
        <v>2</v>
      </c>
      <c r="C14" s="17">
        <f t="shared" si="2"/>
        <v>3.02</v>
      </c>
      <c r="K14" s="24" t="s">
        <v>4</v>
      </c>
      <c r="L14" s="18" t="s">
        <v>4</v>
      </c>
      <c r="M14" s="18" t="s">
        <v>4</v>
      </c>
      <c r="N14" s="18" t="s">
        <v>4</v>
      </c>
      <c r="O14" s="18" t="s">
        <v>4</v>
      </c>
      <c r="P14" s="6" t="s">
        <v>2</v>
      </c>
      <c r="R14" s="6" t="s">
        <v>1</v>
      </c>
      <c r="S14" s="6" t="s">
        <v>0</v>
      </c>
      <c r="T14" s="6"/>
      <c r="U14" s="6"/>
      <c r="X14" s="39" t="s">
        <v>1285</v>
      </c>
      <c r="Y14" s="40"/>
      <c r="Z14" s="39" t="s">
        <v>1286</v>
      </c>
      <c r="AA14" s="27" t="s">
        <v>353</v>
      </c>
    </row>
    <row r="15" spans="1:28" outlineLevel="1" x14ac:dyDescent="0.25">
      <c r="A15" s="12">
        <f t="shared" si="0"/>
        <v>3</v>
      </c>
      <c r="B15" s="12">
        <f t="shared" si="1"/>
        <v>3</v>
      </c>
      <c r="C15" s="17">
        <f t="shared" si="2"/>
        <v>3.03</v>
      </c>
      <c r="K15" s="24" t="s">
        <v>4</v>
      </c>
      <c r="L15" s="18" t="s">
        <v>4</v>
      </c>
      <c r="M15" s="18" t="s">
        <v>4</v>
      </c>
      <c r="N15" s="18" t="s">
        <v>4</v>
      </c>
      <c r="O15" s="18" t="s">
        <v>4</v>
      </c>
      <c r="P15" s="6" t="s">
        <v>2</v>
      </c>
      <c r="R15" s="6" t="s">
        <v>1</v>
      </c>
      <c r="S15" s="6" t="s">
        <v>0</v>
      </c>
      <c r="T15" s="6"/>
      <c r="U15" s="6"/>
      <c r="X15" s="39" t="s">
        <v>414</v>
      </c>
      <c r="Y15" s="40"/>
      <c r="Z15" s="39" t="s">
        <v>413</v>
      </c>
      <c r="AA15" s="27" t="s">
        <v>353</v>
      </c>
    </row>
    <row r="16" spans="1:28" outlineLevel="1" x14ac:dyDescent="0.25">
      <c r="A16" s="12">
        <f t="shared" si="0"/>
        <v>3</v>
      </c>
      <c r="B16" s="12">
        <f t="shared" si="1"/>
        <v>4</v>
      </c>
      <c r="C16" s="17">
        <f t="shared" si="2"/>
        <v>3.04</v>
      </c>
      <c r="K16" s="24" t="s">
        <v>4</v>
      </c>
      <c r="L16" s="18" t="s">
        <v>4</v>
      </c>
      <c r="M16" s="18" t="s">
        <v>4</v>
      </c>
      <c r="N16" s="18" t="s">
        <v>4</v>
      </c>
      <c r="O16" s="18" t="s">
        <v>4</v>
      </c>
      <c r="P16" s="6" t="s">
        <v>2</v>
      </c>
      <c r="R16" s="6" t="s">
        <v>1</v>
      </c>
      <c r="S16" s="6" t="s">
        <v>0</v>
      </c>
      <c r="T16" s="6"/>
      <c r="U16" s="6"/>
      <c r="X16" s="39" t="s">
        <v>412</v>
      </c>
      <c r="Y16" s="40"/>
      <c r="Z16" s="39" t="s">
        <v>1287</v>
      </c>
      <c r="AA16" s="27" t="s">
        <v>353</v>
      </c>
    </row>
    <row r="17" spans="1:27" outlineLevel="1" x14ac:dyDescent="0.25">
      <c r="A17" s="12">
        <f t="shared" si="0"/>
        <v>3</v>
      </c>
      <c r="B17" s="12">
        <f t="shared" si="1"/>
        <v>5</v>
      </c>
      <c r="C17" s="17">
        <f t="shared" si="2"/>
        <v>3.05</v>
      </c>
      <c r="K17" s="24" t="s">
        <v>4</v>
      </c>
      <c r="L17" s="18" t="s">
        <v>4</v>
      </c>
      <c r="M17" s="18" t="s">
        <v>4</v>
      </c>
      <c r="N17" s="18" t="s">
        <v>4</v>
      </c>
      <c r="O17" s="18" t="s">
        <v>4</v>
      </c>
      <c r="P17" s="6" t="s">
        <v>2</v>
      </c>
      <c r="R17" s="6" t="s">
        <v>1</v>
      </c>
      <c r="S17" s="6" t="s">
        <v>0</v>
      </c>
      <c r="T17" s="6"/>
      <c r="U17" s="6"/>
      <c r="X17" s="39" t="s">
        <v>411</v>
      </c>
      <c r="Y17" s="40"/>
      <c r="Z17" s="39" t="s">
        <v>410</v>
      </c>
      <c r="AA17" s="27" t="s">
        <v>353</v>
      </c>
    </row>
    <row r="18" spans="1:27" outlineLevel="1" x14ac:dyDescent="0.25">
      <c r="A18" s="12">
        <f t="shared" si="0"/>
        <v>3</v>
      </c>
      <c r="B18" s="12">
        <f t="shared" si="1"/>
        <v>6</v>
      </c>
      <c r="C18" s="17">
        <f t="shared" si="2"/>
        <v>3.06</v>
      </c>
      <c r="K18" s="24" t="s">
        <v>4</v>
      </c>
      <c r="L18" s="18" t="s">
        <v>4</v>
      </c>
      <c r="M18" s="18" t="s">
        <v>4</v>
      </c>
      <c r="N18" s="18" t="s">
        <v>4</v>
      </c>
      <c r="O18" s="18" t="s">
        <v>4</v>
      </c>
      <c r="P18" s="6" t="s">
        <v>2</v>
      </c>
      <c r="R18" s="6" t="s">
        <v>1</v>
      </c>
      <c r="S18" s="6" t="s">
        <v>0</v>
      </c>
      <c r="T18" s="6"/>
      <c r="U18" s="6"/>
      <c r="X18" s="39" t="s">
        <v>13</v>
      </c>
      <c r="Y18" s="3"/>
      <c r="Z18" s="55" t="s">
        <v>12</v>
      </c>
      <c r="AA18" s="27" t="s">
        <v>353</v>
      </c>
    </row>
  </sheetData>
  <autoFilter ref="D2:AA18"/>
  <customSheetViews>
    <customSheetView guid="{76C0996E-7634-4D84-AC5B-0CA1A4399A17}" scale="70" fitToPage="1" showAutoFilter="1" hiddenColumns="1" topLeftCell="C1">
      <pane xSplit="19" ySplit="2" topLeftCell="W3" activePane="bottomRight" state="frozenSplit"/>
      <selection pane="bottomRight" activeCell="X28" sqref="X28"/>
      <pageMargins left="0.7" right="0.7" top="0.75" bottom="0.75" header="0.3" footer="0.3"/>
      <printOptions gridLines="1"/>
      <pageSetup paperSize="9" scale="16" fitToHeight="0" orientation="landscape" verticalDpi="300"/>
      <autoFilter ref="B1:Y1"/>
    </customSheetView>
    <customSheetView guid="{B36FC692-2F6E-4237-BCE6-2461DCB70D69}" scale="70" fitToPage="1" showAutoFilter="1" hiddenColumns="1" topLeftCell="C1">
      <pane xSplit="19" ySplit="2" topLeftCell="W3" activePane="bottomRight" state="frozenSplit"/>
      <selection pane="bottomRight" activeCell="X28" sqref="X28"/>
      <pageMargins left="0.7" right="0.7" top="0.75" bottom="0.75" header="0.3" footer="0.3"/>
      <printOptions gridLines="1"/>
      <pageSetup paperSize="9" scale="16" fitToHeight="0" orientation="landscape" verticalDpi="300"/>
      <autoFilter ref="B1:Y1"/>
    </customSheetView>
    <customSheetView guid="{4452754D-46E7-C949-942B-318E37676E62}" scale="70" fitToPage="1" showAutoFilter="1" hiddenColumns="1">
      <pane xSplit="3.9302325581395348" ySplit="2.0434782608695654" topLeftCell="W3" activePane="bottomRight" state="frozenSplit"/>
      <selection pane="bottomRight" activeCell="X1" sqref="X1"/>
      <pageMargins left="0.7" right="0.7" top="0.75" bottom="0.75" header="0.3" footer="0.3"/>
      <printOptions gridLines="1"/>
      <pageSetup paperSize="9" scale="16" fitToHeight="0" orientation="landscape" verticalDpi="300"/>
      <autoFilter ref="B1:Y1"/>
    </customSheetView>
    <customSheetView guid="{484F9B4D-5418-41DE-B2FB-6C5776DCE244}" scale="90" showPageBreaks="1" fitToPage="1" showAutoFilter="1" hiddenColumns="1" view="pageBreakPreview">
      <pane xSplit="4" ySplit="2" topLeftCell="W3" activePane="bottomRight" state="frozenSplit"/>
      <selection pane="bottomRight" activeCell="X1" sqref="X1"/>
      <pageMargins left="0.7" right="0.7" top="0.75" bottom="0.75" header="0.3" footer="0.3"/>
      <printOptions gridLines="1"/>
      <pageSetup paperSize="9" scale="16" fitToHeight="0" orientation="landscape" verticalDpi="300"/>
      <autoFilter ref="B1:Y1"/>
    </customSheetView>
    <customSheetView guid="{19E93B34-BE74-42BD-947E-B22C6D35E86E}" scale="70" showPageBreaks="1" fitToPage="1" showAutoFilter="1" hiddenColumns="1" view="pageBreakPreview" topLeftCell="C1">
      <pane xSplit="19" ySplit="2" topLeftCell="W3" activePane="bottomRight" state="frozenSplit"/>
      <selection pane="bottomRight" activeCell="X1" sqref="X1"/>
      <pageMargins left="0.7" right="0.7" top="0.75" bottom="0.75" header="0.3" footer="0.3"/>
      <printOptions gridLines="1"/>
      <pageSetup paperSize="9" scale="15" fitToHeight="0" orientation="landscape" verticalDpi="300"/>
      <autoFilter ref="B1:Y1"/>
    </customSheetView>
    <customSheetView guid="{8F326820-A2F4-4B57-8385-3E3CF4F3B319}" scale="70" fitToPage="1" showAutoFilter="1" hiddenColumns="1" topLeftCell="C1">
      <pane xSplit="19" ySplit="2" topLeftCell="W3" activePane="bottomRight" state="frozenSplit"/>
      <selection pane="bottomRight" activeCell="X28" sqref="X28"/>
      <pageMargins left="0.7" right="0.7" top="0.75" bottom="0.75" header="0.3" footer="0.3"/>
      <printOptions gridLines="1"/>
      <pageSetup paperSize="9" scale="16" fitToHeight="0" orientation="landscape" verticalDpi="300"/>
      <autoFilter ref="B1:Y1"/>
    </customSheetView>
    <customSheetView guid="{9615763B-08BA-4DB8-B511-5DC1F30FCB6F}" scale="70" fitToPage="1" showAutoFilter="1" hiddenColumns="1" topLeftCell="C1">
      <pane xSplit="19" ySplit="2" topLeftCell="W3" activePane="bottomRight" state="frozenSplit"/>
      <selection pane="bottomRight" activeCell="X28" sqref="X28"/>
      <pageMargins left="0.7" right="0.7" top="0.75" bottom="0.75" header="0.3" footer="0.3"/>
      <printOptions gridLines="1"/>
      <pageSetup paperSize="9" scale="16" fitToHeight="0" orientation="landscape" verticalDpi="300"/>
      <autoFilter ref="B1:Y1"/>
    </customSheetView>
    <customSheetView guid="{9DAFA5EE-CACD-4775-87EE-70A38BAA7EDD}" scale="70" fitToPage="1" showAutoFilter="1" hiddenColumns="1" topLeftCell="C1">
      <pane xSplit="19" ySplit="2" topLeftCell="W3" activePane="bottomRight" state="frozenSplit"/>
      <selection pane="bottomRight" activeCell="X28" sqref="X28"/>
      <pageMargins left="0.7" right="0.7" top="0.75" bottom="0.75" header="0.3" footer="0.3"/>
      <printOptions gridLines="1"/>
      <pageSetup paperSize="9" scale="16" fitToHeight="0" orientation="landscape" verticalDpi="300"/>
      <autoFilter ref="B1:Y1"/>
    </customSheetView>
  </customSheetViews>
  <mergeCells count="1">
    <mergeCell ref="W2:X2"/>
  </mergeCells>
  <conditionalFormatting sqref="V2 V19:V65536">
    <cfRule type="cellIs" dxfId="253" priority="88" operator="equal">
      <formula>"Conditional"</formula>
    </cfRule>
  </conditionalFormatting>
  <conditionalFormatting sqref="Q2 Q19:Q65536">
    <cfRule type="cellIs" dxfId="252" priority="87" operator="equal">
      <formula>"Observation"</formula>
    </cfRule>
  </conditionalFormatting>
  <conditionalFormatting sqref="N2 N19:N65536">
    <cfRule type="cellIs" dxfId="251" priority="74" operator="equal">
      <formula>"Yes"</formula>
    </cfRule>
  </conditionalFormatting>
  <conditionalFormatting sqref="O2 O19:O65536">
    <cfRule type="cellIs" dxfId="250" priority="73" operator="equal">
      <formula>"Yes"</formula>
    </cfRule>
  </conditionalFormatting>
  <conditionalFormatting sqref="K2 K19:K65536">
    <cfRule type="cellIs" dxfId="249" priority="72" operator="equal">
      <formula>"Yes"</formula>
    </cfRule>
  </conditionalFormatting>
  <conditionalFormatting sqref="V3">
    <cfRule type="cellIs" dxfId="248" priority="56" operator="equal">
      <formula>"Conditional"</formula>
    </cfRule>
  </conditionalFormatting>
  <conditionalFormatting sqref="Q3">
    <cfRule type="cellIs" dxfId="247" priority="55" operator="equal">
      <formula>"Observation"</formula>
    </cfRule>
  </conditionalFormatting>
  <conditionalFormatting sqref="N3">
    <cfRule type="cellIs" dxfId="246" priority="54" operator="equal">
      <formula>"Yes"</formula>
    </cfRule>
  </conditionalFormatting>
  <conditionalFormatting sqref="O3">
    <cfRule type="cellIs" dxfId="245" priority="53" operator="equal">
      <formula>"Yes"</formula>
    </cfRule>
  </conditionalFormatting>
  <conditionalFormatting sqref="K3">
    <cfRule type="cellIs" dxfId="244" priority="52" operator="equal">
      <formula>"Yes"</formula>
    </cfRule>
  </conditionalFormatting>
  <conditionalFormatting sqref="V12:V13 V17">
    <cfRule type="cellIs" dxfId="243" priority="51" operator="equal">
      <formula>"Conditional"</formula>
    </cfRule>
  </conditionalFormatting>
  <conditionalFormatting sqref="Q12:Q13 Q17">
    <cfRule type="cellIs" dxfId="242" priority="50" operator="equal">
      <formula>"Observation"</formula>
    </cfRule>
  </conditionalFormatting>
  <conditionalFormatting sqref="V14">
    <cfRule type="cellIs" dxfId="241" priority="49" operator="equal">
      <formula>"Conditional"</formula>
    </cfRule>
  </conditionalFormatting>
  <conditionalFormatting sqref="Q14">
    <cfRule type="cellIs" dxfId="240" priority="48" operator="equal">
      <formula>"Observation"</formula>
    </cfRule>
  </conditionalFormatting>
  <conditionalFormatting sqref="V15">
    <cfRule type="cellIs" dxfId="239" priority="47" operator="equal">
      <formula>"Conditional"</formula>
    </cfRule>
  </conditionalFormatting>
  <conditionalFormatting sqref="Q15">
    <cfRule type="cellIs" dxfId="238" priority="46" operator="equal">
      <formula>"Observation"</formula>
    </cfRule>
  </conditionalFormatting>
  <conditionalFormatting sqref="V16">
    <cfRule type="cellIs" dxfId="237" priority="45" operator="equal">
      <formula>"Conditional"</formula>
    </cfRule>
  </conditionalFormatting>
  <conditionalFormatting sqref="Q16">
    <cfRule type="cellIs" dxfId="236" priority="44" operator="equal">
      <formula>"Observation"</formula>
    </cfRule>
  </conditionalFormatting>
  <conditionalFormatting sqref="V4 V11">
    <cfRule type="cellIs" dxfId="235" priority="43" operator="equal">
      <formula>"Conditional"</formula>
    </cfRule>
  </conditionalFormatting>
  <conditionalFormatting sqref="Q4 Q11">
    <cfRule type="cellIs" dxfId="234" priority="42" operator="equal">
      <formula>"Observation"</formula>
    </cfRule>
  </conditionalFormatting>
  <conditionalFormatting sqref="V5">
    <cfRule type="cellIs" dxfId="233" priority="41" operator="equal">
      <formula>"Conditional"</formula>
    </cfRule>
  </conditionalFormatting>
  <conditionalFormatting sqref="Q5">
    <cfRule type="cellIs" dxfId="232" priority="40" operator="equal">
      <formula>"Observation"</formula>
    </cfRule>
  </conditionalFormatting>
  <conditionalFormatting sqref="V6">
    <cfRule type="cellIs" dxfId="231" priority="39" operator="equal">
      <formula>"Conditional"</formula>
    </cfRule>
  </conditionalFormatting>
  <conditionalFormatting sqref="Q6">
    <cfRule type="cellIs" dxfId="230" priority="38" operator="equal">
      <formula>"Observation"</formula>
    </cfRule>
  </conditionalFormatting>
  <conditionalFormatting sqref="V7">
    <cfRule type="cellIs" dxfId="229" priority="37" operator="equal">
      <formula>"Conditional"</formula>
    </cfRule>
  </conditionalFormatting>
  <conditionalFormatting sqref="Q7">
    <cfRule type="cellIs" dxfId="228" priority="36" operator="equal">
      <formula>"Observation"</formula>
    </cfRule>
  </conditionalFormatting>
  <conditionalFormatting sqref="V9">
    <cfRule type="cellIs" dxfId="227" priority="35" operator="equal">
      <formula>"Conditional"</formula>
    </cfRule>
  </conditionalFormatting>
  <conditionalFormatting sqref="Q9">
    <cfRule type="cellIs" dxfId="226" priority="34" operator="equal">
      <formula>"Observation"</formula>
    </cfRule>
  </conditionalFormatting>
  <conditionalFormatting sqref="V8">
    <cfRule type="cellIs" dxfId="225" priority="33" operator="equal">
      <formula>"Conditional"</formula>
    </cfRule>
  </conditionalFormatting>
  <conditionalFormatting sqref="Q8">
    <cfRule type="cellIs" dxfId="224" priority="32" operator="equal">
      <formula>"Observation"</formula>
    </cfRule>
  </conditionalFormatting>
  <conditionalFormatting sqref="V10">
    <cfRule type="cellIs" dxfId="223" priority="31" operator="equal">
      <formula>"Conditional"</formula>
    </cfRule>
  </conditionalFormatting>
  <conditionalFormatting sqref="Q10">
    <cfRule type="cellIs" dxfId="222" priority="30" operator="equal">
      <formula>"Observation"</formula>
    </cfRule>
  </conditionalFormatting>
  <conditionalFormatting sqref="V18">
    <cfRule type="cellIs" dxfId="221" priority="29" operator="equal">
      <formula>"Conditional"</formula>
    </cfRule>
  </conditionalFormatting>
  <conditionalFormatting sqref="Q18">
    <cfRule type="cellIs" dxfId="220" priority="28" operator="equal">
      <formula>"Observation"</formula>
    </cfRule>
  </conditionalFormatting>
  <conditionalFormatting sqref="N4">
    <cfRule type="cellIs" dxfId="219" priority="27" operator="equal">
      <formula>"Yes"</formula>
    </cfRule>
  </conditionalFormatting>
  <conditionalFormatting sqref="O4">
    <cfRule type="cellIs" dxfId="218" priority="26" operator="equal">
      <formula>"Yes"</formula>
    </cfRule>
  </conditionalFormatting>
  <conditionalFormatting sqref="K4">
    <cfRule type="cellIs" dxfId="217" priority="25" operator="equal">
      <formula>"Yes"</formula>
    </cfRule>
  </conditionalFormatting>
  <conditionalFormatting sqref="N12">
    <cfRule type="cellIs" dxfId="216" priority="24" operator="equal">
      <formula>"Yes"</formula>
    </cfRule>
  </conditionalFormatting>
  <conditionalFormatting sqref="O12">
    <cfRule type="cellIs" dxfId="215" priority="23" operator="equal">
      <formula>"Yes"</formula>
    </cfRule>
  </conditionalFormatting>
  <conditionalFormatting sqref="K12">
    <cfRule type="cellIs" dxfId="214" priority="22" operator="equal">
      <formula>"Yes"</formula>
    </cfRule>
  </conditionalFormatting>
  <conditionalFormatting sqref="N5:N11">
    <cfRule type="cellIs" dxfId="213" priority="21" operator="equal">
      <formula>"Yes"</formula>
    </cfRule>
  </conditionalFormatting>
  <conditionalFormatting sqref="O5:O11">
    <cfRule type="cellIs" dxfId="212" priority="20" operator="equal">
      <formula>"Yes"</formula>
    </cfRule>
  </conditionalFormatting>
  <conditionalFormatting sqref="K5:K11">
    <cfRule type="cellIs" dxfId="211" priority="19" operator="equal">
      <formula>"Yes"</formula>
    </cfRule>
  </conditionalFormatting>
  <conditionalFormatting sqref="N13:N18">
    <cfRule type="cellIs" dxfId="210" priority="18" operator="equal">
      <formula>"Yes"</formula>
    </cfRule>
  </conditionalFormatting>
  <conditionalFormatting sqref="O13:O18">
    <cfRule type="cellIs" dxfId="209" priority="17" operator="equal">
      <formula>"Yes"</formula>
    </cfRule>
  </conditionalFormatting>
  <conditionalFormatting sqref="K13:K18">
    <cfRule type="cellIs" dxfId="208" priority="16" operator="equal">
      <formula>"Yes"</formula>
    </cfRule>
  </conditionalFormatting>
  <printOptions gridLines="1"/>
  <pageMargins left="0.25" right="0.25" top="0.75" bottom="0.75" header="0.3" footer="0.3"/>
  <pageSetup paperSize="9" scale="16" fitToHeight="0" orientation="landscape" verticalDpi="300"/>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85"/>
  <sheetViews>
    <sheetView workbookViewId="0">
      <selection activeCell="E7" sqref="E7"/>
    </sheetView>
  </sheetViews>
  <sheetFormatPr defaultColWidth="8.85546875" defaultRowHeight="15" x14ac:dyDescent="0.25"/>
  <cols>
    <col min="1" max="1" width="11.85546875" style="33" bestFit="1" customWidth="1"/>
    <col min="2" max="2" width="8.85546875" style="33"/>
    <col min="3" max="3" width="3.42578125" style="33" customWidth="1"/>
    <col min="4" max="4" width="8.7109375" style="33" customWidth="1"/>
    <col min="5" max="5" width="5.42578125" style="208" bestFit="1" customWidth="1"/>
    <col min="6" max="6" width="2.7109375" style="33" customWidth="1"/>
    <col min="7" max="7" width="3" style="33" customWidth="1"/>
    <col min="8" max="8" width="2.7109375" style="33" customWidth="1"/>
    <col min="9" max="9" width="39.140625" style="33" customWidth="1"/>
    <col min="10" max="10" width="2.7109375" style="33" customWidth="1"/>
    <col min="11" max="11" width="48.28515625" style="33" customWidth="1"/>
    <col min="12" max="16384" width="8.85546875" style="33"/>
  </cols>
  <sheetData>
    <row r="1" spans="1:17" x14ac:dyDescent="0.25">
      <c r="A1" s="141" t="s">
        <v>572</v>
      </c>
      <c r="B1" s="9" t="s">
        <v>463</v>
      </c>
      <c r="C1" s="9"/>
      <c r="D1" s="9" t="s">
        <v>461</v>
      </c>
      <c r="E1" s="206" t="s">
        <v>6</v>
      </c>
      <c r="F1" s="141"/>
      <c r="G1" s="141"/>
      <c r="H1" s="141"/>
      <c r="I1" s="141" t="s">
        <v>571</v>
      </c>
      <c r="J1" s="141"/>
      <c r="K1" s="141" t="s">
        <v>533</v>
      </c>
    </row>
    <row r="2" spans="1:17" x14ac:dyDescent="0.25">
      <c r="A2" s="19" t="s">
        <v>575</v>
      </c>
      <c r="B2" s="27" t="s">
        <v>2</v>
      </c>
      <c r="C2" s="6"/>
      <c r="D2" s="6" t="s">
        <v>1</v>
      </c>
      <c r="E2" s="207">
        <v>0</v>
      </c>
      <c r="F2" s="27"/>
      <c r="G2" s="27"/>
      <c r="H2" s="100"/>
      <c r="I2" s="29" t="s">
        <v>3</v>
      </c>
      <c r="J2" s="3"/>
      <c r="K2" s="3" t="s">
        <v>21</v>
      </c>
    </row>
    <row r="3" spans="1:17" x14ac:dyDescent="0.25">
      <c r="A3" s="19" t="s">
        <v>576</v>
      </c>
      <c r="B3" s="27" t="s">
        <v>2</v>
      </c>
      <c r="C3" s="6"/>
      <c r="D3" s="6" t="s">
        <v>1</v>
      </c>
      <c r="E3" s="207">
        <v>1</v>
      </c>
      <c r="F3" s="6"/>
      <c r="G3" s="6"/>
      <c r="H3" s="100"/>
      <c r="I3" s="29" t="s">
        <v>4</v>
      </c>
      <c r="J3" s="3"/>
      <c r="K3" s="3" t="s">
        <v>20</v>
      </c>
    </row>
    <row r="4" spans="1:17" x14ac:dyDescent="0.25">
      <c r="A4" s="19" t="s">
        <v>577</v>
      </c>
      <c r="B4" s="27" t="s">
        <v>2</v>
      </c>
      <c r="C4" s="6"/>
      <c r="D4" s="6" t="s">
        <v>1</v>
      </c>
      <c r="E4" s="208">
        <v>997</v>
      </c>
      <c r="I4" s="39" t="s">
        <v>606</v>
      </c>
      <c r="J4" s="3"/>
      <c r="K4" s="56" t="s">
        <v>605</v>
      </c>
    </row>
    <row r="5" spans="1:17" x14ac:dyDescent="0.25">
      <c r="A5" s="19" t="s">
        <v>588</v>
      </c>
      <c r="B5" s="27" t="s">
        <v>2</v>
      </c>
      <c r="C5" s="6"/>
      <c r="D5" s="6" t="s">
        <v>1</v>
      </c>
      <c r="E5" s="208">
        <v>999</v>
      </c>
      <c r="I5" s="3" t="s">
        <v>24</v>
      </c>
      <c r="J5" s="100"/>
      <c r="K5" s="138" t="s">
        <v>23</v>
      </c>
    </row>
    <row r="6" spans="1:17" x14ac:dyDescent="0.25">
      <c r="A6" s="19" t="s">
        <v>589</v>
      </c>
      <c r="B6" s="27" t="s">
        <v>2</v>
      </c>
      <c r="C6" s="6"/>
      <c r="D6" s="6" t="s">
        <v>1</v>
      </c>
      <c r="E6" s="207">
        <v>998</v>
      </c>
      <c r="F6" s="27"/>
      <c r="G6" s="27"/>
      <c r="H6" s="100"/>
      <c r="I6" s="29" t="s">
        <v>29</v>
      </c>
      <c r="J6" s="3"/>
      <c r="K6" s="56" t="s">
        <v>28</v>
      </c>
    </row>
    <row r="7" spans="1:17" s="6" customFormat="1" x14ac:dyDescent="0.25">
      <c r="A7" s="119" t="s">
        <v>661</v>
      </c>
      <c r="B7" s="114" t="s">
        <v>2</v>
      </c>
      <c r="C7" s="114"/>
      <c r="D7" s="114" t="s">
        <v>1</v>
      </c>
      <c r="E7" s="174">
        <v>996</v>
      </c>
      <c r="F7" s="114"/>
      <c r="G7" s="114"/>
      <c r="H7" s="114"/>
      <c r="I7" s="114" t="s">
        <v>1644</v>
      </c>
      <c r="J7" s="114"/>
      <c r="K7" s="114" t="s">
        <v>1667</v>
      </c>
      <c r="M7" s="25"/>
      <c r="Q7" s="262" t="s">
        <v>982</v>
      </c>
    </row>
    <row r="8" spans="1:17" s="6" customFormat="1" x14ac:dyDescent="0.25">
      <c r="A8" s="19" t="s">
        <v>662</v>
      </c>
      <c r="B8" s="27" t="s">
        <v>2</v>
      </c>
      <c r="C8" s="27"/>
      <c r="D8" s="27" t="s">
        <v>1</v>
      </c>
      <c r="E8" s="2">
        <v>995</v>
      </c>
      <c r="F8" s="27"/>
      <c r="G8" s="27"/>
      <c r="H8" s="27"/>
      <c r="I8" s="27" t="s">
        <v>1645</v>
      </c>
      <c r="J8" s="27"/>
      <c r="K8" s="27" t="s">
        <v>1668</v>
      </c>
      <c r="M8" s="25"/>
      <c r="Q8" s="262" t="s">
        <v>982</v>
      </c>
    </row>
    <row r="9" spans="1:17" s="6" customFormat="1" x14ac:dyDescent="0.25">
      <c r="A9" s="19" t="s">
        <v>1647</v>
      </c>
      <c r="B9" s="27" t="s">
        <v>2</v>
      </c>
      <c r="C9" s="27"/>
      <c r="D9" s="27" t="s">
        <v>1</v>
      </c>
      <c r="E9" s="2">
        <v>994</v>
      </c>
      <c r="F9" s="27"/>
      <c r="G9" s="27"/>
      <c r="H9" s="27"/>
      <c r="I9" s="27" t="s">
        <v>1646</v>
      </c>
      <c r="J9" s="27"/>
      <c r="K9" s="27" t="s">
        <v>1669</v>
      </c>
      <c r="M9" s="25"/>
      <c r="Q9" s="262" t="s">
        <v>982</v>
      </c>
    </row>
    <row r="10" spans="1:17" x14ac:dyDescent="0.25">
      <c r="A10" s="119" t="s">
        <v>578</v>
      </c>
      <c r="B10" s="114" t="s">
        <v>2</v>
      </c>
      <c r="C10" s="117"/>
      <c r="D10" s="117" t="s">
        <v>1</v>
      </c>
      <c r="E10" s="209">
        <v>1</v>
      </c>
      <c r="F10" s="117"/>
      <c r="G10" s="117"/>
      <c r="H10" s="116"/>
      <c r="I10" s="118" t="s">
        <v>557</v>
      </c>
      <c r="J10" s="116"/>
      <c r="K10" s="116" t="s">
        <v>565</v>
      </c>
    </row>
    <row r="11" spans="1:17" x14ac:dyDescent="0.25">
      <c r="A11" s="19" t="s">
        <v>579</v>
      </c>
      <c r="B11" s="27" t="s">
        <v>2</v>
      </c>
      <c r="C11" s="6"/>
      <c r="D11" s="6" t="s">
        <v>1</v>
      </c>
      <c r="E11" s="207">
        <v>2</v>
      </c>
      <c r="F11" s="6"/>
      <c r="G11" s="6"/>
      <c r="H11" s="3"/>
      <c r="I11" s="39" t="s">
        <v>558</v>
      </c>
      <c r="J11" s="3"/>
      <c r="K11" s="3" t="s">
        <v>482</v>
      </c>
    </row>
    <row r="12" spans="1:17" x14ac:dyDescent="0.25">
      <c r="A12" s="19" t="s">
        <v>580</v>
      </c>
      <c r="B12" s="27" t="s">
        <v>2</v>
      </c>
      <c r="C12" s="6"/>
      <c r="D12" s="6" t="s">
        <v>1</v>
      </c>
      <c r="E12" s="207">
        <v>3</v>
      </c>
      <c r="F12" s="6"/>
      <c r="G12" s="6"/>
      <c r="H12" s="3"/>
      <c r="I12" s="39" t="s">
        <v>559</v>
      </c>
      <c r="J12" s="3"/>
      <c r="K12" s="39" t="s">
        <v>562</v>
      </c>
    </row>
    <row r="13" spans="1:17" x14ac:dyDescent="0.25">
      <c r="A13" s="19" t="s">
        <v>581</v>
      </c>
      <c r="B13" s="27" t="s">
        <v>2</v>
      </c>
      <c r="C13" s="6"/>
      <c r="D13" s="6" t="s">
        <v>1</v>
      </c>
      <c r="E13" s="207">
        <v>4</v>
      </c>
      <c r="F13" s="6"/>
      <c r="G13" s="6"/>
      <c r="H13" s="3"/>
      <c r="I13" s="39" t="s">
        <v>560</v>
      </c>
      <c r="J13" s="39"/>
      <c r="K13" s="39" t="s">
        <v>563</v>
      </c>
    </row>
    <row r="14" spans="1:17" x14ac:dyDescent="0.25">
      <c r="A14" s="19" t="s">
        <v>582</v>
      </c>
      <c r="B14" s="27" t="s">
        <v>2</v>
      </c>
      <c r="C14" s="6"/>
      <c r="D14" s="6" t="s">
        <v>1</v>
      </c>
      <c r="E14" s="207">
        <v>5</v>
      </c>
      <c r="F14" s="6"/>
      <c r="G14" s="6"/>
      <c r="H14" s="3"/>
      <c r="I14" s="39" t="s">
        <v>561</v>
      </c>
      <c r="J14" s="39"/>
      <c r="K14" s="39" t="s">
        <v>361</v>
      </c>
    </row>
    <row r="15" spans="1:17" x14ac:dyDescent="0.25">
      <c r="A15" s="19" t="s">
        <v>1576</v>
      </c>
      <c r="B15" s="27" t="s">
        <v>2</v>
      </c>
      <c r="C15" s="6"/>
      <c r="D15" s="6" t="s">
        <v>1</v>
      </c>
      <c r="E15" s="207">
        <v>6</v>
      </c>
      <c r="F15" s="6"/>
      <c r="G15" s="6"/>
      <c r="H15" s="3"/>
      <c r="I15" s="39" t="s">
        <v>1538</v>
      </c>
      <c r="J15" s="39"/>
      <c r="K15" s="39" t="s">
        <v>488</v>
      </c>
    </row>
    <row r="16" spans="1:17" x14ac:dyDescent="0.25">
      <c r="A16" s="19" t="s">
        <v>1580</v>
      </c>
      <c r="B16" s="27" t="s">
        <v>2</v>
      </c>
      <c r="C16" s="27"/>
      <c r="D16" s="27" t="s">
        <v>1</v>
      </c>
      <c r="E16" s="2">
        <v>7</v>
      </c>
      <c r="F16" s="27"/>
      <c r="G16" s="27"/>
      <c r="H16" s="27"/>
      <c r="I16" s="27" t="s">
        <v>1583</v>
      </c>
      <c r="J16" s="27"/>
      <c r="K16" s="27" t="s">
        <v>1584</v>
      </c>
    </row>
    <row r="17" spans="1:11" x14ac:dyDescent="0.25">
      <c r="A17" s="19" t="s">
        <v>1581</v>
      </c>
      <c r="B17" s="27" t="s">
        <v>2</v>
      </c>
      <c r="C17" s="27"/>
      <c r="D17" s="27" t="s">
        <v>1</v>
      </c>
      <c r="E17" s="2">
        <v>8</v>
      </c>
      <c r="F17" s="27"/>
      <c r="G17" s="27"/>
      <c r="H17" s="27"/>
      <c r="I17" s="27" t="s">
        <v>1582</v>
      </c>
      <c r="J17" s="27"/>
      <c r="K17" s="27" t="s">
        <v>1585</v>
      </c>
    </row>
    <row r="18" spans="1:11" x14ac:dyDescent="0.25">
      <c r="A18" s="119" t="s">
        <v>583</v>
      </c>
      <c r="B18" s="114" t="s">
        <v>2</v>
      </c>
      <c r="C18" s="117"/>
      <c r="D18" s="117" t="s">
        <v>1</v>
      </c>
      <c r="E18" s="209">
        <v>0</v>
      </c>
      <c r="F18" s="117"/>
      <c r="G18" s="117"/>
      <c r="H18" s="115"/>
      <c r="I18" s="115" t="s">
        <v>3</v>
      </c>
      <c r="J18" s="116"/>
      <c r="K18" s="116" t="s">
        <v>21</v>
      </c>
    </row>
    <row r="19" spans="1:11" x14ac:dyDescent="0.25">
      <c r="A19" s="19" t="s">
        <v>584</v>
      </c>
      <c r="B19" s="27" t="s">
        <v>2</v>
      </c>
      <c r="C19" s="6"/>
      <c r="D19" s="6" t="s">
        <v>1</v>
      </c>
      <c r="E19" s="207">
        <v>1</v>
      </c>
      <c r="F19" s="6"/>
      <c r="G19" s="6"/>
      <c r="H19" s="29"/>
      <c r="I19" s="29" t="s">
        <v>360</v>
      </c>
      <c r="J19" s="3"/>
      <c r="K19" s="3" t="s">
        <v>359</v>
      </c>
    </row>
    <row r="20" spans="1:11" x14ac:dyDescent="0.25">
      <c r="A20" s="19" t="s">
        <v>585</v>
      </c>
      <c r="B20" s="27" t="s">
        <v>2</v>
      </c>
      <c r="C20" s="6"/>
      <c r="D20" s="6" t="s">
        <v>1</v>
      </c>
      <c r="E20" s="207">
        <v>2</v>
      </c>
      <c r="F20" s="6"/>
      <c r="G20" s="6"/>
      <c r="H20" s="29"/>
      <c r="I20" s="39" t="s">
        <v>358</v>
      </c>
      <c r="J20" s="3"/>
      <c r="K20" s="3" t="s">
        <v>357</v>
      </c>
    </row>
    <row r="21" spans="1:11" x14ac:dyDescent="0.25">
      <c r="A21" s="19" t="s">
        <v>586</v>
      </c>
      <c r="B21" s="27" t="s">
        <v>2</v>
      </c>
      <c r="C21" s="6"/>
      <c r="D21" s="6" t="s">
        <v>1</v>
      </c>
      <c r="E21" s="207">
        <v>3</v>
      </c>
      <c r="F21" s="6"/>
      <c r="G21" s="6"/>
      <c r="H21" s="29"/>
      <c r="I21" s="39" t="s">
        <v>356</v>
      </c>
      <c r="J21" s="3"/>
      <c r="K21" s="3" t="s">
        <v>1586</v>
      </c>
    </row>
    <row r="22" spans="1:11" x14ac:dyDescent="0.25">
      <c r="A22" s="19" t="s">
        <v>587</v>
      </c>
      <c r="B22" s="27" t="s">
        <v>2</v>
      </c>
      <c r="C22" s="6"/>
      <c r="D22" s="6" t="s">
        <v>1</v>
      </c>
      <c r="E22" s="207">
        <v>4</v>
      </c>
      <c r="F22" s="6"/>
      <c r="G22" s="6"/>
      <c r="H22" s="29"/>
      <c r="I22" s="39" t="s">
        <v>573</v>
      </c>
      <c r="J22" s="3"/>
      <c r="K22" s="3" t="s">
        <v>574</v>
      </c>
    </row>
    <row r="23" spans="1:11" x14ac:dyDescent="0.25">
      <c r="A23" s="119" t="s">
        <v>801</v>
      </c>
      <c r="B23" s="114" t="s">
        <v>2</v>
      </c>
      <c r="C23" s="117"/>
      <c r="D23" s="117" t="s">
        <v>1</v>
      </c>
      <c r="E23" s="209">
        <v>1</v>
      </c>
      <c r="F23" s="117"/>
      <c r="G23" s="117"/>
      <c r="H23" s="116"/>
      <c r="I23" s="120" t="s">
        <v>1746</v>
      </c>
      <c r="J23" s="139"/>
      <c r="K23" s="120" t="s">
        <v>1747</v>
      </c>
    </row>
    <row r="24" spans="1:11" x14ac:dyDescent="0.25">
      <c r="A24" s="19" t="s">
        <v>802</v>
      </c>
      <c r="B24" s="27" t="s">
        <v>2</v>
      </c>
      <c r="C24" s="6"/>
      <c r="D24" s="6" t="s">
        <v>1</v>
      </c>
      <c r="E24" s="207">
        <v>2</v>
      </c>
      <c r="F24" s="6"/>
      <c r="G24" s="6"/>
      <c r="H24" s="3"/>
      <c r="I24" s="20" t="s">
        <v>1745</v>
      </c>
      <c r="J24" s="42"/>
      <c r="K24" s="20" t="s">
        <v>1748</v>
      </c>
    </row>
    <row r="25" spans="1:11" x14ac:dyDescent="0.25">
      <c r="A25" s="19" t="s">
        <v>803</v>
      </c>
      <c r="B25" s="27" t="s">
        <v>2</v>
      </c>
      <c r="C25" s="6"/>
      <c r="D25" s="6" t="s">
        <v>1</v>
      </c>
      <c r="E25" s="207">
        <v>3</v>
      </c>
      <c r="F25" s="6"/>
      <c r="G25" s="6"/>
      <c r="H25" s="3"/>
      <c r="I25" s="20" t="s">
        <v>349</v>
      </c>
      <c r="J25" s="42"/>
      <c r="K25" s="140" t="s">
        <v>348</v>
      </c>
    </row>
    <row r="26" spans="1:11" x14ac:dyDescent="0.25">
      <c r="A26" s="19" t="s">
        <v>804</v>
      </c>
      <c r="B26" s="27" t="s">
        <v>2</v>
      </c>
      <c r="C26" s="6"/>
      <c r="D26" s="6" t="s">
        <v>1</v>
      </c>
      <c r="E26" s="207">
        <v>4</v>
      </c>
      <c r="F26" s="64"/>
      <c r="G26" s="64"/>
      <c r="H26" s="3"/>
      <c r="I26" s="3" t="s">
        <v>347</v>
      </c>
      <c r="J26" s="42"/>
      <c r="K26" s="138" t="s">
        <v>346</v>
      </c>
    </row>
    <row r="27" spans="1:11" x14ac:dyDescent="0.25">
      <c r="A27" s="19" t="s">
        <v>805</v>
      </c>
      <c r="B27" s="27" t="s">
        <v>2</v>
      </c>
      <c r="C27" s="6"/>
      <c r="D27" s="6" t="s">
        <v>1</v>
      </c>
      <c r="E27" s="207">
        <v>5</v>
      </c>
      <c r="F27" s="6"/>
      <c r="G27" s="6"/>
      <c r="H27" s="3"/>
      <c r="I27" s="20" t="s">
        <v>345</v>
      </c>
      <c r="J27" s="42"/>
      <c r="K27" s="140" t="s">
        <v>344</v>
      </c>
    </row>
    <row r="28" spans="1:11" x14ac:dyDescent="0.25">
      <c r="A28" s="119" t="s">
        <v>591</v>
      </c>
      <c r="B28" s="114" t="s">
        <v>2</v>
      </c>
      <c r="C28" s="117"/>
      <c r="D28" s="117" t="s">
        <v>1</v>
      </c>
      <c r="E28" s="210">
        <v>1</v>
      </c>
      <c r="F28" s="149"/>
      <c r="G28" s="149"/>
      <c r="H28" s="149"/>
      <c r="I28" s="149" t="s">
        <v>616</v>
      </c>
      <c r="J28" s="149"/>
      <c r="K28" s="117" t="s">
        <v>1469</v>
      </c>
    </row>
    <row r="29" spans="1:11" x14ac:dyDescent="0.25">
      <c r="A29" s="173" t="s">
        <v>590</v>
      </c>
      <c r="B29" s="27" t="s">
        <v>2</v>
      </c>
      <c r="C29" s="6"/>
      <c r="D29" s="6" t="s">
        <v>1</v>
      </c>
      <c r="E29" s="208">
        <v>2</v>
      </c>
      <c r="I29" s="33" t="s">
        <v>617</v>
      </c>
      <c r="K29" s="148" t="s">
        <v>1470</v>
      </c>
    </row>
    <row r="30" spans="1:11" x14ac:dyDescent="0.25">
      <c r="A30" s="119" t="s">
        <v>592</v>
      </c>
      <c r="B30" s="114" t="s">
        <v>2</v>
      </c>
      <c r="C30" s="117"/>
      <c r="D30" s="117" t="s">
        <v>1</v>
      </c>
      <c r="E30" s="209">
        <v>1</v>
      </c>
      <c r="F30" s="117"/>
      <c r="G30" s="117"/>
      <c r="H30" s="117"/>
      <c r="I30" s="114" t="s">
        <v>451</v>
      </c>
      <c r="J30" s="142"/>
      <c r="K30" s="143" t="s">
        <v>450</v>
      </c>
    </row>
    <row r="31" spans="1:11" x14ac:dyDescent="0.25">
      <c r="A31" s="19" t="s">
        <v>593</v>
      </c>
      <c r="B31" s="27" t="s">
        <v>2</v>
      </c>
      <c r="C31" s="6"/>
      <c r="D31" s="6" t="s">
        <v>1</v>
      </c>
      <c r="E31" s="207">
        <v>2</v>
      </c>
      <c r="F31" s="10"/>
      <c r="G31" s="6"/>
      <c r="H31" s="6"/>
      <c r="I31" s="27" t="s">
        <v>449</v>
      </c>
      <c r="J31" s="41"/>
      <c r="K31" s="124" t="s">
        <v>448</v>
      </c>
    </row>
    <row r="32" spans="1:11" x14ac:dyDescent="0.25">
      <c r="A32" s="19" t="s">
        <v>594</v>
      </c>
      <c r="B32" s="27" t="s">
        <v>2</v>
      </c>
      <c r="C32" s="6"/>
      <c r="D32" s="6" t="s">
        <v>1</v>
      </c>
      <c r="E32" s="207">
        <v>3</v>
      </c>
      <c r="F32" s="27"/>
      <c r="G32" s="6"/>
      <c r="H32" s="6"/>
      <c r="I32" s="27" t="s">
        <v>447</v>
      </c>
      <c r="J32" s="41"/>
      <c r="K32" s="124" t="s">
        <v>446</v>
      </c>
    </row>
    <row r="33" spans="1:11" x14ac:dyDescent="0.25">
      <c r="A33" s="19" t="s">
        <v>595</v>
      </c>
      <c r="B33" s="27" t="s">
        <v>2</v>
      </c>
      <c r="C33" s="6"/>
      <c r="D33" s="6" t="s">
        <v>1</v>
      </c>
      <c r="E33" s="207">
        <v>4</v>
      </c>
      <c r="F33" s="6"/>
      <c r="G33" s="6"/>
      <c r="H33" s="6"/>
      <c r="I33" s="27" t="s">
        <v>445</v>
      </c>
      <c r="J33" s="41"/>
      <c r="K33" s="124" t="s">
        <v>444</v>
      </c>
    </row>
    <row r="34" spans="1:11" x14ac:dyDescent="0.25">
      <c r="A34" s="19" t="s">
        <v>596</v>
      </c>
      <c r="B34" s="27" t="s">
        <v>2</v>
      </c>
      <c r="C34" s="6"/>
      <c r="D34" s="6" t="s">
        <v>1</v>
      </c>
      <c r="E34" s="207">
        <v>5</v>
      </c>
      <c r="F34" s="10"/>
      <c r="G34" s="6"/>
      <c r="H34" s="6"/>
      <c r="I34" s="27" t="s">
        <v>443</v>
      </c>
      <c r="J34" s="41"/>
      <c r="K34" s="124" t="s">
        <v>442</v>
      </c>
    </row>
    <row r="35" spans="1:11" x14ac:dyDescent="0.25">
      <c r="A35" s="19" t="s">
        <v>597</v>
      </c>
      <c r="B35" s="27" t="s">
        <v>2</v>
      </c>
      <c r="C35" s="6"/>
      <c r="D35" s="6" t="s">
        <v>1</v>
      </c>
      <c r="E35" s="207">
        <v>6</v>
      </c>
      <c r="F35" s="27"/>
      <c r="G35" s="6"/>
      <c r="H35" s="6"/>
      <c r="I35" s="27" t="s">
        <v>441</v>
      </c>
      <c r="J35" s="41"/>
      <c r="K35" s="124" t="s">
        <v>440</v>
      </c>
    </row>
    <row r="36" spans="1:11" x14ac:dyDescent="0.25">
      <c r="A36" s="19" t="s">
        <v>598</v>
      </c>
      <c r="B36" s="27" t="s">
        <v>2</v>
      </c>
      <c r="C36" s="6"/>
      <c r="D36" s="6" t="s">
        <v>1</v>
      </c>
      <c r="E36" s="207">
        <v>7</v>
      </c>
      <c r="F36" s="6"/>
      <c r="G36" s="6"/>
      <c r="H36" s="6"/>
      <c r="I36" s="27" t="s">
        <v>439</v>
      </c>
      <c r="J36" s="41"/>
      <c r="K36" s="124" t="s">
        <v>438</v>
      </c>
    </row>
    <row r="37" spans="1:11" x14ac:dyDescent="0.25">
      <c r="A37" s="19" t="s">
        <v>599</v>
      </c>
      <c r="B37" s="27" t="s">
        <v>2</v>
      </c>
      <c r="C37" s="6"/>
      <c r="D37" s="6" t="s">
        <v>1</v>
      </c>
      <c r="E37" s="207">
        <v>8</v>
      </c>
      <c r="F37" s="10"/>
      <c r="G37" s="6"/>
      <c r="H37" s="6"/>
      <c r="I37" s="27" t="s">
        <v>284</v>
      </c>
      <c r="J37" s="41"/>
      <c r="K37" s="124" t="s">
        <v>437</v>
      </c>
    </row>
    <row r="38" spans="1:11" x14ac:dyDescent="0.25">
      <c r="A38" s="19" t="s">
        <v>600</v>
      </c>
      <c r="B38" s="27" t="s">
        <v>2</v>
      </c>
      <c r="C38" s="6"/>
      <c r="D38" s="6" t="s">
        <v>1</v>
      </c>
      <c r="E38" s="207">
        <v>9</v>
      </c>
      <c r="F38" s="27"/>
      <c r="G38" s="6"/>
      <c r="H38" s="6"/>
      <c r="I38" s="27" t="s">
        <v>436</v>
      </c>
      <c r="J38" s="41"/>
      <c r="K38" s="124" t="s">
        <v>435</v>
      </c>
    </row>
    <row r="39" spans="1:11" x14ac:dyDescent="0.25">
      <c r="A39" s="19" t="s">
        <v>601</v>
      </c>
      <c r="B39" s="27" t="s">
        <v>2</v>
      </c>
      <c r="C39" s="6"/>
      <c r="D39" s="6" t="s">
        <v>1</v>
      </c>
      <c r="E39" s="207">
        <v>10</v>
      </c>
      <c r="F39" s="6"/>
      <c r="G39" s="6"/>
      <c r="H39" s="6"/>
      <c r="I39" s="27" t="s">
        <v>434</v>
      </c>
      <c r="J39" s="41"/>
      <c r="K39" s="124" t="s">
        <v>433</v>
      </c>
    </row>
    <row r="40" spans="1:11" x14ac:dyDescent="0.25">
      <c r="A40" s="19" t="s">
        <v>602</v>
      </c>
      <c r="B40" s="27" t="s">
        <v>2</v>
      </c>
      <c r="C40" s="6"/>
      <c r="D40" s="6" t="s">
        <v>1</v>
      </c>
      <c r="E40" s="207">
        <v>11</v>
      </c>
      <c r="F40" s="10"/>
      <c r="G40" s="6"/>
      <c r="H40" s="6"/>
      <c r="I40" s="27" t="s">
        <v>432</v>
      </c>
      <c r="J40" s="41"/>
      <c r="K40" s="124" t="s">
        <v>431</v>
      </c>
    </row>
    <row r="41" spans="1:11" x14ac:dyDescent="0.25">
      <c r="A41" s="19" t="s">
        <v>603</v>
      </c>
      <c r="B41" s="27" t="s">
        <v>2</v>
      </c>
      <c r="C41" s="6"/>
      <c r="D41" s="6" t="s">
        <v>1</v>
      </c>
      <c r="E41" s="207">
        <v>12</v>
      </c>
      <c r="F41" s="27"/>
      <c r="G41" s="6"/>
      <c r="H41" s="6"/>
      <c r="I41" s="27" t="s">
        <v>430</v>
      </c>
      <c r="J41" s="41"/>
      <c r="K41" s="124" t="s">
        <v>429</v>
      </c>
    </row>
    <row r="42" spans="1:11" x14ac:dyDescent="0.25">
      <c r="A42" s="19" t="s">
        <v>604</v>
      </c>
      <c r="B42" s="27" t="s">
        <v>2</v>
      </c>
      <c r="C42" s="6"/>
      <c r="D42" s="6" t="s">
        <v>1</v>
      </c>
      <c r="E42" s="207">
        <v>13</v>
      </c>
      <c r="F42" s="6"/>
      <c r="G42" s="6"/>
      <c r="H42" s="6"/>
      <c r="I42" s="27" t="s">
        <v>428</v>
      </c>
      <c r="J42" s="41"/>
      <c r="K42" s="124" t="s">
        <v>427</v>
      </c>
    </row>
    <row r="43" spans="1:11" x14ac:dyDescent="0.25">
      <c r="A43" s="119" t="s">
        <v>630</v>
      </c>
      <c r="B43" s="114" t="s">
        <v>2</v>
      </c>
      <c r="C43" s="117"/>
      <c r="D43" s="117" t="s">
        <v>1</v>
      </c>
      <c r="E43" s="210">
        <v>0</v>
      </c>
      <c r="F43" s="149"/>
      <c r="G43" s="149"/>
      <c r="H43" s="149"/>
      <c r="I43" s="114" t="s">
        <v>351</v>
      </c>
      <c r="J43" s="150"/>
      <c r="K43" s="114" t="s">
        <v>350</v>
      </c>
    </row>
    <row r="44" spans="1:11" x14ac:dyDescent="0.25">
      <c r="A44" s="19" t="s">
        <v>631</v>
      </c>
      <c r="B44" s="27" t="s">
        <v>2</v>
      </c>
      <c r="C44" s="6"/>
      <c r="D44" s="6" t="s">
        <v>1</v>
      </c>
      <c r="E44" s="211">
        <v>1</v>
      </c>
      <c r="F44" s="28"/>
      <c r="G44" s="28"/>
      <c r="H44" s="28"/>
      <c r="I44" s="27" t="s">
        <v>352</v>
      </c>
      <c r="J44" s="30"/>
      <c r="K44" s="27" t="s">
        <v>409</v>
      </c>
    </row>
    <row r="45" spans="1:11" x14ac:dyDescent="0.25">
      <c r="A45" s="119" t="s">
        <v>632</v>
      </c>
      <c r="B45" s="114" t="s">
        <v>2</v>
      </c>
      <c r="C45" s="117"/>
      <c r="D45" s="117" t="s">
        <v>1</v>
      </c>
      <c r="E45" s="174">
        <v>0</v>
      </c>
      <c r="F45" s="114"/>
      <c r="G45" s="114"/>
      <c r="H45" s="117"/>
      <c r="I45" s="114" t="s">
        <v>408</v>
      </c>
      <c r="J45" s="150"/>
      <c r="K45" s="114" t="s">
        <v>407</v>
      </c>
    </row>
    <row r="46" spans="1:11" x14ac:dyDescent="0.25">
      <c r="A46" s="19" t="s">
        <v>633</v>
      </c>
      <c r="B46" s="27" t="s">
        <v>2</v>
      </c>
      <c r="C46" s="6"/>
      <c r="D46" s="6" t="s">
        <v>1</v>
      </c>
      <c r="E46" s="2">
        <v>1</v>
      </c>
      <c r="F46" s="27"/>
      <c r="G46" s="27"/>
      <c r="H46" s="6"/>
      <c r="I46" s="27" t="s">
        <v>406</v>
      </c>
      <c r="J46" s="30"/>
      <c r="K46" s="27" t="s">
        <v>1290</v>
      </c>
    </row>
    <row r="47" spans="1:11" x14ac:dyDescent="0.25">
      <c r="A47" s="19" t="s">
        <v>634</v>
      </c>
      <c r="B47" s="27" t="s">
        <v>2</v>
      </c>
      <c r="C47" s="6"/>
      <c r="D47" s="6" t="s">
        <v>1</v>
      </c>
      <c r="E47" s="2">
        <v>2</v>
      </c>
      <c r="F47" s="30"/>
      <c r="G47" s="30"/>
      <c r="H47" s="6"/>
      <c r="I47" s="27" t="s">
        <v>405</v>
      </c>
      <c r="J47" s="30"/>
      <c r="K47" s="27" t="s">
        <v>1291</v>
      </c>
    </row>
    <row r="48" spans="1:11" x14ac:dyDescent="0.25">
      <c r="A48" s="19" t="s">
        <v>635</v>
      </c>
      <c r="B48" s="27" t="s">
        <v>2</v>
      </c>
      <c r="C48" s="6"/>
      <c r="D48" s="6" t="s">
        <v>1</v>
      </c>
      <c r="E48" s="2">
        <v>3</v>
      </c>
      <c r="F48" s="10"/>
      <c r="G48" s="10"/>
      <c r="H48" s="6"/>
      <c r="I48" s="27" t="s">
        <v>404</v>
      </c>
      <c r="J48" s="30"/>
      <c r="K48" s="27" t="s">
        <v>403</v>
      </c>
    </row>
    <row r="49" spans="1:11" x14ac:dyDescent="0.25">
      <c r="A49" s="19" t="s">
        <v>636</v>
      </c>
      <c r="B49" s="27" t="s">
        <v>2</v>
      </c>
      <c r="C49" s="6"/>
      <c r="D49" s="6" t="s">
        <v>1</v>
      </c>
      <c r="E49" s="2">
        <v>4</v>
      </c>
      <c r="F49" s="27"/>
      <c r="G49" s="27"/>
      <c r="H49" s="6"/>
      <c r="I49" s="27" t="s">
        <v>402</v>
      </c>
      <c r="J49" s="30"/>
      <c r="K49" s="27" t="s">
        <v>401</v>
      </c>
    </row>
    <row r="50" spans="1:11" x14ac:dyDescent="0.25">
      <c r="A50" s="19" t="s">
        <v>637</v>
      </c>
      <c r="B50" s="27" t="s">
        <v>2</v>
      </c>
      <c r="C50" s="6"/>
      <c r="D50" s="6" t="s">
        <v>1</v>
      </c>
      <c r="E50" s="2">
        <v>5</v>
      </c>
      <c r="F50" s="27"/>
      <c r="G50" s="27"/>
      <c r="H50" s="6"/>
      <c r="I50" s="27" t="s">
        <v>1292</v>
      </c>
      <c r="J50" s="30"/>
      <c r="K50" s="27" t="s">
        <v>400</v>
      </c>
    </row>
    <row r="51" spans="1:11" x14ac:dyDescent="0.25">
      <c r="A51" s="19" t="s">
        <v>638</v>
      </c>
      <c r="B51" s="27" t="s">
        <v>2</v>
      </c>
      <c r="C51" s="6"/>
      <c r="D51" s="6" t="s">
        <v>1</v>
      </c>
      <c r="E51" s="2">
        <v>6</v>
      </c>
      <c r="F51" s="27"/>
      <c r="G51" s="27"/>
      <c r="H51" s="6"/>
      <c r="I51" s="27" t="s">
        <v>399</v>
      </c>
      <c r="J51" s="30"/>
      <c r="K51" s="27" t="s">
        <v>398</v>
      </c>
    </row>
    <row r="52" spans="1:11" x14ac:dyDescent="0.25">
      <c r="A52" s="19" t="s">
        <v>639</v>
      </c>
      <c r="B52" s="27" t="s">
        <v>2</v>
      </c>
      <c r="C52" s="6"/>
      <c r="D52" s="6" t="s">
        <v>1</v>
      </c>
      <c r="E52" s="2">
        <v>7</v>
      </c>
      <c r="F52" s="27"/>
      <c r="G52" s="27"/>
      <c r="H52" s="6"/>
      <c r="I52" s="27" t="s">
        <v>397</v>
      </c>
      <c r="J52" s="30"/>
      <c r="K52" s="27" t="s">
        <v>396</v>
      </c>
    </row>
    <row r="53" spans="1:11" x14ac:dyDescent="0.25">
      <c r="A53" s="19" t="s">
        <v>640</v>
      </c>
      <c r="B53" s="27" t="s">
        <v>2</v>
      </c>
      <c r="C53" s="6"/>
      <c r="D53" s="6" t="s">
        <v>1</v>
      </c>
      <c r="E53" s="2">
        <v>8</v>
      </c>
      <c r="F53" s="10"/>
      <c r="G53" s="10"/>
      <c r="H53" s="6"/>
      <c r="I53" s="27" t="s">
        <v>395</v>
      </c>
      <c r="J53" s="30"/>
      <c r="K53" s="27" t="s">
        <v>394</v>
      </c>
    </row>
    <row r="54" spans="1:11" x14ac:dyDescent="0.25">
      <c r="A54" s="19" t="s">
        <v>641</v>
      </c>
      <c r="B54" s="27" t="s">
        <v>2</v>
      </c>
      <c r="C54" s="6"/>
      <c r="D54" s="6" t="s">
        <v>1</v>
      </c>
      <c r="E54" s="2">
        <v>9</v>
      </c>
      <c r="F54" s="6"/>
      <c r="G54" s="6"/>
      <c r="H54" s="6"/>
      <c r="I54" s="27" t="s">
        <v>393</v>
      </c>
      <c r="J54" s="30"/>
      <c r="K54" s="27" t="s">
        <v>392</v>
      </c>
    </row>
    <row r="55" spans="1:11" x14ac:dyDescent="0.25">
      <c r="A55" s="19" t="s">
        <v>642</v>
      </c>
      <c r="B55" s="27" t="s">
        <v>2</v>
      </c>
      <c r="C55" s="6"/>
      <c r="D55" s="6" t="s">
        <v>1</v>
      </c>
      <c r="E55" s="2">
        <v>10</v>
      </c>
      <c r="F55" s="6"/>
      <c r="G55" s="6"/>
      <c r="H55" s="6"/>
      <c r="I55" s="27" t="s">
        <v>391</v>
      </c>
      <c r="J55" s="30"/>
      <c r="K55" s="27" t="s">
        <v>390</v>
      </c>
    </row>
    <row r="56" spans="1:11" x14ac:dyDescent="0.25">
      <c r="A56" s="19" t="s">
        <v>643</v>
      </c>
      <c r="B56" s="27" t="s">
        <v>2</v>
      </c>
      <c r="C56" s="6"/>
      <c r="D56" s="6" t="s">
        <v>1</v>
      </c>
      <c r="E56" s="2">
        <v>11</v>
      </c>
      <c r="F56" s="6"/>
      <c r="G56" s="6"/>
      <c r="H56" s="6"/>
      <c r="I56" s="27" t="s">
        <v>389</v>
      </c>
      <c r="J56" s="30"/>
      <c r="K56" s="27" t="s">
        <v>388</v>
      </c>
    </row>
    <row r="57" spans="1:11" x14ac:dyDescent="0.25">
      <c r="A57" s="19" t="s">
        <v>644</v>
      </c>
      <c r="B57" s="27" t="s">
        <v>2</v>
      </c>
      <c r="C57" s="6"/>
      <c r="D57" s="6" t="s">
        <v>1</v>
      </c>
      <c r="E57" s="2">
        <v>12</v>
      </c>
      <c r="F57" s="10"/>
      <c r="G57" s="10"/>
      <c r="H57" s="6"/>
      <c r="I57" s="27" t="s">
        <v>387</v>
      </c>
      <c r="J57" s="30"/>
      <c r="K57" s="27" t="s">
        <v>386</v>
      </c>
    </row>
    <row r="58" spans="1:11" x14ac:dyDescent="0.25">
      <c r="A58" s="19" t="s">
        <v>645</v>
      </c>
      <c r="B58" s="27" t="s">
        <v>2</v>
      </c>
      <c r="C58" s="6"/>
      <c r="D58" s="6" t="s">
        <v>1</v>
      </c>
      <c r="E58" s="2">
        <v>13</v>
      </c>
      <c r="F58" s="6"/>
      <c r="G58" s="6"/>
      <c r="H58" s="6"/>
      <c r="I58" s="27" t="s">
        <v>385</v>
      </c>
      <c r="J58" s="30"/>
      <c r="K58" s="27" t="s">
        <v>384</v>
      </c>
    </row>
    <row r="59" spans="1:11" x14ac:dyDescent="0.25">
      <c r="A59" s="19" t="s">
        <v>646</v>
      </c>
      <c r="B59" s="27" t="s">
        <v>2</v>
      </c>
      <c r="C59" s="6"/>
      <c r="D59" s="6" t="s">
        <v>1</v>
      </c>
      <c r="E59" s="2">
        <v>14</v>
      </c>
      <c r="F59" s="6"/>
      <c r="G59" s="6"/>
      <c r="H59" s="6"/>
      <c r="I59" s="27" t="s">
        <v>1670</v>
      </c>
      <c r="J59" s="30"/>
      <c r="K59" s="27" t="s">
        <v>1672</v>
      </c>
    </row>
    <row r="60" spans="1:11" x14ac:dyDescent="0.25">
      <c r="A60" s="19" t="s">
        <v>1674</v>
      </c>
      <c r="B60" s="27" t="s">
        <v>2</v>
      </c>
      <c r="C60" s="6"/>
      <c r="D60" s="6" t="s">
        <v>1</v>
      </c>
      <c r="E60" s="2">
        <v>15</v>
      </c>
      <c r="F60" s="6"/>
      <c r="G60" s="6"/>
      <c r="H60" s="6"/>
      <c r="I60" s="27" t="s">
        <v>1671</v>
      </c>
      <c r="J60" s="30"/>
      <c r="K60" s="27" t="s">
        <v>1673</v>
      </c>
    </row>
    <row r="61" spans="1:11" x14ac:dyDescent="0.25">
      <c r="A61" s="19" t="s">
        <v>647</v>
      </c>
      <c r="B61" s="27" t="s">
        <v>2</v>
      </c>
      <c r="C61" s="6"/>
      <c r="D61" s="6" t="s">
        <v>1</v>
      </c>
      <c r="E61" s="2">
        <v>16</v>
      </c>
      <c r="F61" s="6"/>
      <c r="G61" s="6"/>
      <c r="H61" s="6"/>
      <c r="I61" s="27" t="s">
        <v>381</v>
      </c>
      <c r="J61" s="30"/>
      <c r="K61" s="27" t="s">
        <v>380</v>
      </c>
    </row>
    <row r="62" spans="1:11" x14ac:dyDescent="0.25">
      <c r="A62" s="19" t="s">
        <v>1675</v>
      </c>
      <c r="B62" s="27" t="s">
        <v>2</v>
      </c>
      <c r="C62" s="6"/>
      <c r="D62" s="6" t="s">
        <v>1</v>
      </c>
      <c r="E62" s="2">
        <v>17</v>
      </c>
      <c r="F62" s="6"/>
      <c r="G62" s="6"/>
      <c r="H62" s="6"/>
      <c r="I62" s="27" t="s">
        <v>383</v>
      </c>
      <c r="J62" s="30"/>
      <c r="K62" s="27" t="s">
        <v>382</v>
      </c>
    </row>
    <row r="63" spans="1:11" x14ac:dyDescent="0.25">
      <c r="A63" s="19" t="s">
        <v>648</v>
      </c>
      <c r="B63" s="27" t="s">
        <v>2</v>
      </c>
      <c r="C63" s="6"/>
      <c r="D63" s="6" t="s">
        <v>1</v>
      </c>
      <c r="E63" s="2">
        <v>18</v>
      </c>
      <c r="F63" s="10"/>
      <c r="G63" s="10"/>
      <c r="H63" s="6"/>
      <c r="I63" s="27" t="s">
        <v>379</v>
      </c>
      <c r="J63" s="30"/>
      <c r="K63" s="27" t="s">
        <v>378</v>
      </c>
    </row>
    <row r="64" spans="1:11" x14ac:dyDescent="0.25">
      <c r="A64" s="19" t="s">
        <v>649</v>
      </c>
      <c r="B64" s="27" t="s">
        <v>2</v>
      </c>
      <c r="C64" s="6"/>
      <c r="D64" s="6" t="s">
        <v>1</v>
      </c>
      <c r="E64" s="2">
        <v>19</v>
      </c>
      <c r="F64" s="6"/>
      <c r="G64" s="6"/>
      <c r="H64" s="6"/>
      <c r="I64" s="27" t="s">
        <v>377</v>
      </c>
      <c r="J64" s="30"/>
      <c r="K64" s="27" t="s">
        <v>376</v>
      </c>
    </row>
    <row r="65" spans="1:11" x14ac:dyDescent="0.25">
      <c r="A65" s="19" t="s">
        <v>650</v>
      </c>
      <c r="B65" s="27" t="s">
        <v>2</v>
      </c>
      <c r="C65" s="6"/>
      <c r="D65" s="6" t="s">
        <v>1</v>
      </c>
      <c r="E65" s="2">
        <v>20</v>
      </c>
      <c r="F65" s="6"/>
      <c r="G65" s="6"/>
      <c r="H65" s="6"/>
      <c r="I65" s="27" t="s">
        <v>375</v>
      </c>
      <c r="J65" s="30"/>
      <c r="K65" s="27" t="s">
        <v>374</v>
      </c>
    </row>
    <row r="66" spans="1:11" x14ac:dyDescent="0.25">
      <c r="A66" s="19" t="s">
        <v>651</v>
      </c>
      <c r="B66" s="27" t="s">
        <v>2</v>
      </c>
      <c r="C66" s="6"/>
      <c r="D66" s="6" t="s">
        <v>1</v>
      </c>
      <c r="E66" s="2">
        <v>21</v>
      </c>
      <c r="F66" s="6"/>
      <c r="G66" s="6"/>
      <c r="H66" s="6"/>
      <c r="I66" s="27" t="s">
        <v>373</v>
      </c>
      <c r="J66" s="30"/>
      <c r="K66" s="27" t="s">
        <v>372</v>
      </c>
    </row>
    <row r="67" spans="1:11" x14ac:dyDescent="0.25">
      <c r="A67" s="19" t="s">
        <v>652</v>
      </c>
      <c r="B67" s="27" t="s">
        <v>2</v>
      </c>
      <c r="C67" s="6"/>
      <c r="D67" s="6" t="s">
        <v>1</v>
      </c>
      <c r="E67" s="2">
        <v>22</v>
      </c>
      <c r="F67" s="10"/>
      <c r="G67" s="10"/>
      <c r="H67" s="6"/>
      <c r="I67" s="27" t="s">
        <v>371</v>
      </c>
      <c r="J67" s="30"/>
      <c r="K67" s="27" t="s">
        <v>1648</v>
      </c>
    </row>
    <row r="68" spans="1:11" x14ac:dyDescent="0.25">
      <c r="A68" s="19" t="s">
        <v>1650</v>
      </c>
      <c r="B68" s="27" t="s">
        <v>2</v>
      </c>
      <c r="C68" s="6"/>
      <c r="D68" s="6" t="s">
        <v>1</v>
      </c>
      <c r="E68" s="2">
        <v>23</v>
      </c>
      <c r="F68" s="10"/>
      <c r="G68" s="10"/>
      <c r="H68" s="6"/>
      <c r="I68" s="27" t="s">
        <v>371</v>
      </c>
      <c r="J68" s="30"/>
      <c r="K68" s="27" t="s">
        <v>1649</v>
      </c>
    </row>
    <row r="69" spans="1:11" x14ac:dyDescent="0.25">
      <c r="A69" s="19" t="s">
        <v>653</v>
      </c>
      <c r="B69" s="27" t="s">
        <v>2</v>
      </c>
      <c r="C69" s="6"/>
      <c r="D69" s="6" t="s">
        <v>1</v>
      </c>
      <c r="E69" s="2">
        <v>24</v>
      </c>
      <c r="F69" s="6"/>
      <c r="G69" s="6"/>
      <c r="H69" s="6"/>
      <c r="I69" s="27" t="s">
        <v>370</v>
      </c>
      <c r="J69" s="30"/>
      <c r="K69" s="27" t="s">
        <v>369</v>
      </c>
    </row>
    <row r="70" spans="1:11" x14ac:dyDescent="0.25">
      <c r="A70" s="19" t="s">
        <v>654</v>
      </c>
      <c r="B70" s="27" t="s">
        <v>2</v>
      </c>
      <c r="C70" s="6"/>
      <c r="D70" s="6" t="s">
        <v>1</v>
      </c>
      <c r="E70" s="2">
        <v>25</v>
      </c>
      <c r="F70" s="6"/>
      <c r="G70" s="6"/>
      <c r="H70" s="6"/>
      <c r="I70" s="27" t="s">
        <v>1293</v>
      </c>
      <c r="J70" s="30"/>
      <c r="K70" s="27" t="s">
        <v>368</v>
      </c>
    </row>
    <row r="71" spans="1:11" x14ac:dyDescent="0.25">
      <c r="A71" s="19" t="s">
        <v>655</v>
      </c>
      <c r="B71" s="27" t="s">
        <v>2</v>
      </c>
      <c r="C71" s="6"/>
      <c r="D71" s="6" t="s">
        <v>1</v>
      </c>
      <c r="E71" s="2">
        <v>26</v>
      </c>
      <c r="F71" s="6"/>
      <c r="G71" s="6"/>
      <c r="H71" s="6"/>
      <c r="I71" s="27" t="s">
        <v>367</v>
      </c>
      <c r="J71" s="30"/>
      <c r="K71" s="27" t="s">
        <v>366</v>
      </c>
    </row>
    <row r="72" spans="1:11" x14ac:dyDescent="0.25">
      <c r="A72" s="19" t="s">
        <v>656</v>
      </c>
      <c r="B72" s="27" t="s">
        <v>2</v>
      </c>
      <c r="C72" s="6"/>
      <c r="D72" s="6" t="s">
        <v>1</v>
      </c>
      <c r="E72" s="2">
        <v>27</v>
      </c>
      <c r="F72" s="68"/>
      <c r="G72" s="68"/>
      <c r="H72" s="6"/>
      <c r="I72" s="27" t="s">
        <v>365</v>
      </c>
      <c r="J72" s="30"/>
      <c r="K72" s="27" t="s">
        <v>364</v>
      </c>
    </row>
    <row r="73" spans="1:11" x14ac:dyDescent="0.25">
      <c r="A73" s="19" t="s">
        <v>657</v>
      </c>
      <c r="B73" s="27" t="s">
        <v>2</v>
      </c>
      <c r="C73" s="6"/>
      <c r="D73" s="6" t="s">
        <v>1</v>
      </c>
      <c r="E73" s="2">
        <v>28</v>
      </c>
      <c r="F73" s="30"/>
      <c r="G73" s="30"/>
      <c r="H73" s="6"/>
      <c r="I73" s="27" t="s">
        <v>363</v>
      </c>
      <c r="J73" s="30"/>
      <c r="K73" s="27" t="s">
        <v>362</v>
      </c>
    </row>
    <row r="74" spans="1:11" x14ac:dyDescent="0.25">
      <c r="A74" s="149" t="s">
        <v>658</v>
      </c>
      <c r="B74" s="114" t="s">
        <v>2</v>
      </c>
      <c r="C74" s="117"/>
      <c r="D74" s="117" t="s">
        <v>1</v>
      </c>
      <c r="E74" s="174">
        <v>1</v>
      </c>
      <c r="F74" s="117"/>
      <c r="G74" s="117"/>
      <c r="H74" s="149"/>
      <c r="I74" s="149" t="s">
        <v>669</v>
      </c>
      <c r="J74" s="151"/>
      <c r="K74" s="149" t="s">
        <v>682</v>
      </c>
    </row>
    <row r="75" spans="1:11" x14ac:dyDescent="0.25">
      <c r="A75" s="28" t="s">
        <v>659</v>
      </c>
      <c r="B75" s="27" t="s">
        <v>2</v>
      </c>
      <c r="C75" s="6"/>
      <c r="D75" s="6" t="s">
        <v>1</v>
      </c>
      <c r="E75" s="2">
        <v>2</v>
      </c>
      <c r="F75" s="6"/>
      <c r="G75" s="6"/>
      <c r="H75" s="28"/>
      <c r="I75" s="28" t="s">
        <v>670</v>
      </c>
      <c r="J75" s="32"/>
      <c r="K75" s="6" t="s">
        <v>683</v>
      </c>
    </row>
    <row r="76" spans="1:11" x14ac:dyDescent="0.25">
      <c r="A76" s="28" t="s">
        <v>660</v>
      </c>
      <c r="B76" s="27" t="s">
        <v>2</v>
      </c>
      <c r="C76" s="6"/>
      <c r="D76" s="6" t="s">
        <v>1</v>
      </c>
      <c r="E76" s="2">
        <v>3</v>
      </c>
      <c r="F76" s="6"/>
      <c r="G76" s="6"/>
      <c r="H76" s="28"/>
      <c r="I76" s="28" t="s">
        <v>671</v>
      </c>
      <c r="J76" s="32"/>
      <c r="K76" s="6" t="s">
        <v>684</v>
      </c>
    </row>
    <row r="77" spans="1:11" x14ac:dyDescent="0.25">
      <c r="A77" s="149" t="s">
        <v>661</v>
      </c>
      <c r="B77" s="114" t="s">
        <v>2</v>
      </c>
      <c r="C77" s="117"/>
      <c r="D77" s="117" t="s">
        <v>1</v>
      </c>
      <c r="E77" s="174">
        <v>2</v>
      </c>
      <c r="F77" s="117"/>
      <c r="G77" s="117"/>
      <c r="H77" s="149"/>
      <c r="I77" s="149" t="s">
        <v>542</v>
      </c>
      <c r="J77" s="151"/>
      <c r="K77" s="117" t="s">
        <v>685</v>
      </c>
    </row>
    <row r="78" spans="1:11" x14ac:dyDescent="0.25">
      <c r="A78" s="28" t="s">
        <v>662</v>
      </c>
      <c r="B78" s="27" t="s">
        <v>2</v>
      </c>
      <c r="C78" s="6"/>
      <c r="D78" s="6" t="s">
        <v>1</v>
      </c>
      <c r="E78" s="2">
        <v>3</v>
      </c>
      <c r="F78" s="6"/>
      <c r="G78" s="6"/>
      <c r="H78" s="28"/>
      <c r="I78" s="28" t="s">
        <v>541</v>
      </c>
      <c r="J78" s="32"/>
      <c r="K78" s="6" t="s">
        <v>686</v>
      </c>
    </row>
    <row r="79" spans="1:11" x14ac:dyDescent="0.25">
      <c r="A79" s="119" t="s">
        <v>663</v>
      </c>
      <c r="B79" s="114" t="s">
        <v>2</v>
      </c>
      <c r="C79" s="117"/>
      <c r="D79" s="117" t="s">
        <v>1</v>
      </c>
      <c r="E79" s="174">
        <v>1</v>
      </c>
      <c r="F79" s="152"/>
      <c r="G79" s="152"/>
      <c r="H79" s="153"/>
      <c r="I79" s="117" t="s">
        <v>622</v>
      </c>
      <c r="J79" s="149"/>
      <c r="K79" s="117" t="s">
        <v>622</v>
      </c>
    </row>
    <row r="80" spans="1:11" x14ac:dyDescent="0.25">
      <c r="A80" s="19" t="s">
        <v>664</v>
      </c>
      <c r="B80" s="27" t="s">
        <v>2</v>
      </c>
      <c r="C80" s="6"/>
      <c r="D80" s="6" t="s">
        <v>1</v>
      </c>
      <c r="E80" s="2">
        <v>2</v>
      </c>
      <c r="F80" s="10"/>
      <c r="G80" s="10"/>
      <c r="H80" s="104"/>
      <c r="I80" s="6" t="s">
        <v>677</v>
      </c>
      <c r="K80" s="6" t="s">
        <v>677</v>
      </c>
    </row>
    <row r="81" spans="1:11" x14ac:dyDescent="0.25">
      <c r="A81" s="19" t="s">
        <v>665</v>
      </c>
      <c r="B81" s="27" t="s">
        <v>2</v>
      </c>
      <c r="C81" s="6"/>
      <c r="D81" s="6" t="s">
        <v>1</v>
      </c>
      <c r="E81" s="2">
        <v>3</v>
      </c>
      <c r="F81" s="10"/>
      <c r="G81" s="10"/>
      <c r="H81" s="104"/>
      <c r="I81" s="6" t="s">
        <v>678</v>
      </c>
      <c r="K81" s="6" t="s">
        <v>678</v>
      </c>
    </row>
    <row r="82" spans="1:11" x14ac:dyDescent="0.25">
      <c r="A82" s="19" t="s">
        <v>666</v>
      </c>
      <c r="B82" s="27" t="s">
        <v>2</v>
      </c>
      <c r="C82" s="6"/>
      <c r="D82" s="6" t="s">
        <v>1</v>
      </c>
      <c r="E82" s="2">
        <v>4</v>
      </c>
      <c r="F82" s="10"/>
      <c r="G82" s="10"/>
      <c r="H82" s="104"/>
      <c r="I82" s="6" t="s">
        <v>673</v>
      </c>
      <c r="K82" s="6" t="s">
        <v>673</v>
      </c>
    </row>
    <row r="83" spans="1:11" x14ac:dyDescent="0.25">
      <c r="A83" s="149" t="s">
        <v>697</v>
      </c>
      <c r="B83" s="114" t="s">
        <v>2</v>
      </c>
      <c r="C83" s="117"/>
      <c r="D83" s="117" t="s">
        <v>1</v>
      </c>
      <c r="E83" s="174">
        <v>1</v>
      </c>
      <c r="F83" s="117"/>
      <c r="G83" s="117"/>
      <c r="H83" s="117"/>
      <c r="I83" s="117" t="s">
        <v>194</v>
      </c>
      <c r="J83" s="117"/>
      <c r="K83" s="117" t="s">
        <v>131</v>
      </c>
    </row>
    <row r="84" spans="1:11" x14ac:dyDescent="0.25">
      <c r="A84" s="28" t="s">
        <v>698</v>
      </c>
      <c r="B84" s="27" t="s">
        <v>2</v>
      </c>
      <c r="C84" s="6"/>
      <c r="D84" s="6" t="s">
        <v>1</v>
      </c>
      <c r="E84" s="2">
        <v>2</v>
      </c>
      <c r="F84" s="6"/>
      <c r="G84" s="6"/>
      <c r="H84" s="6"/>
      <c r="I84" s="6" t="s">
        <v>554</v>
      </c>
      <c r="J84" s="6"/>
      <c r="K84" s="6" t="s">
        <v>112</v>
      </c>
    </row>
    <row r="85" spans="1:11" x14ac:dyDescent="0.25">
      <c r="A85" s="19" t="s">
        <v>699</v>
      </c>
      <c r="B85" s="27" t="s">
        <v>2</v>
      </c>
      <c r="C85" s="6"/>
      <c r="D85" s="6" t="s">
        <v>1</v>
      </c>
      <c r="E85" s="2">
        <v>2</v>
      </c>
      <c r="F85" s="6"/>
      <c r="G85" s="6"/>
      <c r="H85" s="6"/>
      <c r="I85" s="33" t="s">
        <v>667</v>
      </c>
      <c r="J85" s="6"/>
      <c r="K85" s="6" t="s">
        <v>688</v>
      </c>
    </row>
    <row r="86" spans="1:11" x14ac:dyDescent="0.25">
      <c r="A86" s="117" t="s">
        <v>700</v>
      </c>
      <c r="B86" s="114" t="s">
        <v>2</v>
      </c>
      <c r="C86" s="117"/>
      <c r="D86" s="117" t="s">
        <v>1</v>
      </c>
      <c r="E86" s="174">
        <v>1</v>
      </c>
      <c r="F86" s="117"/>
      <c r="G86" s="117"/>
      <c r="H86" s="149"/>
      <c r="I86" s="149" t="s">
        <v>536</v>
      </c>
      <c r="J86" s="152"/>
      <c r="K86" s="117" t="s">
        <v>689</v>
      </c>
    </row>
    <row r="87" spans="1:11" x14ac:dyDescent="0.25">
      <c r="A87" s="6" t="s">
        <v>701</v>
      </c>
      <c r="B87" s="27" t="s">
        <v>2</v>
      </c>
      <c r="C87" s="6"/>
      <c r="D87" s="6" t="s">
        <v>1</v>
      </c>
      <c r="E87" s="2">
        <v>2</v>
      </c>
      <c r="F87" s="6"/>
      <c r="G87" s="6"/>
      <c r="H87" s="28"/>
      <c r="I87" s="28" t="s">
        <v>537</v>
      </c>
      <c r="J87" s="10"/>
      <c r="K87" s="6" t="s">
        <v>690</v>
      </c>
    </row>
    <row r="88" spans="1:11" x14ac:dyDescent="0.25">
      <c r="A88" s="6" t="s">
        <v>702</v>
      </c>
      <c r="B88" s="27" t="s">
        <v>2</v>
      </c>
      <c r="C88" s="6"/>
      <c r="D88" s="6" t="s">
        <v>1</v>
      </c>
      <c r="E88" s="2">
        <v>3</v>
      </c>
      <c r="F88" s="6"/>
      <c r="G88" s="6"/>
      <c r="H88" s="28"/>
      <c r="I88" s="28" t="s">
        <v>24</v>
      </c>
      <c r="J88" s="10"/>
      <c r="K88" s="6" t="s">
        <v>23</v>
      </c>
    </row>
    <row r="89" spans="1:11" x14ac:dyDescent="0.25">
      <c r="A89" s="117" t="s">
        <v>703</v>
      </c>
      <c r="B89" s="114" t="s">
        <v>2</v>
      </c>
      <c r="C89" s="117"/>
      <c r="D89" s="117" t="s">
        <v>1</v>
      </c>
      <c r="E89" s="174">
        <v>1</v>
      </c>
      <c r="F89" s="117"/>
      <c r="G89" s="117"/>
      <c r="H89" s="149"/>
      <c r="I89" s="149" t="s">
        <v>538</v>
      </c>
      <c r="J89" s="152"/>
      <c r="K89" s="117" t="s">
        <v>692</v>
      </c>
    </row>
    <row r="90" spans="1:11" x14ac:dyDescent="0.25">
      <c r="A90" s="6" t="s">
        <v>704</v>
      </c>
      <c r="B90" s="27" t="s">
        <v>2</v>
      </c>
      <c r="C90" s="6"/>
      <c r="D90" s="6" t="s">
        <v>1</v>
      </c>
      <c r="E90" s="2">
        <v>2</v>
      </c>
      <c r="F90" s="6"/>
      <c r="G90" s="6"/>
      <c r="H90" s="28"/>
      <c r="I90" s="28" t="s">
        <v>539</v>
      </c>
      <c r="J90" s="10"/>
      <c r="K90" s="6" t="s">
        <v>693</v>
      </c>
    </row>
    <row r="91" spans="1:11" x14ac:dyDescent="0.25">
      <c r="A91" s="117" t="s">
        <v>710</v>
      </c>
      <c r="B91" s="114" t="s">
        <v>2</v>
      </c>
      <c r="C91" s="117"/>
      <c r="D91" s="117" t="s">
        <v>1</v>
      </c>
      <c r="E91" s="174">
        <v>1</v>
      </c>
      <c r="F91" s="150"/>
      <c r="G91" s="150"/>
      <c r="H91" s="117"/>
      <c r="I91" s="114" t="s">
        <v>511</v>
      </c>
      <c r="J91" s="159"/>
      <c r="K91" s="143" t="s">
        <v>719</v>
      </c>
    </row>
    <row r="92" spans="1:11" x14ac:dyDescent="0.25">
      <c r="A92" s="6" t="s">
        <v>711</v>
      </c>
      <c r="B92" s="27" t="s">
        <v>2</v>
      </c>
      <c r="C92" s="6"/>
      <c r="D92" s="6" t="s">
        <v>1</v>
      </c>
      <c r="E92" s="2">
        <v>2</v>
      </c>
      <c r="F92" s="30"/>
      <c r="G92" s="30"/>
      <c r="H92" s="6"/>
      <c r="I92" s="27" t="s">
        <v>1294</v>
      </c>
      <c r="J92" s="41"/>
      <c r="K92" s="27" t="s">
        <v>1295</v>
      </c>
    </row>
    <row r="93" spans="1:11" x14ac:dyDescent="0.25">
      <c r="A93" s="6" t="s">
        <v>712</v>
      </c>
      <c r="B93" s="27" t="s">
        <v>2</v>
      </c>
      <c r="C93" s="6"/>
      <c r="D93" s="6" t="s">
        <v>1</v>
      </c>
      <c r="E93" s="2">
        <v>3</v>
      </c>
      <c r="F93" s="6"/>
      <c r="G93" s="6"/>
      <c r="H93" s="6"/>
      <c r="I93" s="27" t="s">
        <v>287</v>
      </c>
      <c r="J93" s="41"/>
      <c r="K93" s="27" t="s">
        <v>1296</v>
      </c>
    </row>
    <row r="94" spans="1:11" x14ac:dyDescent="0.25">
      <c r="A94" s="6" t="s">
        <v>713</v>
      </c>
      <c r="B94" s="27" t="s">
        <v>2</v>
      </c>
      <c r="C94" s="6"/>
      <c r="D94" s="6" t="s">
        <v>1</v>
      </c>
      <c r="E94" s="2">
        <v>4</v>
      </c>
      <c r="F94" s="6"/>
      <c r="G94" s="6"/>
      <c r="H94" s="6"/>
      <c r="I94" s="27" t="s">
        <v>1297</v>
      </c>
      <c r="J94" s="41"/>
      <c r="K94" s="27" t="s">
        <v>1298</v>
      </c>
    </row>
    <row r="95" spans="1:11" x14ac:dyDescent="0.25">
      <c r="A95" s="6" t="s">
        <v>714</v>
      </c>
      <c r="B95" s="27" t="s">
        <v>2</v>
      </c>
      <c r="C95" s="6"/>
      <c r="D95" s="6" t="s">
        <v>1</v>
      </c>
      <c r="E95" s="2">
        <v>5</v>
      </c>
      <c r="F95" s="30"/>
      <c r="G95" s="30"/>
      <c r="H95" s="6"/>
      <c r="I95" s="27" t="s">
        <v>1299</v>
      </c>
      <c r="J95" s="41"/>
      <c r="K95" s="27" t="s">
        <v>1300</v>
      </c>
    </row>
    <row r="96" spans="1:11" x14ac:dyDescent="0.25">
      <c r="A96" s="6" t="s">
        <v>715</v>
      </c>
      <c r="B96" s="27" t="s">
        <v>2</v>
      </c>
      <c r="C96" s="6"/>
      <c r="D96" s="6" t="s">
        <v>1</v>
      </c>
      <c r="E96" s="2">
        <v>6</v>
      </c>
      <c r="F96" s="30"/>
      <c r="G96" s="30"/>
      <c r="H96" s="6"/>
      <c r="I96" s="27" t="s">
        <v>286</v>
      </c>
      <c r="J96" s="41"/>
      <c r="K96" s="27" t="s">
        <v>285</v>
      </c>
    </row>
    <row r="97" spans="1:11" x14ac:dyDescent="0.25">
      <c r="A97" s="6" t="s">
        <v>716</v>
      </c>
      <c r="B97" s="27" t="s">
        <v>2</v>
      </c>
      <c r="C97" s="6"/>
      <c r="D97" s="6" t="s">
        <v>1</v>
      </c>
      <c r="E97" s="2">
        <v>7</v>
      </c>
      <c r="F97" s="6"/>
      <c r="G97" s="6"/>
      <c r="H97" s="6"/>
      <c r="I97" s="27" t="s">
        <v>284</v>
      </c>
      <c r="J97" s="41"/>
      <c r="K97" s="27" t="s">
        <v>283</v>
      </c>
    </row>
    <row r="98" spans="1:11" x14ac:dyDescent="0.25">
      <c r="A98" s="6" t="s">
        <v>717</v>
      </c>
      <c r="B98" s="27" t="s">
        <v>2</v>
      </c>
      <c r="C98" s="6"/>
      <c r="D98" s="6" t="s">
        <v>1</v>
      </c>
      <c r="E98" s="2">
        <v>8</v>
      </c>
      <c r="F98" s="6"/>
      <c r="G98" s="6"/>
      <c r="H98" s="6"/>
      <c r="I98" s="27" t="s">
        <v>1301</v>
      </c>
      <c r="J98" s="41"/>
      <c r="K98" s="27" t="s">
        <v>1302</v>
      </c>
    </row>
    <row r="99" spans="1:11" x14ac:dyDescent="0.25">
      <c r="A99" s="6" t="s">
        <v>718</v>
      </c>
      <c r="B99" s="27" t="s">
        <v>2</v>
      </c>
      <c r="C99" s="6"/>
      <c r="D99" s="6" t="s">
        <v>1</v>
      </c>
      <c r="E99" s="2">
        <v>9</v>
      </c>
      <c r="F99" s="6"/>
      <c r="G99" s="6"/>
      <c r="H99" s="6"/>
      <c r="I99" s="27" t="s">
        <v>282</v>
      </c>
      <c r="J99" s="41"/>
      <c r="K99" s="124" t="s">
        <v>281</v>
      </c>
    </row>
    <row r="100" spans="1:11" x14ac:dyDescent="0.25">
      <c r="A100" s="117" t="s">
        <v>721</v>
      </c>
      <c r="B100" s="117" t="s">
        <v>2</v>
      </c>
      <c r="C100" s="117"/>
      <c r="D100" s="117" t="s">
        <v>1</v>
      </c>
      <c r="E100" s="174">
        <v>1</v>
      </c>
      <c r="F100" s="117"/>
      <c r="G100" s="117"/>
      <c r="H100" s="117"/>
      <c r="I100" s="114" t="s">
        <v>548</v>
      </c>
      <c r="J100" s="159"/>
      <c r="K100" s="143" t="s">
        <v>727</v>
      </c>
    </row>
    <row r="101" spans="1:11" x14ac:dyDescent="0.25">
      <c r="A101" s="6" t="s">
        <v>722</v>
      </c>
      <c r="B101" s="6" t="s">
        <v>2</v>
      </c>
      <c r="C101" s="6"/>
      <c r="D101" s="6" t="s">
        <v>1</v>
      </c>
      <c r="E101" s="2">
        <v>2</v>
      </c>
      <c r="F101" s="30"/>
      <c r="G101" s="30"/>
      <c r="H101" s="6"/>
      <c r="I101" s="27" t="s">
        <v>547</v>
      </c>
      <c r="J101" s="41"/>
      <c r="K101" s="124" t="s">
        <v>728</v>
      </c>
    </row>
    <row r="102" spans="1:11" x14ac:dyDescent="0.25">
      <c r="A102" s="6" t="s">
        <v>723</v>
      </c>
      <c r="B102" s="6" t="s">
        <v>2</v>
      </c>
      <c r="C102" s="6"/>
      <c r="D102" s="6" t="s">
        <v>1</v>
      </c>
      <c r="E102" s="2">
        <v>3</v>
      </c>
      <c r="F102" s="27"/>
      <c r="G102" s="27"/>
      <c r="H102" s="6"/>
      <c r="I102" s="27" t="s">
        <v>550</v>
      </c>
      <c r="J102" s="41"/>
      <c r="K102" s="160"/>
    </row>
    <row r="103" spans="1:11" x14ac:dyDescent="0.25">
      <c r="A103" s="6" t="s">
        <v>724</v>
      </c>
      <c r="B103" s="6" t="s">
        <v>2</v>
      </c>
      <c r="C103" s="6"/>
      <c r="D103" s="6" t="s">
        <v>1</v>
      </c>
      <c r="E103" s="2">
        <v>4</v>
      </c>
      <c r="F103" s="27"/>
      <c r="G103" s="27"/>
      <c r="H103" s="6"/>
      <c r="I103" s="27" t="s">
        <v>549</v>
      </c>
      <c r="J103" s="41"/>
      <c r="K103" s="160"/>
    </row>
    <row r="104" spans="1:11" x14ac:dyDescent="0.25">
      <c r="A104" s="6" t="s">
        <v>725</v>
      </c>
      <c r="B104" s="6" t="s">
        <v>2</v>
      </c>
      <c r="C104" s="6"/>
      <c r="D104" s="6" t="s">
        <v>1</v>
      </c>
      <c r="E104" s="2">
        <v>5</v>
      </c>
      <c r="F104" s="27"/>
      <c r="G104" s="27"/>
      <c r="H104" s="6"/>
      <c r="I104" s="27" t="s">
        <v>551</v>
      </c>
      <c r="J104" s="41"/>
      <c r="K104" s="124" t="s">
        <v>726</v>
      </c>
    </row>
    <row r="105" spans="1:11" x14ac:dyDescent="0.25">
      <c r="A105" s="117" t="s">
        <v>731</v>
      </c>
      <c r="B105" s="117" t="s">
        <v>2</v>
      </c>
      <c r="C105" s="117"/>
      <c r="D105" s="117" t="s">
        <v>1</v>
      </c>
      <c r="E105" s="174">
        <v>1</v>
      </c>
      <c r="F105" s="117"/>
      <c r="G105" s="117"/>
      <c r="H105" s="117"/>
      <c r="I105" s="114" t="s">
        <v>552</v>
      </c>
      <c r="J105" s="159"/>
      <c r="K105" s="143" t="s">
        <v>730</v>
      </c>
    </row>
    <row r="106" spans="1:11" x14ac:dyDescent="0.25">
      <c r="A106" s="6" t="s">
        <v>732</v>
      </c>
      <c r="B106" s="6" t="s">
        <v>2</v>
      </c>
      <c r="C106" s="6"/>
      <c r="D106" s="6" t="s">
        <v>1</v>
      </c>
      <c r="E106" s="2">
        <v>2</v>
      </c>
      <c r="F106" s="30"/>
      <c r="G106" s="30"/>
      <c r="H106" s="6"/>
      <c r="I106" s="27" t="s">
        <v>553</v>
      </c>
      <c r="J106" s="122"/>
      <c r="K106" s="124" t="s">
        <v>729</v>
      </c>
    </row>
    <row r="107" spans="1:11" x14ac:dyDescent="0.25">
      <c r="A107" s="117" t="s">
        <v>1160</v>
      </c>
      <c r="B107" s="117" t="s">
        <v>2</v>
      </c>
      <c r="C107" s="117"/>
      <c r="D107" s="117" t="s">
        <v>1</v>
      </c>
      <c r="E107" s="174">
        <v>1</v>
      </c>
      <c r="F107" s="117"/>
      <c r="G107" s="117"/>
      <c r="H107" s="117"/>
      <c r="I107" s="114" t="s">
        <v>198</v>
      </c>
      <c r="J107" s="159"/>
      <c r="K107" s="143" t="s">
        <v>197</v>
      </c>
    </row>
    <row r="108" spans="1:11" x14ac:dyDescent="0.25">
      <c r="A108" s="6" t="s">
        <v>1161</v>
      </c>
      <c r="B108" s="6" t="s">
        <v>2</v>
      </c>
      <c r="C108" s="6"/>
      <c r="D108" s="6" t="s">
        <v>1</v>
      </c>
      <c r="E108" s="2">
        <v>2</v>
      </c>
      <c r="F108" s="30"/>
      <c r="G108" s="30"/>
      <c r="H108" s="6"/>
      <c r="I108" s="27" t="s">
        <v>196</v>
      </c>
      <c r="J108" s="122"/>
      <c r="K108" s="124" t="s">
        <v>133</v>
      </c>
    </row>
    <row r="109" spans="1:11" x14ac:dyDescent="0.25">
      <c r="A109" s="6" t="s">
        <v>1162</v>
      </c>
      <c r="B109" s="6" t="s">
        <v>2</v>
      </c>
      <c r="C109" s="6"/>
      <c r="D109" s="6" t="s">
        <v>1</v>
      </c>
      <c r="E109" s="2">
        <v>3</v>
      </c>
      <c r="F109" s="27"/>
      <c r="G109" s="27"/>
      <c r="H109" s="6"/>
      <c r="I109" s="27" t="s">
        <v>195</v>
      </c>
      <c r="J109" s="122"/>
      <c r="K109" s="124" t="s">
        <v>132</v>
      </c>
    </row>
    <row r="110" spans="1:11" x14ac:dyDescent="0.25">
      <c r="A110" s="6" t="s">
        <v>1163</v>
      </c>
      <c r="B110" s="6" t="s">
        <v>2</v>
      </c>
      <c r="C110" s="6"/>
      <c r="D110" s="6" t="s">
        <v>1</v>
      </c>
      <c r="E110" s="2">
        <v>4</v>
      </c>
      <c r="F110" s="27"/>
      <c r="G110" s="27"/>
      <c r="H110" s="6"/>
      <c r="I110" s="27" t="s">
        <v>194</v>
      </c>
      <c r="J110" s="122"/>
      <c r="K110" s="124" t="s">
        <v>131</v>
      </c>
    </row>
    <row r="111" spans="1:11" x14ac:dyDescent="0.25">
      <c r="A111" s="6" t="s">
        <v>1164</v>
      </c>
      <c r="B111" s="6" t="s">
        <v>2</v>
      </c>
      <c r="C111" s="6"/>
      <c r="D111" s="6" t="s">
        <v>1</v>
      </c>
      <c r="E111" s="2">
        <v>5</v>
      </c>
      <c r="F111" s="27"/>
      <c r="G111" s="27"/>
      <c r="H111" s="6"/>
      <c r="I111" s="27" t="s">
        <v>554</v>
      </c>
      <c r="J111" s="122"/>
      <c r="K111" s="124" t="s">
        <v>112</v>
      </c>
    </row>
    <row r="112" spans="1:11" x14ac:dyDescent="0.25">
      <c r="A112" s="181" t="s">
        <v>1165</v>
      </c>
      <c r="B112" s="181" t="s">
        <v>2</v>
      </c>
      <c r="C112" s="181"/>
      <c r="D112" s="181" t="s">
        <v>1</v>
      </c>
      <c r="E112" s="184">
        <v>6</v>
      </c>
      <c r="F112" s="182"/>
      <c r="G112" s="182"/>
      <c r="H112" s="181"/>
      <c r="I112" s="182" t="s">
        <v>1077</v>
      </c>
      <c r="J112" s="183"/>
      <c r="K112" s="182" t="s">
        <v>1078</v>
      </c>
    </row>
    <row r="113" spans="1:11" x14ac:dyDescent="0.25">
      <c r="A113" s="181" t="s">
        <v>1166</v>
      </c>
      <c r="B113" s="181" t="s">
        <v>2</v>
      </c>
      <c r="C113" s="181"/>
      <c r="D113" s="181" t="s">
        <v>1</v>
      </c>
      <c r="E113" s="184">
        <v>7</v>
      </c>
      <c r="F113" s="182"/>
      <c r="G113" s="182"/>
      <c r="H113" s="181"/>
      <c r="I113" s="182" t="s">
        <v>1079</v>
      </c>
      <c r="J113" s="183"/>
      <c r="K113" s="182" t="s">
        <v>1080</v>
      </c>
    </row>
    <row r="114" spans="1:11" x14ac:dyDescent="0.25">
      <c r="A114" s="181" t="s">
        <v>1187</v>
      </c>
      <c r="B114" s="181" t="s">
        <v>2</v>
      </c>
      <c r="C114" s="181"/>
      <c r="D114" s="181" t="s">
        <v>1</v>
      </c>
      <c r="E114" s="184">
        <v>8</v>
      </c>
      <c r="F114" s="183"/>
      <c r="G114" s="183"/>
      <c r="H114" s="183"/>
      <c r="I114" s="185" t="s">
        <v>1303</v>
      </c>
      <c r="J114" s="196"/>
      <c r="K114" s="181" t="s">
        <v>1304</v>
      </c>
    </row>
    <row r="115" spans="1:11" x14ac:dyDescent="0.25">
      <c r="A115" s="119" t="s">
        <v>743</v>
      </c>
      <c r="B115" s="117" t="s">
        <v>2</v>
      </c>
      <c r="C115" s="117"/>
      <c r="D115" s="117" t="s">
        <v>1</v>
      </c>
      <c r="E115" s="174">
        <v>1</v>
      </c>
      <c r="F115" s="117"/>
      <c r="G115" s="117"/>
      <c r="H115" s="117"/>
      <c r="I115" s="118" t="s">
        <v>139</v>
      </c>
      <c r="J115" s="163"/>
      <c r="K115" s="118" t="s">
        <v>138</v>
      </c>
    </row>
    <row r="116" spans="1:11" x14ac:dyDescent="0.25">
      <c r="A116" s="19" t="s">
        <v>744</v>
      </c>
      <c r="B116" s="6" t="s">
        <v>2</v>
      </c>
      <c r="C116" s="6"/>
      <c r="D116" s="6" t="s">
        <v>1</v>
      </c>
      <c r="E116" s="2">
        <v>2</v>
      </c>
      <c r="F116" s="6"/>
      <c r="G116" s="6"/>
      <c r="H116" s="6"/>
      <c r="I116" s="27" t="s">
        <v>189</v>
      </c>
      <c r="J116" s="30"/>
      <c r="K116" s="27" t="s">
        <v>190</v>
      </c>
    </row>
    <row r="117" spans="1:11" x14ac:dyDescent="0.25">
      <c r="A117" s="19" t="s">
        <v>745</v>
      </c>
      <c r="B117" s="6" t="s">
        <v>2</v>
      </c>
      <c r="C117" s="6"/>
      <c r="D117" s="6" t="s">
        <v>1</v>
      </c>
      <c r="E117" s="2">
        <v>3</v>
      </c>
      <c r="F117" s="6"/>
      <c r="G117" s="6"/>
      <c r="H117" s="6"/>
      <c r="I117" s="39" t="s">
        <v>137</v>
      </c>
      <c r="J117" s="40"/>
      <c r="K117" s="39" t="s">
        <v>136</v>
      </c>
    </row>
    <row r="118" spans="1:11" x14ac:dyDescent="0.25">
      <c r="A118" s="19" t="s">
        <v>746</v>
      </c>
      <c r="B118" s="6" t="s">
        <v>2</v>
      </c>
      <c r="C118" s="6"/>
      <c r="D118" s="6" t="s">
        <v>1</v>
      </c>
      <c r="E118" s="2">
        <v>4</v>
      </c>
      <c r="F118" s="6"/>
      <c r="G118" s="6"/>
      <c r="H118" s="6"/>
      <c r="I118" s="39" t="s">
        <v>615</v>
      </c>
      <c r="J118" s="40"/>
      <c r="K118" s="39" t="s">
        <v>735</v>
      </c>
    </row>
    <row r="119" spans="1:11" x14ac:dyDescent="0.25">
      <c r="A119" s="19" t="s">
        <v>747</v>
      </c>
      <c r="B119" s="6" t="s">
        <v>2</v>
      </c>
      <c r="C119" s="6"/>
      <c r="D119" s="6" t="s">
        <v>1</v>
      </c>
      <c r="E119" s="2">
        <v>5</v>
      </c>
      <c r="F119" s="6"/>
      <c r="G119" s="6"/>
      <c r="H119" s="6"/>
      <c r="I119" s="39" t="s">
        <v>134</v>
      </c>
      <c r="J119" s="40"/>
      <c r="K119" s="39" t="s">
        <v>188</v>
      </c>
    </row>
    <row r="120" spans="1:11" x14ac:dyDescent="0.25">
      <c r="A120" s="186" t="s">
        <v>1152</v>
      </c>
      <c r="B120" s="181" t="s">
        <v>2</v>
      </c>
      <c r="C120" s="181"/>
      <c r="D120" s="181" t="s">
        <v>1</v>
      </c>
      <c r="E120" s="184">
        <v>6</v>
      </c>
      <c r="F120" s="181"/>
      <c r="G120" s="181"/>
      <c r="H120" s="181"/>
      <c r="I120" s="181" t="s">
        <v>135</v>
      </c>
      <c r="J120" s="181"/>
      <c r="K120" s="181" t="s">
        <v>1151</v>
      </c>
    </row>
    <row r="121" spans="1:11" x14ac:dyDescent="0.25">
      <c r="A121" s="119" t="s">
        <v>736</v>
      </c>
      <c r="B121" s="117" t="s">
        <v>2</v>
      </c>
      <c r="C121" s="117"/>
      <c r="D121" s="117" t="s">
        <v>1</v>
      </c>
      <c r="E121" s="174">
        <v>1</v>
      </c>
      <c r="F121" s="117"/>
      <c r="G121" s="117"/>
      <c r="H121" s="117"/>
      <c r="I121" s="117" t="s">
        <v>609</v>
      </c>
      <c r="J121" s="117"/>
      <c r="K121" s="117" t="s">
        <v>809</v>
      </c>
    </row>
    <row r="122" spans="1:11" x14ac:dyDescent="0.25">
      <c r="A122" s="19" t="s">
        <v>737</v>
      </c>
      <c r="B122" s="6" t="s">
        <v>2</v>
      </c>
      <c r="C122" s="6"/>
      <c r="D122" s="6" t="s">
        <v>1</v>
      </c>
      <c r="E122" s="2">
        <v>2</v>
      </c>
      <c r="F122" s="6"/>
      <c r="G122" s="6"/>
      <c r="H122" s="6"/>
      <c r="I122" s="6" t="s">
        <v>608</v>
      </c>
      <c r="J122" s="6"/>
      <c r="K122" s="6" t="s">
        <v>778</v>
      </c>
    </row>
    <row r="123" spans="1:11" x14ac:dyDescent="0.25">
      <c r="A123" s="19" t="s">
        <v>738</v>
      </c>
      <c r="B123" s="6" t="s">
        <v>2</v>
      </c>
      <c r="C123" s="6"/>
      <c r="D123" s="6" t="s">
        <v>1</v>
      </c>
      <c r="E123" s="2">
        <v>3</v>
      </c>
      <c r="F123" s="6"/>
      <c r="G123" s="6"/>
      <c r="H123" s="6"/>
      <c r="I123" s="6" t="s">
        <v>607</v>
      </c>
      <c r="J123" s="6"/>
      <c r="K123" s="6" t="s">
        <v>610</v>
      </c>
    </row>
    <row r="124" spans="1:11" x14ac:dyDescent="0.25">
      <c r="A124" s="117" t="s">
        <v>754</v>
      </c>
      <c r="B124" s="117" t="s">
        <v>2</v>
      </c>
      <c r="C124" s="117"/>
      <c r="D124" s="117" t="s">
        <v>1</v>
      </c>
      <c r="E124" s="174">
        <v>1</v>
      </c>
      <c r="F124" s="117"/>
      <c r="G124" s="117"/>
      <c r="H124" s="117"/>
      <c r="I124" s="114" t="s">
        <v>280</v>
      </c>
      <c r="J124" s="162"/>
      <c r="K124" s="143" t="s">
        <v>279</v>
      </c>
    </row>
    <row r="125" spans="1:11" x14ac:dyDescent="0.25">
      <c r="A125" s="6" t="s">
        <v>755</v>
      </c>
      <c r="B125" s="6" t="s">
        <v>2</v>
      </c>
      <c r="C125" s="6"/>
      <c r="D125" s="6" t="s">
        <v>1</v>
      </c>
      <c r="E125" s="2">
        <v>2</v>
      </c>
      <c r="F125" s="6"/>
      <c r="G125" s="6"/>
      <c r="H125" s="6"/>
      <c r="I125" s="27" t="s">
        <v>278</v>
      </c>
      <c r="J125" s="126"/>
      <c r="K125" s="124" t="s">
        <v>277</v>
      </c>
    </row>
    <row r="126" spans="1:11" x14ac:dyDescent="0.25">
      <c r="A126" s="6" t="s">
        <v>756</v>
      </c>
      <c r="B126" s="6" t="s">
        <v>2</v>
      </c>
      <c r="C126" s="6"/>
      <c r="D126" s="6" t="s">
        <v>1</v>
      </c>
      <c r="E126" s="2">
        <v>3</v>
      </c>
      <c r="F126" s="10"/>
      <c r="G126" s="10"/>
      <c r="H126" s="6"/>
      <c r="I126" s="27" t="s">
        <v>18</v>
      </c>
      <c r="J126" s="126"/>
      <c r="K126" s="124" t="s">
        <v>18</v>
      </c>
    </row>
    <row r="127" spans="1:11" x14ac:dyDescent="0.25">
      <c r="A127" s="6" t="s">
        <v>757</v>
      </c>
      <c r="B127" s="6" t="s">
        <v>2</v>
      </c>
      <c r="C127" s="6"/>
      <c r="D127" s="6" t="s">
        <v>1</v>
      </c>
      <c r="E127" s="2">
        <v>4</v>
      </c>
      <c r="F127" s="6"/>
      <c r="G127" s="6"/>
      <c r="H127" s="6"/>
      <c r="I127" s="27" t="s">
        <v>17</v>
      </c>
      <c r="J127" s="126"/>
      <c r="K127" s="124" t="s">
        <v>16</v>
      </c>
    </row>
    <row r="128" spans="1:11" x14ac:dyDescent="0.25">
      <c r="A128" s="6" t="s">
        <v>758</v>
      </c>
      <c r="B128" s="6" t="s">
        <v>2</v>
      </c>
      <c r="C128" s="27"/>
      <c r="D128" s="6" t="s">
        <v>1</v>
      </c>
      <c r="E128" s="2">
        <v>5</v>
      </c>
      <c r="F128" s="6"/>
      <c r="G128" s="6"/>
      <c r="H128" s="6"/>
      <c r="I128" s="27" t="s">
        <v>175</v>
      </c>
      <c r="J128" s="126"/>
      <c r="K128" s="124" t="s">
        <v>276</v>
      </c>
    </row>
    <row r="129" spans="1:11" x14ac:dyDescent="0.25">
      <c r="A129" s="6" t="s">
        <v>759</v>
      </c>
      <c r="B129" s="6" t="s">
        <v>2</v>
      </c>
      <c r="C129" s="6"/>
      <c r="D129" s="6" t="s">
        <v>1</v>
      </c>
      <c r="E129" s="2">
        <v>6</v>
      </c>
      <c r="F129" s="6"/>
      <c r="G129" s="6"/>
      <c r="H129" s="6"/>
      <c r="I129" s="27" t="s">
        <v>274</v>
      </c>
      <c r="J129" s="126"/>
      <c r="K129" s="124" t="s">
        <v>273</v>
      </c>
    </row>
    <row r="130" spans="1:11" x14ac:dyDescent="0.25">
      <c r="A130" s="6" t="s">
        <v>760</v>
      </c>
      <c r="B130" s="6" t="s">
        <v>2</v>
      </c>
      <c r="C130" s="6"/>
      <c r="D130" s="6" t="s">
        <v>1</v>
      </c>
      <c r="E130" s="2">
        <v>7</v>
      </c>
      <c r="F130" s="10"/>
      <c r="G130" s="10"/>
      <c r="H130" s="6"/>
      <c r="I130" s="27" t="s">
        <v>1305</v>
      </c>
      <c r="J130" s="126"/>
      <c r="K130" s="124" t="s">
        <v>272</v>
      </c>
    </row>
    <row r="131" spans="1:11" x14ac:dyDescent="0.25">
      <c r="A131" s="117" t="s">
        <v>761</v>
      </c>
      <c r="B131" s="117" t="s">
        <v>2</v>
      </c>
      <c r="C131" s="117"/>
      <c r="D131" s="117" t="s">
        <v>1</v>
      </c>
      <c r="E131" s="174">
        <v>1</v>
      </c>
      <c r="F131" s="152"/>
      <c r="G131" s="152"/>
      <c r="H131" s="117"/>
      <c r="I131" s="114" t="s">
        <v>1306</v>
      </c>
      <c r="J131" s="162"/>
      <c r="K131" s="114" t="s">
        <v>1307</v>
      </c>
    </row>
    <row r="132" spans="1:11" x14ac:dyDescent="0.25">
      <c r="A132" s="6" t="s">
        <v>762</v>
      </c>
      <c r="B132" s="6" t="s">
        <v>2</v>
      </c>
      <c r="C132" s="27"/>
      <c r="D132" s="6" t="s">
        <v>1</v>
      </c>
      <c r="E132" s="2">
        <v>2</v>
      </c>
      <c r="F132" s="6"/>
      <c r="G132" s="6"/>
      <c r="H132" s="6"/>
      <c r="I132" s="27" t="s">
        <v>1308</v>
      </c>
      <c r="J132" s="171"/>
      <c r="K132" s="124" t="s">
        <v>748</v>
      </c>
    </row>
    <row r="133" spans="1:11" x14ac:dyDescent="0.25">
      <c r="A133" s="6" t="s">
        <v>763</v>
      </c>
      <c r="B133" s="6" t="s">
        <v>2</v>
      </c>
      <c r="C133" s="6"/>
      <c r="D133" s="6" t="s">
        <v>1</v>
      </c>
      <c r="E133" s="2">
        <v>3</v>
      </c>
      <c r="F133" s="6"/>
      <c r="G133" s="6"/>
      <c r="H133" s="6"/>
      <c r="I133" s="27" t="s">
        <v>171</v>
      </c>
      <c r="J133" s="171"/>
      <c r="K133" s="124" t="s">
        <v>275</v>
      </c>
    </row>
    <row r="134" spans="1:11" x14ac:dyDescent="0.25">
      <c r="A134" s="117" t="s">
        <v>764</v>
      </c>
      <c r="B134" s="117" t="s">
        <v>2</v>
      </c>
      <c r="C134" s="117"/>
      <c r="D134" s="117" t="s">
        <v>1</v>
      </c>
      <c r="E134" s="174">
        <v>1</v>
      </c>
      <c r="F134" s="117"/>
      <c r="G134" s="117"/>
      <c r="H134" s="117"/>
      <c r="I134" s="114" t="s">
        <v>173</v>
      </c>
      <c r="J134" s="162"/>
      <c r="K134" s="143" t="s">
        <v>271</v>
      </c>
    </row>
    <row r="135" spans="1:11" x14ac:dyDescent="0.25">
      <c r="A135" s="6" t="s">
        <v>765</v>
      </c>
      <c r="B135" s="6" t="s">
        <v>2</v>
      </c>
      <c r="C135" s="6"/>
      <c r="D135" s="6" t="s">
        <v>1</v>
      </c>
      <c r="E135" s="2">
        <v>2</v>
      </c>
      <c r="F135" s="10"/>
      <c r="G135" s="10"/>
      <c r="H135" s="6"/>
      <c r="I135" s="27" t="s">
        <v>1309</v>
      </c>
      <c r="J135" s="171"/>
      <c r="K135" s="27" t="s">
        <v>1310</v>
      </c>
    </row>
    <row r="136" spans="1:11" x14ac:dyDescent="0.25">
      <c r="A136" s="6" t="s">
        <v>766</v>
      </c>
      <c r="B136" s="6" t="s">
        <v>2</v>
      </c>
      <c r="C136" s="6"/>
      <c r="D136" s="6" t="s">
        <v>1</v>
      </c>
      <c r="E136" s="2">
        <v>3</v>
      </c>
      <c r="F136" s="10"/>
      <c r="G136" s="10"/>
      <c r="H136" s="6"/>
      <c r="I136" s="27" t="s">
        <v>270</v>
      </c>
      <c r="J136" s="171"/>
      <c r="K136" s="128" t="s">
        <v>269</v>
      </c>
    </row>
    <row r="137" spans="1:11" x14ac:dyDescent="0.25">
      <c r="A137" s="6" t="s">
        <v>767</v>
      </c>
      <c r="B137" s="6" t="s">
        <v>2</v>
      </c>
      <c r="C137" s="6"/>
      <c r="D137" s="6" t="s">
        <v>1</v>
      </c>
      <c r="E137" s="2">
        <v>4</v>
      </c>
      <c r="F137" s="7"/>
      <c r="G137" s="7"/>
      <c r="H137" s="6"/>
      <c r="I137" s="27" t="s">
        <v>1311</v>
      </c>
      <c r="J137" s="171"/>
      <c r="K137" s="27" t="s">
        <v>1312</v>
      </c>
    </row>
    <row r="138" spans="1:11" x14ac:dyDescent="0.25">
      <c r="A138" s="6" t="s">
        <v>768</v>
      </c>
      <c r="B138" s="6" t="s">
        <v>2</v>
      </c>
      <c r="C138" s="6"/>
      <c r="D138" s="6" t="s">
        <v>1</v>
      </c>
      <c r="E138" s="2">
        <v>5</v>
      </c>
      <c r="F138" s="7"/>
      <c r="G138" s="7"/>
      <c r="H138" s="6"/>
      <c r="I138" s="27" t="s">
        <v>268</v>
      </c>
      <c r="J138" s="171"/>
      <c r="K138" s="128" t="s">
        <v>267</v>
      </c>
    </row>
    <row r="139" spans="1:11" x14ac:dyDescent="0.25">
      <c r="A139" s="6" t="s">
        <v>769</v>
      </c>
      <c r="B139" s="6" t="s">
        <v>2</v>
      </c>
      <c r="C139" s="6"/>
      <c r="D139" s="6" t="s">
        <v>1</v>
      </c>
      <c r="E139" s="2">
        <v>6</v>
      </c>
      <c r="F139" s="7"/>
      <c r="G139" s="7"/>
      <c r="H139" s="6"/>
      <c r="I139" s="27" t="s">
        <v>266</v>
      </c>
      <c r="J139" s="171"/>
      <c r="K139" s="27" t="s">
        <v>266</v>
      </c>
    </row>
    <row r="140" spans="1:11" x14ac:dyDescent="0.25">
      <c r="A140" s="117" t="s">
        <v>775</v>
      </c>
      <c r="B140" s="117" t="s">
        <v>2</v>
      </c>
      <c r="C140" s="117"/>
      <c r="D140" s="117" t="s">
        <v>1</v>
      </c>
      <c r="E140" s="174">
        <v>1</v>
      </c>
      <c r="F140" s="117"/>
      <c r="G140" s="117"/>
      <c r="H140" s="117"/>
      <c r="I140" s="114" t="s">
        <v>1313</v>
      </c>
      <c r="J140" s="162"/>
      <c r="K140" s="114" t="s">
        <v>1314</v>
      </c>
    </row>
    <row r="141" spans="1:11" x14ac:dyDescent="0.25">
      <c r="A141" s="6" t="s">
        <v>776</v>
      </c>
      <c r="B141" s="6" t="s">
        <v>2</v>
      </c>
      <c r="C141" s="6"/>
      <c r="D141" s="6" t="s">
        <v>1</v>
      </c>
      <c r="E141" s="2">
        <v>2</v>
      </c>
      <c r="F141" s="10"/>
      <c r="G141" s="10"/>
      <c r="H141" s="6"/>
      <c r="I141" s="27" t="s">
        <v>1315</v>
      </c>
      <c r="J141" s="171"/>
      <c r="K141" s="27" t="s">
        <v>1316</v>
      </c>
    </row>
    <row r="142" spans="1:11" x14ac:dyDescent="0.25">
      <c r="A142" s="6" t="s">
        <v>779</v>
      </c>
      <c r="B142" s="6" t="s">
        <v>2</v>
      </c>
      <c r="C142" s="6"/>
      <c r="D142" s="6" t="s">
        <v>1</v>
      </c>
      <c r="E142" s="2">
        <v>3</v>
      </c>
      <c r="F142" s="10"/>
      <c r="G142" s="10"/>
      <c r="H142" s="6"/>
      <c r="I142" s="27" t="s">
        <v>264</v>
      </c>
      <c r="J142" s="171"/>
      <c r="K142" s="124" t="s">
        <v>263</v>
      </c>
    </row>
    <row r="143" spans="1:11" x14ac:dyDescent="0.25">
      <c r="A143" s="117" t="s">
        <v>780</v>
      </c>
      <c r="B143" s="117" t="s">
        <v>2</v>
      </c>
      <c r="C143" s="117"/>
      <c r="D143" s="117" t="s">
        <v>1</v>
      </c>
      <c r="E143" s="174">
        <v>1</v>
      </c>
      <c r="F143" s="117"/>
      <c r="G143" s="117"/>
      <c r="H143" s="117"/>
      <c r="I143" s="114" t="s">
        <v>262</v>
      </c>
      <c r="J143" s="162"/>
      <c r="K143" s="117" t="s">
        <v>261</v>
      </c>
    </row>
    <row r="144" spans="1:11" x14ac:dyDescent="0.25">
      <c r="A144" s="6" t="s">
        <v>781</v>
      </c>
      <c r="B144" s="6" t="s">
        <v>2</v>
      </c>
      <c r="C144" s="6"/>
      <c r="D144" s="6" t="s">
        <v>1</v>
      </c>
      <c r="E144" s="2">
        <v>2</v>
      </c>
      <c r="F144" s="10"/>
      <c r="G144" s="10"/>
      <c r="H144" s="6"/>
      <c r="I144" s="27" t="s">
        <v>260</v>
      </c>
      <c r="J144" s="171"/>
      <c r="K144" s="6" t="s">
        <v>259</v>
      </c>
    </row>
    <row r="145" spans="1:11" x14ac:dyDescent="0.25">
      <c r="A145" s="6" t="s">
        <v>782</v>
      </c>
      <c r="B145" s="6" t="s">
        <v>2</v>
      </c>
      <c r="C145" s="6"/>
      <c r="D145" s="6" t="s">
        <v>1</v>
      </c>
      <c r="E145" s="2">
        <v>3</v>
      </c>
      <c r="F145" s="10"/>
      <c r="G145" s="10"/>
      <c r="H145" s="6"/>
      <c r="I145" s="27" t="s">
        <v>258</v>
      </c>
      <c r="J145" s="171"/>
      <c r="K145" s="6" t="s">
        <v>1317</v>
      </c>
    </row>
    <row r="146" spans="1:11" x14ac:dyDescent="0.25">
      <c r="A146" s="6" t="s">
        <v>783</v>
      </c>
      <c r="B146" s="6" t="s">
        <v>2</v>
      </c>
      <c r="C146" s="6"/>
      <c r="D146" s="6" t="s">
        <v>1</v>
      </c>
      <c r="E146" s="2">
        <v>4</v>
      </c>
      <c r="F146" s="10"/>
      <c r="G146" s="10"/>
      <c r="H146" s="6"/>
      <c r="I146" s="27" t="s">
        <v>1132</v>
      </c>
      <c r="J146" s="171"/>
      <c r="K146" s="6" t="s">
        <v>1133</v>
      </c>
    </row>
    <row r="147" spans="1:11" x14ac:dyDescent="0.25">
      <c r="A147" s="6" t="s">
        <v>784</v>
      </c>
      <c r="B147" s="6" t="s">
        <v>2</v>
      </c>
      <c r="C147" s="6"/>
      <c r="D147" s="6" t="s">
        <v>1</v>
      </c>
      <c r="E147" s="2">
        <v>5</v>
      </c>
      <c r="F147" s="6"/>
      <c r="G147" s="6"/>
      <c r="H147" s="6"/>
      <c r="I147" s="27" t="s">
        <v>1318</v>
      </c>
      <c r="J147" s="171"/>
      <c r="K147" s="6" t="s">
        <v>1319</v>
      </c>
    </row>
    <row r="148" spans="1:11" x14ac:dyDescent="0.25">
      <c r="A148" s="6" t="s">
        <v>785</v>
      </c>
      <c r="B148" s="6" t="s">
        <v>2</v>
      </c>
      <c r="C148" s="6"/>
      <c r="D148" s="6" t="s">
        <v>1</v>
      </c>
      <c r="E148" s="2">
        <v>6</v>
      </c>
      <c r="F148" s="6"/>
      <c r="G148" s="6"/>
      <c r="H148" s="6"/>
      <c r="I148" s="27" t="s">
        <v>257</v>
      </c>
      <c r="J148" s="171"/>
      <c r="K148" s="6" t="s">
        <v>256</v>
      </c>
    </row>
    <row r="149" spans="1:11" x14ac:dyDescent="0.25">
      <c r="A149" s="6" t="s">
        <v>786</v>
      </c>
      <c r="B149" s="6" t="s">
        <v>2</v>
      </c>
      <c r="C149" s="6"/>
      <c r="D149" s="6" t="s">
        <v>1</v>
      </c>
      <c r="E149" s="2">
        <v>7</v>
      </c>
      <c r="F149" s="6"/>
      <c r="G149" s="6"/>
      <c r="H149" s="6"/>
      <c r="I149" s="27" t="s">
        <v>255</v>
      </c>
      <c r="J149" s="171"/>
      <c r="K149" s="6" t="s">
        <v>254</v>
      </c>
    </row>
    <row r="150" spans="1:11" x14ac:dyDescent="0.25">
      <c r="A150" s="6" t="s">
        <v>787</v>
      </c>
      <c r="B150" s="6" t="s">
        <v>2</v>
      </c>
      <c r="C150" s="6"/>
      <c r="D150" s="6" t="s">
        <v>1</v>
      </c>
      <c r="E150" s="2">
        <v>8</v>
      </c>
      <c r="F150" s="6"/>
      <c r="G150" s="6"/>
      <c r="H150" s="6"/>
      <c r="I150" s="27" t="s">
        <v>253</v>
      </c>
      <c r="J150" s="171"/>
      <c r="K150" s="6" t="s">
        <v>252</v>
      </c>
    </row>
    <row r="151" spans="1:11" x14ac:dyDescent="0.25">
      <c r="A151" s="6" t="s">
        <v>788</v>
      </c>
      <c r="B151" s="6" t="s">
        <v>2</v>
      </c>
      <c r="C151" s="6"/>
      <c r="D151" s="6" t="s">
        <v>1</v>
      </c>
      <c r="E151" s="2">
        <v>9</v>
      </c>
      <c r="F151" s="10"/>
      <c r="G151" s="10"/>
      <c r="H151" s="6"/>
      <c r="I151" s="27" t="s">
        <v>251</v>
      </c>
      <c r="J151" s="171"/>
      <c r="K151" s="6" t="s">
        <v>250</v>
      </c>
    </row>
    <row r="152" spans="1:11" x14ac:dyDescent="0.25">
      <c r="A152" s="6" t="s">
        <v>1134</v>
      </c>
      <c r="B152" s="6" t="s">
        <v>2</v>
      </c>
      <c r="C152" s="6"/>
      <c r="D152" s="6" t="s">
        <v>1</v>
      </c>
      <c r="E152" s="2">
        <v>10</v>
      </c>
      <c r="F152" s="6"/>
      <c r="G152" s="6"/>
      <c r="H152" s="6"/>
      <c r="I152" s="27" t="s">
        <v>249</v>
      </c>
      <c r="J152" s="171"/>
      <c r="K152" s="6" t="s">
        <v>248</v>
      </c>
    </row>
    <row r="153" spans="1:11" x14ac:dyDescent="0.25">
      <c r="A153" s="117" t="s">
        <v>789</v>
      </c>
      <c r="B153" s="117" t="s">
        <v>2</v>
      </c>
      <c r="C153" s="117"/>
      <c r="D153" s="117" t="s">
        <v>1</v>
      </c>
      <c r="E153" s="174">
        <v>1</v>
      </c>
      <c r="F153" s="161"/>
      <c r="G153" s="161"/>
      <c r="H153" s="117"/>
      <c r="I153" s="114" t="s">
        <v>124</v>
      </c>
      <c r="J153" s="162"/>
      <c r="K153" s="143" t="s">
        <v>123</v>
      </c>
    </row>
    <row r="154" spans="1:11" x14ac:dyDescent="0.25">
      <c r="A154" s="6" t="s">
        <v>790</v>
      </c>
      <c r="B154" s="6" t="s">
        <v>2</v>
      </c>
      <c r="C154" s="6"/>
      <c r="D154" s="6" t="s">
        <v>1</v>
      </c>
      <c r="E154" s="2">
        <v>2</v>
      </c>
      <c r="F154" s="10"/>
      <c r="G154" s="10"/>
      <c r="H154" s="6"/>
      <c r="I154" s="27" t="s">
        <v>243</v>
      </c>
      <c r="J154" s="171"/>
      <c r="K154" s="124" t="s">
        <v>777</v>
      </c>
    </row>
    <row r="155" spans="1:11" x14ac:dyDescent="0.25">
      <c r="A155" s="6" t="s">
        <v>791</v>
      </c>
      <c r="B155" s="6" t="s">
        <v>2</v>
      </c>
      <c r="C155" s="6"/>
      <c r="D155" s="6" t="s">
        <v>1</v>
      </c>
      <c r="E155" s="2">
        <v>3</v>
      </c>
      <c r="F155" s="10"/>
      <c r="G155" s="10"/>
      <c r="H155" s="6"/>
      <c r="I155" s="27" t="s">
        <v>122</v>
      </c>
      <c r="J155" s="171"/>
      <c r="K155" s="124" t="s">
        <v>121</v>
      </c>
    </row>
    <row r="156" spans="1:11" x14ac:dyDescent="0.25">
      <c r="A156" s="6" t="s">
        <v>792</v>
      </c>
      <c r="B156" s="6" t="s">
        <v>2</v>
      </c>
      <c r="C156" s="6"/>
      <c r="D156" s="6" t="s">
        <v>1</v>
      </c>
      <c r="E156" s="2">
        <v>4</v>
      </c>
      <c r="F156" s="10"/>
      <c r="G156" s="10"/>
      <c r="H156" s="6"/>
      <c r="I156" s="27" t="s">
        <v>246</v>
      </c>
      <c r="J156" s="171"/>
      <c r="K156" s="124" t="s">
        <v>245</v>
      </c>
    </row>
    <row r="157" spans="1:11" x14ac:dyDescent="0.25">
      <c r="A157" s="6" t="s">
        <v>793</v>
      </c>
      <c r="B157" s="6" t="s">
        <v>2</v>
      </c>
      <c r="C157" s="6"/>
      <c r="D157" s="6" t="s">
        <v>1</v>
      </c>
      <c r="E157" s="2">
        <v>5</v>
      </c>
      <c r="F157" s="10"/>
      <c r="G157" s="10"/>
      <c r="H157" s="6"/>
      <c r="I157" s="27" t="s">
        <v>244</v>
      </c>
      <c r="J157" s="171"/>
      <c r="K157" s="124" t="s">
        <v>120</v>
      </c>
    </row>
    <row r="158" spans="1:11" x14ac:dyDescent="0.25">
      <c r="A158" s="6" t="s">
        <v>794</v>
      </c>
      <c r="B158" s="6" t="s">
        <v>2</v>
      </c>
      <c r="C158" s="6"/>
      <c r="D158" s="6" t="s">
        <v>1</v>
      </c>
      <c r="E158" s="2">
        <v>6</v>
      </c>
      <c r="F158" s="10"/>
      <c r="G158" s="10"/>
      <c r="H158" s="6"/>
      <c r="I158" s="27" t="s">
        <v>1320</v>
      </c>
      <c r="J158" s="171"/>
      <c r="K158" s="124" t="s">
        <v>247</v>
      </c>
    </row>
    <row r="159" spans="1:11" x14ac:dyDescent="0.25">
      <c r="A159" s="6" t="s">
        <v>795</v>
      </c>
      <c r="B159" s="6" t="s">
        <v>2</v>
      </c>
      <c r="C159" s="6"/>
      <c r="D159" s="6" t="s">
        <v>1</v>
      </c>
      <c r="E159" s="2">
        <v>7</v>
      </c>
      <c r="F159" s="52"/>
      <c r="G159" s="172"/>
      <c r="H159" s="6"/>
      <c r="I159" s="27" t="s">
        <v>1284</v>
      </c>
      <c r="J159" s="171"/>
      <c r="K159" s="124" t="s">
        <v>172</v>
      </c>
    </row>
    <row r="160" spans="1:11" x14ac:dyDescent="0.25">
      <c r="A160" s="6" t="s">
        <v>796</v>
      </c>
      <c r="B160" s="6" t="s">
        <v>2</v>
      </c>
      <c r="C160" s="6"/>
      <c r="D160" s="6" t="s">
        <v>1</v>
      </c>
      <c r="E160" s="2">
        <v>8</v>
      </c>
      <c r="F160" s="6"/>
      <c r="G160" s="6"/>
      <c r="H160" s="6"/>
      <c r="I160" s="27" t="s">
        <v>242</v>
      </c>
      <c r="J160" s="171"/>
      <c r="K160" s="124" t="s">
        <v>241</v>
      </c>
    </row>
    <row r="161" spans="1:11" x14ac:dyDescent="0.25">
      <c r="A161" s="6" t="s">
        <v>797</v>
      </c>
      <c r="B161" s="6" t="s">
        <v>2</v>
      </c>
      <c r="C161" s="6"/>
      <c r="D161" s="6" t="s">
        <v>1</v>
      </c>
      <c r="E161" s="2">
        <v>9</v>
      </c>
      <c r="F161" s="6"/>
      <c r="G161" s="6"/>
      <c r="H161" s="6"/>
      <c r="I161" s="27" t="s">
        <v>119</v>
      </c>
      <c r="J161" s="171"/>
      <c r="K161" s="27" t="s">
        <v>118</v>
      </c>
    </row>
    <row r="162" spans="1:11" x14ac:dyDescent="0.25">
      <c r="A162" s="6" t="s">
        <v>798</v>
      </c>
      <c r="B162" s="6" t="s">
        <v>2</v>
      </c>
      <c r="C162" s="6"/>
      <c r="D162" s="6" t="s">
        <v>1</v>
      </c>
      <c r="E162" s="2">
        <v>10</v>
      </c>
      <c r="F162" s="6"/>
      <c r="G162" s="6"/>
      <c r="H162" s="6"/>
      <c r="I162" s="27" t="s">
        <v>1844</v>
      </c>
      <c r="J162" s="30"/>
      <c r="K162" s="27" t="s">
        <v>1845</v>
      </c>
    </row>
    <row r="163" spans="1:11" x14ac:dyDescent="0.25">
      <c r="A163" s="117" t="s">
        <v>770</v>
      </c>
      <c r="B163" s="117" t="s">
        <v>2</v>
      </c>
      <c r="C163" s="117"/>
      <c r="D163" s="117" t="s">
        <v>1</v>
      </c>
      <c r="E163" s="174">
        <v>1</v>
      </c>
      <c r="F163" s="117"/>
      <c r="G163" s="117"/>
      <c r="H163" s="117"/>
      <c r="I163" s="114" t="s">
        <v>750</v>
      </c>
      <c r="J163" s="162"/>
      <c r="K163" s="117" t="s">
        <v>751</v>
      </c>
    </row>
    <row r="164" spans="1:11" x14ac:dyDescent="0.25">
      <c r="A164" s="6" t="s">
        <v>771</v>
      </c>
      <c r="B164" s="6" t="s">
        <v>2</v>
      </c>
      <c r="C164" s="6"/>
      <c r="D164" s="6" t="s">
        <v>1</v>
      </c>
      <c r="E164" s="2">
        <v>2</v>
      </c>
      <c r="F164" s="10"/>
      <c r="G164" s="10"/>
      <c r="H164" s="6"/>
      <c r="I164" s="27" t="s">
        <v>1321</v>
      </c>
      <c r="J164" s="171"/>
      <c r="K164" s="6" t="s">
        <v>752</v>
      </c>
    </row>
    <row r="165" spans="1:11" x14ac:dyDescent="0.25">
      <c r="A165" s="6" t="s">
        <v>772</v>
      </c>
      <c r="B165" s="6" t="s">
        <v>2</v>
      </c>
      <c r="C165" s="6"/>
      <c r="D165" s="6" t="s">
        <v>1</v>
      </c>
      <c r="E165" s="2">
        <v>3</v>
      </c>
      <c r="F165" s="10"/>
      <c r="G165" s="10"/>
      <c r="H165" s="6"/>
      <c r="I165" s="27" t="s">
        <v>749</v>
      </c>
      <c r="J165" s="171"/>
      <c r="K165" s="6" t="s">
        <v>753</v>
      </c>
    </row>
    <row r="166" spans="1:11" x14ac:dyDescent="0.25">
      <c r="A166" s="117" t="s">
        <v>773</v>
      </c>
      <c r="B166" s="117" t="s">
        <v>2</v>
      </c>
      <c r="C166" s="117"/>
      <c r="D166" s="117" t="s">
        <v>1</v>
      </c>
      <c r="E166" s="174">
        <v>1</v>
      </c>
      <c r="F166" s="154"/>
      <c r="G166" s="154"/>
      <c r="H166" s="117"/>
      <c r="I166" s="114" t="s">
        <v>265</v>
      </c>
      <c r="J166" s="162"/>
      <c r="K166" s="143" t="s">
        <v>473</v>
      </c>
    </row>
    <row r="167" spans="1:11" x14ac:dyDescent="0.25">
      <c r="A167" s="6" t="s">
        <v>774</v>
      </c>
      <c r="B167" s="6" t="s">
        <v>2</v>
      </c>
      <c r="C167" s="6"/>
      <c r="D167" s="6" t="s">
        <v>1</v>
      </c>
      <c r="E167" s="2">
        <v>2</v>
      </c>
      <c r="F167" s="7"/>
      <c r="G167" s="7"/>
      <c r="H167" s="6"/>
      <c r="I167" s="27" t="s">
        <v>1322</v>
      </c>
      <c r="J167" s="171"/>
      <c r="K167" s="27" t="s">
        <v>1322</v>
      </c>
    </row>
    <row r="168" spans="1:11" x14ac:dyDescent="0.25">
      <c r="A168" s="117" t="s">
        <v>775</v>
      </c>
      <c r="B168" s="117" t="s">
        <v>2</v>
      </c>
      <c r="C168" s="117"/>
      <c r="D168" s="117" t="s">
        <v>1</v>
      </c>
      <c r="E168" s="174">
        <v>1</v>
      </c>
      <c r="F168" s="117"/>
      <c r="G168" s="117"/>
      <c r="H168" s="117"/>
      <c r="I168" s="114" t="s">
        <v>1313</v>
      </c>
      <c r="J168" s="162"/>
      <c r="K168" s="114" t="s">
        <v>1314</v>
      </c>
    </row>
    <row r="169" spans="1:11" x14ac:dyDescent="0.25">
      <c r="A169" s="6" t="s">
        <v>776</v>
      </c>
      <c r="B169" s="6" t="s">
        <v>2</v>
      </c>
      <c r="C169" s="6"/>
      <c r="D169" s="6" t="s">
        <v>1</v>
      </c>
      <c r="E169" s="2">
        <v>2</v>
      </c>
      <c r="F169" s="10"/>
      <c r="G169" s="10"/>
      <c r="H169" s="6"/>
      <c r="I169" s="27" t="s">
        <v>1315</v>
      </c>
      <c r="J169" s="171"/>
      <c r="K169" s="27" t="s">
        <v>1316</v>
      </c>
    </row>
    <row r="170" spans="1:11" x14ac:dyDescent="0.25">
      <c r="A170" s="6" t="s">
        <v>779</v>
      </c>
      <c r="B170" s="6" t="s">
        <v>2</v>
      </c>
      <c r="C170" s="6"/>
      <c r="D170" s="6" t="s">
        <v>1</v>
      </c>
      <c r="E170" s="2">
        <v>3</v>
      </c>
      <c r="F170" s="10"/>
      <c r="G170" s="10"/>
      <c r="H170" s="6"/>
      <c r="I170" s="27" t="s">
        <v>264</v>
      </c>
      <c r="J170" s="171"/>
      <c r="K170" s="124" t="s">
        <v>263</v>
      </c>
    </row>
    <row r="171" spans="1:11" x14ac:dyDescent="0.25">
      <c r="A171" s="174" t="s">
        <v>825</v>
      </c>
      <c r="B171" s="117" t="s">
        <v>2</v>
      </c>
      <c r="C171" s="117"/>
      <c r="D171" s="117" t="s">
        <v>1</v>
      </c>
      <c r="E171" s="174">
        <v>1</v>
      </c>
      <c r="F171" s="154"/>
      <c r="G171" s="154"/>
      <c r="H171" s="117"/>
      <c r="I171" s="117" t="s">
        <v>821</v>
      </c>
      <c r="J171" s="174"/>
      <c r="K171" s="117" t="s">
        <v>822</v>
      </c>
    </row>
    <row r="172" spans="1:11" x14ac:dyDescent="0.25">
      <c r="A172" s="2" t="s">
        <v>826</v>
      </c>
      <c r="B172" s="6" t="s">
        <v>2</v>
      </c>
      <c r="C172" s="6"/>
      <c r="D172" s="6" t="s">
        <v>1</v>
      </c>
      <c r="E172" s="2">
        <v>2</v>
      </c>
      <c r="F172" s="7"/>
      <c r="G172" s="7"/>
      <c r="H172" s="6"/>
      <c r="I172" s="6" t="s">
        <v>205</v>
      </c>
      <c r="J172" s="2"/>
      <c r="K172" s="6" t="s">
        <v>814</v>
      </c>
    </row>
    <row r="173" spans="1:11" x14ac:dyDescent="0.25">
      <c r="A173" s="2" t="s">
        <v>827</v>
      </c>
      <c r="B173" s="6" t="s">
        <v>2</v>
      </c>
      <c r="C173" s="6"/>
      <c r="D173" s="6" t="s">
        <v>1</v>
      </c>
      <c r="E173" s="2">
        <v>3</v>
      </c>
      <c r="F173" s="7"/>
      <c r="G173" s="7"/>
      <c r="H173" s="6"/>
      <c r="I173" s="6" t="s">
        <v>812</v>
      </c>
      <c r="J173" s="2"/>
      <c r="K173" s="6" t="s">
        <v>817</v>
      </c>
    </row>
    <row r="174" spans="1:11" x14ac:dyDescent="0.25">
      <c r="A174" s="2" t="s">
        <v>828</v>
      </c>
      <c r="B174" s="6" t="s">
        <v>2</v>
      </c>
      <c r="C174" s="6"/>
      <c r="D174" s="6" t="s">
        <v>1</v>
      </c>
      <c r="E174" s="2">
        <v>4</v>
      </c>
      <c r="F174" s="7"/>
      <c r="G174" s="7"/>
      <c r="H174" s="6"/>
      <c r="I174" s="6" t="s">
        <v>813</v>
      </c>
      <c r="J174" s="2"/>
      <c r="K174" s="6" t="s">
        <v>820</v>
      </c>
    </row>
    <row r="175" spans="1:11" x14ac:dyDescent="0.25">
      <c r="A175" s="2" t="s">
        <v>829</v>
      </c>
      <c r="B175" s="6" t="s">
        <v>2</v>
      </c>
      <c r="C175" s="6"/>
      <c r="D175" s="6" t="s">
        <v>1</v>
      </c>
      <c r="E175" s="2">
        <v>5</v>
      </c>
      <c r="F175" s="7"/>
      <c r="G175" s="7"/>
      <c r="H175" s="6"/>
      <c r="I175" s="6" t="s">
        <v>818</v>
      </c>
      <c r="J175" s="2"/>
      <c r="K175" s="6" t="s">
        <v>819</v>
      </c>
    </row>
    <row r="176" spans="1:11" x14ac:dyDescent="0.25">
      <c r="A176" s="2" t="s">
        <v>830</v>
      </c>
      <c r="B176" s="6" t="s">
        <v>2</v>
      </c>
      <c r="C176" s="6"/>
      <c r="D176" s="6" t="s">
        <v>1</v>
      </c>
      <c r="E176" s="2">
        <v>6</v>
      </c>
      <c r="F176" s="7"/>
      <c r="G176" s="7"/>
      <c r="H176" s="6"/>
      <c r="I176" s="6" t="s">
        <v>150</v>
      </c>
      <c r="J176" s="2"/>
      <c r="K176" s="6" t="s">
        <v>823</v>
      </c>
    </row>
    <row r="177" spans="1:11" x14ac:dyDescent="0.25">
      <c r="A177" s="2" t="s">
        <v>831</v>
      </c>
      <c r="B177" s="6" t="s">
        <v>2</v>
      </c>
      <c r="C177" s="6"/>
      <c r="D177" s="6" t="s">
        <v>1</v>
      </c>
      <c r="E177" s="2">
        <v>7</v>
      </c>
      <c r="F177" s="7"/>
      <c r="G177" s="7"/>
      <c r="H177" s="6"/>
      <c r="I177" s="6" t="s">
        <v>142</v>
      </c>
      <c r="J177" s="2"/>
      <c r="K177" s="6" t="s">
        <v>141</v>
      </c>
    </row>
    <row r="178" spans="1:11" x14ac:dyDescent="0.25">
      <c r="A178" s="2" t="s">
        <v>832</v>
      </c>
      <c r="B178" s="6" t="s">
        <v>2</v>
      </c>
      <c r="C178" s="6"/>
      <c r="D178" s="6" t="s">
        <v>1</v>
      </c>
      <c r="E178" s="2">
        <v>8</v>
      </c>
      <c r="F178" s="7"/>
      <c r="G178" s="7"/>
      <c r="H178" s="6"/>
      <c r="I178" s="6" t="s">
        <v>148</v>
      </c>
      <c r="J178" s="2"/>
      <c r="K178" s="6" t="s">
        <v>147</v>
      </c>
    </row>
    <row r="179" spans="1:11" x14ac:dyDescent="0.25">
      <c r="A179" s="2" t="s">
        <v>833</v>
      </c>
      <c r="B179" s="6" t="s">
        <v>2</v>
      </c>
      <c r="C179" s="6"/>
      <c r="D179" s="6" t="s">
        <v>1</v>
      </c>
      <c r="E179" s="2">
        <v>9</v>
      </c>
      <c r="F179" s="7"/>
      <c r="G179" s="7"/>
      <c r="H179" s="6"/>
      <c r="I179" s="6" t="s">
        <v>816</v>
      </c>
      <c r="J179" s="2"/>
      <c r="K179" s="6" t="s">
        <v>815</v>
      </c>
    </row>
    <row r="180" spans="1:11" x14ac:dyDescent="0.25">
      <c r="A180" s="174" t="s">
        <v>824</v>
      </c>
      <c r="B180" s="117" t="s">
        <v>2</v>
      </c>
      <c r="C180" s="117"/>
      <c r="D180" s="117" t="s">
        <v>1</v>
      </c>
      <c r="E180" s="174">
        <v>2</v>
      </c>
      <c r="F180" s="154"/>
      <c r="G180" s="154"/>
      <c r="H180" s="117"/>
      <c r="I180" s="117" t="s">
        <v>811</v>
      </c>
      <c r="J180" s="174"/>
      <c r="K180" s="117" t="s">
        <v>480</v>
      </c>
    </row>
    <row r="181" spans="1:11" x14ac:dyDescent="0.25">
      <c r="A181" s="119" t="s">
        <v>956</v>
      </c>
      <c r="B181" s="117" t="s">
        <v>2</v>
      </c>
      <c r="C181" s="117"/>
      <c r="D181" s="117" t="s">
        <v>1</v>
      </c>
      <c r="E181" s="174">
        <v>1</v>
      </c>
      <c r="F181" s="114"/>
      <c r="G181" s="114"/>
      <c r="H181" s="114"/>
      <c r="I181" s="114" t="s">
        <v>333</v>
      </c>
      <c r="J181" s="159"/>
      <c r="K181" s="143" t="s">
        <v>474</v>
      </c>
    </row>
    <row r="182" spans="1:11" x14ac:dyDescent="0.25">
      <c r="A182" s="19" t="s">
        <v>957</v>
      </c>
      <c r="B182" s="6" t="s">
        <v>2</v>
      </c>
      <c r="C182" s="6"/>
      <c r="D182" s="6" t="s">
        <v>1</v>
      </c>
      <c r="E182" s="2">
        <v>2</v>
      </c>
      <c r="F182" s="27"/>
      <c r="G182" s="27"/>
      <c r="H182" s="27"/>
      <c r="I182" s="27" t="s">
        <v>332</v>
      </c>
      <c r="J182" s="122"/>
      <c r="K182" s="124" t="s">
        <v>522</v>
      </c>
    </row>
    <row r="183" spans="1:11" x14ac:dyDescent="0.25">
      <c r="A183" s="19" t="s">
        <v>958</v>
      </c>
      <c r="B183" s="6" t="s">
        <v>2</v>
      </c>
      <c r="C183" s="6"/>
      <c r="D183" s="6" t="s">
        <v>1</v>
      </c>
      <c r="E183" s="2">
        <v>3</v>
      </c>
      <c r="F183" s="27"/>
      <c r="G183" s="27"/>
      <c r="H183" s="27"/>
      <c r="I183" s="27" t="s">
        <v>1255</v>
      </c>
      <c r="J183" s="122"/>
      <c r="K183" s="124" t="s">
        <v>331</v>
      </c>
    </row>
    <row r="184" spans="1:11" x14ac:dyDescent="0.25">
      <c r="A184" s="19" t="s">
        <v>959</v>
      </c>
      <c r="B184" s="6" t="s">
        <v>2</v>
      </c>
      <c r="C184" s="6"/>
      <c r="D184" s="6" t="s">
        <v>1</v>
      </c>
      <c r="E184" s="2">
        <v>4</v>
      </c>
      <c r="F184" s="27"/>
      <c r="G184" s="27"/>
      <c r="H184" s="27"/>
      <c r="I184" s="27" t="s">
        <v>1254</v>
      </c>
      <c r="J184" s="122"/>
      <c r="K184" s="124" t="s">
        <v>521</v>
      </c>
    </row>
    <row r="185" spans="1:11" x14ac:dyDescent="0.25">
      <c r="A185" s="19" t="s">
        <v>960</v>
      </c>
      <c r="B185" s="6" t="s">
        <v>2</v>
      </c>
      <c r="C185" s="6"/>
      <c r="D185" s="6" t="s">
        <v>1</v>
      </c>
      <c r="E185" s="2">
        <v>5</v>
      </c>
      <c r="F185" s="27"/>
      <c r="G185" s="27"/>
      <c r="H185" s="27"/>
      <c r="I185" s="27" t="s">
        <v>330</v>
      </c>
      <c r="J185" s="122"/>
      <c r="K185" s="124" t="s">
        <v>329</v>
      </c>
    </row>
    <row r="186" spans="1:11" x14ac:dyDescent="0.25">
      <c r="A186" s="19" t="s">
        <v>961</v>
      </c>
      <c r="B186" s="6" t="s">
        <v>2</v>
      </c>
      <c r="C186" s="6"/>
      <c r="D186" s="6" t="s">
        <v>1</v>
      </c>
      <c r="E186" s="2">
        <v>6</v>
      </c>
      <c r="F186" s="27"/>
      <c r="G186" s="27"/>
      <c r="H186" s="27"/>
      <c r="I186" s="27" t="s">
        <v>328</v>
      </c>
      <c r="J186" s="122"/>
      <c r="K186" s="124" t="s">
        <v>327</v>
      </c>
    </row>
    <row r="187" spans="1:11" x14ac:dyDescent="0.25">
      <c r="A187" s="19" t="s">
        <v>1474</v>
      </c>
      <c r="B187" s="6" t="s">
        <v>2</v>
      </c>
      <c r="C187" s="6"/>
      <c r="D187" s="6" t="s">
        <v>1</v>
      </c>
      <c r="E187" s="2">
        <v>7</v>
      </c>
      <c r="F187" s="27"/>
      <c r="G187" s="27"/>
      <c r="H187" s="27"/>
      <c r="I187" s="6" t="s">
        <v>326</v>
      </c>
      <c r="J187" s="122"/>
      <c r="K187" s="189" t="s">
        <v>325</v>
      </c>
    </row>
    <row r="188" spans="1:11" x14ac:dyDescent="0.25">
      <c r="A188" s="19" t="s">
        <v>1475</v>
      </c>
      <c r="B188" s="6" t="s">
        <v>2</v>
      </c>
      <c r="C188" s="6"/>
      <c r="D188" s="6" t="s">
        <v>1</v>
      </c>
      <c r="E188" s="2">
        <v>8</v>
      </c>
      <c r="F188" s="27"/>
      <c r="G188" s="27"/>
      <c r="H188" s="27"/>
      <c r="I188" s="27" t="s">
        <v>1256</v>
      </c>
      <c r="J188" s="122"/>
      <c r="K188" s="27" t="s">
        <v>1257</v>
      </c>
    </row>
    <row r="189" spans="1:11" x14ac:dyDescent="0.25">
      <c r="A189" s="19" t="s">
        <v>1476</v>
      </c>
      <c r="B189" s="6" t="s">
        <v>2</v>
      </c>
      <c r="C189" s="6"/>
      <c r="D189" s="6" t="s">
        <v>1</v>
      </c>
      <c r="E189" s="2">
        <v>9</v>
      </c>
      <c r="F189" s="27"/>
      <c r="G189" s="27"/>
      <c r="H189" s="27"/>
      <c r="I189" s="27" t="s">
        <v>1258</v>
      </c>
      <c r="J189" s="122"/>
      <c r="K189" s="27" t="s">
        <v>1259</v>
      </c>
    </row>
    <row r="190" spans="1:11" x14ac:dyDescent="0.25">
      <c r="A190" s="19" t="s">
        <v>1477</v>
      </c>
      <c r="B190" s="6" t="s">
        <v>2</v>
      </c>
      <c r="C190" s="6"/>
      <c r="D190" s="6" t="s">
        <v>1</v>
      </c>
      <c r="E190" s="2">
        <v>10</v>
      </c>
      <c r="F190" s="27"/>
      <c r="G190" s="27"/>
      <c r="H190" s="27"/>
      <c r="I190" s="27" t="s">
        <v>1260</v>
      </c>
      <c r="J190" s="122"/>
      <c r="K190" s="27" t="s">
        <v>1261</v>
      </c>
    </row>
    <row r="191" spans="1:11" x14ac:dyDescent="0.25">
      <c r="A191" s="19" t="s">
        <v>1478</v>
      </c>
      <c r="B191" s="6" t="s">
        <v>2</v>
      </c>
      <c r="C191" s="6"/>
      <c r="D191" s="6" t="s">
        <v>1</v>
      </c>
      <c r="E191" s="2">
        <v>11</v>
      </c>
      <c r="F191" s="27"/>
      <c r="G191" s="27"/>
      <c r="H191" s="27"/>
      <c r="I191" s="27" t="s">
        <v>525</v>
      </c>
      <c r="J191" s="122"/>
      <c r="K191" s="124" t="s">
        <v>524</v>
      </c>
    </row>
    <row r="192" spans="1:11" x14ac:dyDescent="0.25">
      <c r="A192" s="19" t="s">
        <v>1479</v>
      </c>
      <c r="B192" s="6" t="s">
        <v>2</v>
      </c>
      <c r="C192" s="6"/>
      <c r="D192" s="6" t="s">
        <v>1</v>
      </c>
      <c r="E192" s="2">
        <v>12</v>
      </c>
      <c r="F192" s="27"/>
      <c r="G192" s="27"/>
      <c r="H192" s="27"/>
      <c r="I192" s="27" t="s">
        <v>1262</v>
      </c>
      <c r="J192" s="122"/>
      <c r="K192" s="27" t="s">
        <v>1263</v>
      </c>
    </row>
    <row r="193" spans="1:12" x14ac:dyDescent="0.25">
      <c r="A193" s="119" t="s">
        <v>901</v>
      </c>
      <c r="B193" s="117" t="s">
        <v>2</v>
      </c>
      <c r="C193" s="117"/>
      <c r="D193" s="117" t="s">
        <v>1</v>
      </c>
      <c r="E193" s="174">
        <v>1</v>
      </c>
      <c r="F193" s="149"/>
      <c r="G193" s="149"/>
      <c r="H193" s="149"/>
      <c r="I193" s="114" t="s">
        <v>896</v>
      </c>
      <c r="J193" s="149"/>
      <c r="K193" s="149" t="s">
        <v>1471</v>
      </c>
    </row>
    <row r="194" spans="1:12" x14ac:dyDescent="0.25">
      <c r="A194" s="19" t="s">
        <v>902</v>
      </c>
      <c r="B194" s="6" t="s">
        <v>2</v>
      </c>
      <c r="C194" s="6"/>
      <c r="D194" s="6" t="s">
        <v>1</v>
      </c>
      <c r="E194" s="2">
        <v>2</v>
      </c>
      <c r="F194" s="28"/>
      <c r="G194" s="28"/>
      <c r="H194" s="28"/>
      <c r="I194" s="27" t="s">
        <v>1323</v>
      </c>
      <c r="J194" s="28"/>
      <c r="K194" s="28"/>
    </row>
    <row r="195" spans="1:12" x14ac:dyDescent="0.25">
      <c r="A195" s="19" t="s">
        <v>903</v>
      </c>
      <c r="B195" s="6" t="s">
        <v>2</v>
      </c>
      <c r="C195" s="6"/>
      <c r="D195" s="6" t="s">
        <v>1</v>
      </c>
      <c r="E195" s="2">
        <v>3</v>
      </c>
      <c r="F195" s="28"/>
      <c r="G195" s="28"/>
      <c r="H195" s="28"/>
      <c r="I195" s="27" t="s">
        <v>897</v>
      </c>
      <c r="J195" s="28"/>
      <c r="K195" s="28" t="s">
        <v>1472</v>
      </c>
    </row>
    <row r="196" spans="1:12" x14ac:dyDescent="0.25">
      <c r="A196" s="19" t="s">
        <v>904</v>
      </c>
      <c r="B196" s="6" t="s">
        <v>2</v>
      </c>
      <c r="C196" s="6"/>
      <c r="D196" s="6" t="s">
        <v>1</v>
      </c>
      <c r="E196" s="2">
        <v>4</v>
      </c>
      <c r="F196" s="28"/>
      <c r="G196" s="28"/>
      <c r="H196" s="28"/>
      <c r="I196" s="27" t="s">
        <v>898</v>
      </c>
      <c r="J196" s="28"/>
      <c r="K196" s="28" t="s">
        <v>1319</v>
      </c>
    </row>
    <row r="197" spans="1:12" x14ac:dyDescent="0.25">
      <c r="A197" s="19" t="s">
        <v>905</v>
      </c>
      <c r="B197" s="6" t="s">
        <v>2</v>
      </c>
      <c r="C197" s="6"/>
      <c r="D197" s="6" t="s">
        <v>1</v>
      </c>
      <c r="E197" s="2">
        <v>5</v>
      </c>
      <c r="F197" s="28"/>
      <c r="G197" s="28"/>
      <c r="H197" s="28"/>
      <c r="I197" s="27" t="s">
        <v>899</v>
      </c>
      <c r="J197" s="28"/>
      <c r="K197" s="28" t="s">
        <v>1473</v>
      </c>
    </row>
    <row r="198" spans="1:12" x14ac:dyDescent="0.25">
      <c r="A198" s="119" t="s">
        <v>962</v>
      </c>
      <c r="B198" s="114" t="s">
        <v>2</v>
      </c>
      <c r="C198" s="114"/>
      <c r="D198" s="114" t="s">
        <v>1</v>
      </c>
      <c r="E198" s="174">
        <v>1</v>
      </c>
      <c r="F198" s="114"/>
      <c r="G198" s="114"/>
      <c r="H198" s="114"/>
      <c r="I198" s="114" t="s">
        <v>128</v>
      </c>
      <c r="J198" s="114"/>
      <c r="K198" s="114" t="s">
        <v>127</v>
      </c>
      <c r="L198" s="114"/>
    </row>
    <row r="199" spans="1:12" x14ac:dyDescent="0.25">
      <c r="A199" s="19" t="s">
        <v>963</v>
      </c>
      <c r="B199" s="27" t="s">
        <v>2</v>
      </c>
      <c r="C199" s="27"/>
      <c r="D199" s="27" t="s">
        <v>1</v>
      </c>
      <c r="E199" s="2">
        <v>2</v>
      </c>
      <c r="F199" s="27"/>
      <c r="G199" s="27"/>
      <c r="H199" s="27"/>
      <c r="I199" s="27" t="s">
        <v>890</v>
      </c>
      <c r="J199" s="27"/>
      <c r="K199" s="27" t="s">
        <v>126</v>
      </c>
      <c r="L199" s="27"/>
    </row>
    <row r="200" spans="1:12" x14ac:dyDescent="0.25">
      <c r="A200" s="19" t="s">
        <v>964</v>
      </c>
      <c r="B200" s="27" t="s">
        <v>2</v>
      </c>
      <c r="C200" s="27"/>
      <c r="D200" s="27" t="s">
        <v>1</v>
      </c>
      <c r="E200" s="2">
        <v>3</v>
      </c>
      <c r="F200" s="27"/>
      <c r="G200" s="27"/>
      <c r="H200" s="27"/>
      <c r="I200" s="27" t="s">
        <v>125</v>
      </c>
      <c r="J200" s="27"/>
      <c r="K200" s="27" t="s">
        <v>1324</v>
      </c>
      <c r="L200" s="27"/>
    </row>
    <row r="201" spans="1:12" x14ac:dyDescent="0.25">
      <c r="A201" s="19" t="s">
        <v>965</v>
      </c>
      <c r="B201" s="27" t="s">
        <v>2</v>
      </c>
      <c r="C201" s="27"/>
      <c r="D201" s="27" t="s">
        <v>1</v>
      </c>
      <c r="E201" s="2">
        <v>4</v>
      </c>
      <c r="F201" s="27"/>
      <c r="G201" s="27"/>
      <c r="H201" s="27"/>
      <c r="I201" s="27" t="s">
        <v>1325</v>
      </c>
      <c r="J201" s="27"/>
      <c r="K201" s="27" t="s">
        <v>909</v>
      </c>
      <c r="L201" s="27"/>
    </row>
    <row r="202" spans="1:12" x14ac:dyDescent="0.25">
      <c r="A202" s="19" t="s">
        <v>966</v>
      </c>
      <c r="B202" s="27" t="s">
        <v>2</v>
      </c>
      <c r="C202" s="27"/>
      <c r="D202" s="27" t="s">
        <v>1</v>
      </c>
      <c r="E202" s="2">
        <v>5</v>
      </c>
      <c r="F202" s="27"/>
      <c r="G202" s="27"/>
      <c r="H202" s="27"/>
      <c r="I202" s="27" t="s">
        <v>1326</v>
      </c>
      <c r="J202" s="27"/>
      <c r="K202" s="27" t="s">
        <v>908</v>
      </c>
      <c r="L202" s="27"/>
    </row>
    <row r="203" spans="1:12" x14ac:dyDescent="0.25">
      <c r="A203" s="19" t="s">
        <v>967</v>
      </c>
      <c r="B203" s="27" t="s">
        <v>2</v>
      </c>
      <c r="C203" s="27"/>
      <c r="D203" s="27" t="s">
        <v>1</v>
      </c>
      <c r="E203" s="2">
        <v>6</v>
      </c>
      <c r="F203" s="27"/>
      <c r="G203" s="27"/>
      <c r="H203" s="27"/>
      <c r="I203" s="27" t="s">
        <v>892</v>
      </c>
      <c r="J203" s="27"/>
      <c r="K203" s="27" t="s">
        <v>891</v>
      </c>
      <c r="L203" s="27"/>
    </row>
    <row r="204" spans="1:12" x14ac:dyDescent="0.25">
      <c r="A204" s="19" t="s">
        <v>968</v>
      </c>
      <c r="B204" s="27" t="s">
        <v>2</v>
      </c>
      <c r="C204" s="27"/>
      <c r="D204" s="27" t="s">
        <v>1</v>
      </c>
      <c r="E204" s="2">
        <v>7</v>
      </c>
      <c r="F204" s="27"/>
      <c r="G204" s="27"/>
      <c r="H204" s="27"/>
      <c r="I204" s="27" t="s">
        <v>893</v>
      </c>
      <c r="J204" s="27"/>
      <c r="K204" s="27" t="s">
        <v>915</v>
      </c>
      <c r="L204" s="27"/>
    </row>
    <row r="205" spans="1:12" x14ac:dyDescent="0.25">
      <c r="A205" s="19" t="s">
        <v>969</v>
      </c>
      <c r="B205" s="27" t="s">
        <v>2</v>
      </c>
      <c r="C205" s="27"/>
      <c r="D205" s="27" t="s">
        <v>1</v>
      </c>
      <c r="E205" s="2">
        <v>8</v>
      </c>
      <c r="F205" s="27"/>
      <c r="G205" s="27"/>
      <c r="H205" s="27"/>
      <c r="I205" s="27" t="s">
        <v>886</v>
      </c>
      <c r="J205" s="27"/>
      <c r="K205" s="27" t="s">
        <v>914</v>
      </c>
      <c r="L205" s="27"/>
    </row>
    <row r="206" spans="1:12" x14ac:dyDescent="0.25">
      <c r="A206" s="19" t="s">
        <v>970</v>
      </c>
      <c r="B206" s="27" t="s">
        <v>2</v>
      </c>
      <c r="C206" s="27"/>
      <c r="D206" s="27" t="s">
        <v>1</v>
      </c>
      <c r="E206" s="2">
        <v>9</v>
      </c>
      <c r="F206" s="27"/>
      <c r="G206" s="27"/>
      <c r="H206" s="27"/>
      <c r="I206" s="27" t="s">
        <v>894</v>
      </c>
      <c r="J206" s="27"/>
      <c r="K206" s="27" t="s">
        <v>916</v>
      </c>
      <c r="L206" s="27"/>
    </row>
    <row r="207" spans="1:12" x14ac:dyDescent="0.25">
      <c r="A207" s="19" t="s">
        <v>971</v>
      </c>
      <c r="B207" s="27" t="s">
        <v>2</v>
      </c>
      <c r="C207" s="27"/>
      <c r="D207" s="27" t="s">
        <v>1</v>
      </c>
      <c r="E207" s="2">
        <v>10</v>
      </c>
      <c r="F207" s="27"/>
      <c r="G207" s="27"/>
      <c r="H207" s="27"/>
      <c r="I207" s="27" t="s">
        <v>887</v>
      </c>
      <c r="J207" s="27"/>
      <c r="K207" s="27" t="s">
        <v>913</v>
      </c>
      <c r="L207" s="27"/>
    </row>
    <row r="208" spans="1:12" x14ac:dyDescent="0.25">
      <c r="A208" s="19" t="s">
        <v>972</v>
      </c>
      <c r="B208" s="27" t="s">
        <v>2</v>
      </c>
      <c r="C208" s="27"/>
      <c r="D208" s="27" t="s">
        <v>1</v>
      </c>
      <c r="E208" s="2">
        <v>11</v>
      </c>
      <c r="F208" s="27"/>
      <c r="G208" s="27"/>
      <c r="H208" s="27"/>
      <c r="I208" s="27" t="s">
        <v>888</v>
      </c>
      <c r="J208" s="27"/>
      <c r="K208" s="27" t="s">
        <v>912</v>
      </c>
      <c r="L208" s="27"/>
    </row>
    <row r="209" spans="1:12" x14ac:dyDescent="0.25">
      <c r="A209" s="19" t="s">
        <v>973</v>
      </c>
      <c r="B209" s="27" t="s">
        <v>2</v>
      </c>
      <c r="C209" s="27"/>
      <c r="D209" s="27" t="s">
        <v>1</v>
      </c>
      <c r="E209" s="2">
        <v>12</v>
      </c>
      <c r="F209" s="27"/>
      <c r="G209" s="27"/>
      <c r="H209" s="27"/>
      <c r="I209" s="27" t="s">
        <v>889</v>
      </c>
      <c r="J209" s="27"/>
      <c r="K209" s="27" t="s">
        <v>910</v>
      </c>
      <c r="L209" s="27"/>
    </row>
    <row r="210" spans="1:12" x14ac:dyDescent="0.25">
      <c r="A210" s="19" t="s">
        <v>974</v>
      </c>
      <c r="B210" s="27" t="s">
        <v>2</v>
      </c>
      <c r="C210" s="27"/>
      <c r="D210" s="27" t="s">
        <v>1</v>
      </c>
      <c r="E210" s="2">
        <v>13</v>
      </c>
      <c r="F210" s="27"/>
      <c r="G210" s="27"/>
      <c r="H210" s="27"/>
      <c r="I210" s="27" t="s">
        <v>900</v>
      </c>
      <c r="J210" s="27"/>
      <c r="K210" s="27" t="s">
        <v>911</v>
      </c>
      <c r="L210" s="27"/>
    </row>
    <row r="211" spans="1:12" x14ac:dyDescent="0.25">
      <c r="A211" s="19" t="s">
        <v>975</v>
      </c>
      <c r="B211" s="27" t="s">
        <v>2</v>
      </c>
      <c r="C211" s="27"/>
      <c r="D211" s="27" t="s">
        <v>1</v>
      </c>
      <c r="E211" s="2">
        <v>14</v>
      </c>
      <c r="F211" s="27"/>
      <c r="G211" s="27"/>
      <c r="H211" s="27"/>
      <c r="I211" s="27" t="s">
        <v>906</v>
      </c>
      <c r="J211" s="27"/>
      <c r="K211" s="27" t="s">
        <v>907</v>
      </c>
      <c r="L211" s="27"/>
    </row>
    <row r="212" spans="1:12" x14ac:dyDescent="0.25">
      <c r="A212" s="119" t="s">
        <v>978</v>
      </c>
      <c r="B212" s="114" t="s">
        <v>2</v>
      </c>
      <c r="C212" s="114"/>
      <c r="D212" s="114" t="s">
        <v>1</v>
      </c>
      <c r="E212" s="174">
        <v>1</v>
      </c>
      <c r="F212" s="149"/>
      <c r="G212" s="149"/>
      <c r="H212" s="149"/>
      <c r="I212" s="116" t="s">
        <v>321</v>
      </c>
      <c r="J212" s="114"/>
      <c r="K212" s="190" t="s">
        <v>320</v>
      </c>
    </row>
    <row r="213" spans="1:12" x14ac:dyDescent="0.25">
      <c r="A213" s="19" t="s">
        <v>979</v>
      </c>
      <c r="B213" s="27" t="s">
        <v>2</v>
      </c>
      <c r="C213" s="27"/>
      <c r="D213" s="27" t="s">
        <v>1</v>
      </c>
      <c r="E213" s="2">
        <v>2</v>
      </c>
      <c r="F213" s="28"/>
      <c r="G213" s="28"/>
      <c r="H213" s="28"/>
      <c r="I213" s="3" t="s">
        <v>526</v>
      </c>
      <c r="J213" s="27"/>
      <c r="K213" s="58" t="s">
        <v>514</v>
      </c>
    </row>
    <row r="214" spans="1:12" x14ac:dyDescent="0.25">
      <c r="A214" s="19" t="s">
        <v>980</v>
      </c>
      <c r="B214" s="27" t="s">
        <v>2</v>
      </c>
      <c r="C214" s="27"/>
      <c r="D214" s="27" t="s">
        <v>1</v>
      </c>
      <c r="E214" s="2">
        <v>3</v>
      </c>
      <c r="F214" s="28"/>
      <c r="G214" s="28"/>
      <c r="H214" s="28"/>
      <c r="I214" s="6" t="s">
        <v>319</v>
      </c>
      <c r="J214" s="27"/>
      <c r="K214" s="6" t="s">
        <v>527</v>
      </c>
    </row>
    <row r="215" spans="1:12" x14ac:dyDescent="0.25">
      <c r="A215" s="119" t="s">
        <v>1020</v>
      </c>
      <c r="B215" s="117" t="s">
        <v>2</v>
      </c>
      <c r="C215" s="117"/>
      <c r="D215" s="117" t="s">
        <v>1</v>
      </c>
      <c r="E215" s="174">
        <v>1</v>
      </c>
      <c r="F215" s="114"/>
      <c r="G215" s="114"/>
      <c r="H215" s="114"/>
      <c r="I215" s="114" t="s">
        <v>989</v>
      </c>
      <c r="J215" s="114"/>
      <c r="K215" s="114" t="s">
        <v>1008</v>
      </c>
    </row>
    <row r="216" spans="1:12" x14ac:dyDescent="0.25">
      <c r="A216" s="19" t="s">
        <v>1021</v>
      </c>
      <c r="B216" s="6" t="s">
        <v>2</v>
      </c>
      <c r="C216" s="6"/>
      <c r="D216" s="6" t="s">
        <v>1</v>
      </c>
      <c r="E216" s="2">
        <v>2</v>
      </c>
      <c r="F216" s="27"/>
      <c r="G216" s="27"/>
      <c r="H216" s="27"/>
      <c r="I216" s="27" t="s">
        <v>990</v>
      </c>
      <c r="J216" s="27"/>
      <c r="K216" s="27" t="s">
        <v>1009</v>
      </c>
    </row>
    <row r="217" spans="1:12" x14ac:dyDescent="0.25">
      <c r="A217" s="19" t="s">
        <v>1022</v>
      </c>
      <c r="B217" s="6" t="s">
        <v>2</v>
      </c>
      <c r="C217" s="6"/>
      <c r="D217" s="6" t="s">
        <v>1</v>
      </c>
      <c r="E217" s="2">
        <v>3</v>
      </c>
      <c r="F217" s="27"/>
      <c r="G217" s="27"/>
      <c r="H217" s="27"/>
      <c r="I217" s="27" t="s">
        <v>991</v>
      </c>
      <c r="J217" s="27"/>
      <c r="K217" s="27" t="s">
        <v>1010</v>
      </c>
    </row>
    <row r="218" spans="1:12" x14ac:dyDescent="0.25">
      <c r="A218" s="19" t="s">
        <v>1023</v>
      </c>
      <c r="B218" s="6" t="s">
        <v>2</v>
      </c>
      <c r="C218" s="6"/>
      <c r="D218" s="6" t="s">
        <v>1</v>
      </c>
      <c r="E218" s="2">
        <v>4</v>
      </c>
      <c r="F218" s="27"/>
      <c r="G218" s="27"/>
      <c r="H218" s="27"/>
      <c r="I218" s="27" t="s">
        <v>992</v>
      </c>
      <c r="J218" s="27"/>
      <c r="K218" s="27" t="s">
        <v>1011</v>
      </c>
    </row>
    <row r="219" spans="1:12" x14ac:dyDescent="0.25">
      <c r="A219" s="19" t="s">
        <v>1652</v>
      </c>
      <c r="B219" s="6" t="s">
        <v>2</v>
      </c>
      <c r="C219" s="6"/>
      <c r="D219" s="6" t="s">
        <v>1</v>
      </c>
      <c r="E219" s="2">
        <v>5</v>
      </c>
      <c r="F219" s="27"/>
      <c r="G219" s="27"/>
      <c r="H219" s="27"/>
      <c r="I219" s="27" t="s">
        <v>1654</v>
      </c>
      <c r="J219" s="27"/>
      <c r="K219" s="27" t="s">
        <v>1657</v>
      </c>
    </row>
    <row r="220" spans="1:12" x14ac:dyDescent="0.25">
      <c r="A220" s="19" t="s">
        <v>1653</v>
      </c>
      <c r="B220" s="6" t="s">
        <v>2</v>
      </c>
      <c r="C220" s="6"/>
      <c r="D220" s="6" t="s">
        <v>1</v>
      </c>
      <c r="E220" s="2">
        <v>6</v>
      </c>
      <c r="F220" s="27"/>
      <c r="G220" s="27"/>
      <c r="H220" s="27"/>
      <c r="I220" s="27" t="s">
        <v>1656</v>
      </c>
      <c r="J220" s="27"/>
      <c r="K220" s="27" t="s">
        <v>1658</v>
      </c>
    </row>
    <row r="221" spans="1:12" x14ac:dyDescent="0.25">
      <c r="A221" s="19" t="s">
        <v>1655</v>
      </c>
      <c r="B221" s="6" t="s">
        <v>2</v>
      </c>
      <c r="C221" s="6"/>
      <c r="D221" s="6" t="s">
        <v>1</v>
      </c>
      <c r="E221" s="2">
        <v>993</v>
      </c>
      <c r="F221" s="27"/>
      <c r="G221" s="27"/>
      <c r="H221" s="27"/>
      <c r="I221" s="27" t="s">
        <v>1574</v>
      </c>
      <c r="J221" s="27"/>
      <c r="K221" s="27" t="s">
        <v>168</v>
      </c>
    </row>
    <row r="222" spans="1:12" x14ac:dyDescent="0.25">
      <c r="A222" s="119" t="s">
        <v>1024</v>
      </c>
      <c r="B222" s="117" t="s">
        <v>2</v>
      </c>
      <c r="C222" s="117"/>
      <c r="D222" s="117" t="s">
        <v>1</v>
      </c>
      <c r="E222" s="174">
        <v>1</v>
      </c>
      <c r="F222" s="114"/>
      <c r="G222" s="114"/>
      <c r="H222" s="114"/>
      <c r="I222" s="114" t="s">
        <v>177</v>
      </c>
      <c r="J222" s="150"/>
      <c r="K222" s="114" t="s">
        <v>176</v>
      </c>
    </row>
    <row r="223" spans="1:12" x14ac:dyDescent="0.25">
      <c r="A223" s="19" t="s">
        <v>1025</v>
      </c>
      <c r="B223" s="6" t="s">
        <v>2</v>
      </c>
      <c r="C223" s="27"/>
      <c r="D223" s="6" t="s">
        <v>1</v>
      </c>
      <c r="E223" s="208">
        <v>2</v>
      </c>
      <c r="F223" s="27"/>
      <c r="G223" s="27"/>
      <c r="H223" s="27"/>
      <c r="I223" s="27" t="s">
        <v>175</v>
      </c>
      <c r="J223" s="30"/>
      <c r="K223" s="27" t="s">
        <v>174</v>
      </c>
    </row>
    <row r="224" spans="1:12" x14ac:dyDescent="0.25">
      <c r="A224" s="19" t="s">
        <v>1026</v>
      </c>
      <c r="B224" s="6" t="s">
        <v>2</v>
      </c>
      <c r="C224" s="6"/>
      <c r="D224" s="6" t="s">
        <v>1</v>
      </c>
      <c r="E224" s="208">
        <v>3</v>
      </c>
      <c r="F224" s="27"/>
      <c r="G224" s="27"/>
      <c r="H224" s="27"/>
      <c r="I224" s="27" t="s">
        <v>1790</v>
      </c>
      <c r="J224" s="30"/>
      <c r="K224" s="27" t="s">
        <v>1792</v>
      </c>
    </row>
    <row r="225" spans="1:11" x14ac:dyDescent="0.25">
      <c r="A225" s="19" t="s">
        <v>1027</v>
      </c>
      <c r="B225" s="6" t="s">
        <v>2</v>
      </c>
      <c r="C225" s="6"/>
      <c r="D225" s="6" t="s">
        <v>1</v>
      </c>
      <c r="E225" s="208">
        <v>4</v>
      </c>
      <c r="F225" s="27"/>
      <c r="G225" s="27"/>
      <c r="H225" s="27"/>
      <c r="I225" s="27" t="s">
        <v>1791</v>
      </c>
      <c r="J225" s="30"/>
      <c r="K225" s="27" t="s">
        <v>1789</v>
      </c>
    </row>
    <row r="226" spans="1:11" x14ac:dyDescent="0.25">
      <c r="A226" s="19" t="s">
        <v>1028</v>
      </c>
      <c r="B226" s="6" t="s">
        <v>2</v>
      </c>
      <c r="C226" s="6"/>
      <c r="D226" s="6" t="s">
        <v>1</v>
      </c>
      <c r="E226" s="208">
        <v>5</v>
      </c>
      <c r="F226" s="30"/>
      <c r="G226" s="30"/>
      <c r="H226" s="30"/>
      <c r="I226" s="27" t="s">
        <v>1793</v>
      </c>
      <c r="J226" s="30"/>
      <c r="K226" s="27" t="s">
        <v>1795</v>
      </c>
    </row>
    <row r="227" spans="1:11" x14ac:dyDescent="0.25">
      <c r="A227" s="19" t="s">
        <v>1029</v>
      </c>
      <c r="B227" s="6" t="s">
        <v>2</v>
      </c>
      <c r="C227" s="6"/>
      <c r="D227" s="6" t="s">
        <v>1</v>
      </c>
      <c r="E227" s="208">
        <v>6</v>
      </c>
      <c r="F227" s="30"/>
      <c r="G227" s="30"/>
      <c r="H227" s="30"/>
      <c r="I227" s="27" t="s">
        <v>1794</v>
      </c>
      <c r="J227" s="30"/>
      <c r="K227" s="27" t="s">
        <v>1796</v>
      </c>
    </row>
    <row r="228" spans="1:11" x14ac:dyDescent="0.25">
      <c r="A228" s="19" t="s">
        <v>1030</v>
      </c>
      <c r="B228" s="6" t="s">
        <v>2</v>
      </c>
      <c r="C228" s="6"/>
      <c r="D228" s="6" t="s">
        <v>1</v>
      </c>
      <c r="E228" s="208">
        <v>7</v>
      </c>
      <c r="F228" s="27"/>
      <c r="G228" s="27"/>
      <c r="H228" s="27"/>
      <c r="I228" s="27" t="s">
        <v>1798</v>
      </c>
      <c r="J228" s="30"/>
      <c r="K228" s="27" t="s">
        <v>1799</v>
      </c>
    </row>
    <row r="229" spans="1:11" x14ac:dyDescent="0.25">
      <c r="A229" s="19" t="s">
        <v>1031</v>
      </c>
      <c r="B229" s="6" t="s">
        <v>2</v>
      </c>
      <c r="C229" s="6"/>
      <c r="D229" s="6" t="s">
        <v>1</v>
      </c>
      <c r="E229" s="208">
        <v>8</v>
      </c>
      <c r="F229" s="27"/>
      <c r="G229" s="27"/>
      <c r="H229" s="27"/>
      <c r="I229" s="27" t="s">
        <v>173</v>
      </c>
      <c r="J229" s="30"/>
      <c r="K229" s="27" t="s">
        <v>173</v>
      </c>
    </row>
    <row r="230" spans="1:11" x14ac:dyDescent="0.25">
      <c r="A230" s="19" t="s">
        <v>1032</v>
      </c>
      <c r="B230" s="6" t="s">
        <v>2</v>
      </c>
      <c r="C230" s="6"/>
      <c r="D230" s="6" t="s">
        <v>1</v>
      </c>
      <c r="E230" s="208">
        <v>9</v>
      </c>
      <c r="F230" s="27"/>
      <c r="G230" s="27"/>
      <c r="H230" s="27"/>
      <c r="I230" s="27" t="s">
        <v>937</v>
      </c>
      <c r="J230" s="30"/>
      <c r="K230" s="27" t="s">
        <v>172</v>
      </c>
    </row>
    <row r="231" spans="1:11" x14ac:dyDescent="0.25">
      <c r="A231" s="19" t="s">
        <v>1780</v>
      </c>
      <c r="B231" s="6" t="s">
        <v>2</v>
      </c>
      <c r="C231" s="6"/>
      <c r="D231" s="6" t="s">
        <v>1</v>
      </c>
      <c r="E231" s="208">
        <v>10</v>
      </c>
      <c r="F231" s="27"/>
      <c r="G231" s="27"/>
      <c r="H231" s="27"/>
      <c r="I231" s="27" t="s">
        <v>1832</v>
      </c>
      <c r="J231" s="30"/>
      <c r="K231" s="27" t="s">
        <v>1834</v>
      </c>
    </row>
    <row r="232" spans="1:11" x14ac:dyDescent="0.25">
      <c r="A232" s="19" t="s">
        <v>1797</v>
      </c>
      <c r="B232" s="6" t="s">
        <v>2</v>
      </c>
      <c r="C232" s="6"/>
      <c r="D232" s="6" t="s">
        <v>1</v>
      </c>
      <c r="E232" s="208">
        <v>11</v>
      </c>
      <c r="F232" s="27"/>
      <c r="G232" s="27"/>
      <c r="H232" s="27"/>
      <c r="I232" s="27" t="s">
        <v>1833</v>
      </c>
      <c r="J232" s="30"/>
      <c r="K232" s="27" t="s">
        <v>1835</v>
      </c>
    </row>
    <row r="233" spans="1:11" x14ac:dyDescent="0.25">
      <c r="A233" s="19" t="s">
        <v>1836</v>
      </c>
      <c r="B233" s="6" t="s">
        <v>2</v>
      </c>
      <c r="C233" s="6"/>
      <c r="D233" s="6" t="s">
        <v>1</v>
      </c>
      <c r="E233" s="208">
        <v>12</v>
      </c>
      <c r="F233" s="27"/>
      <c r="G233" s="27"/>
      <c r="H233" s="27"/>
      <c r="I233" s="27" t="s">
        <v>170</v>
      </c>
      <c r="J233" s="30"/>
      <c r="K233" s="27" t="s">
        <v>169</v>
      </c>
    </row>
    <row r="234" spans="1:11" x14ac:dyDescent="0.25">
      <c r="A234" s="119" t="s">
        <v>1033</v>
      </c>
      <c r="B234" s="117" t="s">
        <v>2</v>
      </c>
      <c r="C234" s="114"/>
      <c r="D234" s="117" t="s">
        <v>1</v>
      </c>
      <c r="E234" s="174">
        <v>1</v>
      </c>
      <c r="F234" s="114"/>
      <c r="G234" s="114"/>
      <c r="H234" s="114"/>
      <c r="I234" s="149" t="s">
        <v>185</v>
      </c>
      <c r="J234" s="151"/>
      <c r="K234" s="117" t="s">
        <v>184</v>
      </c>
    </row>
    <row r="235" spans="1:11" x14ac:dyDescent="0.25">
      <c r="A235" s="19" t="s">
        <v>1034</v>
      </c>
      <c r="B235" s="6" t="s">
        <v>2</v>
      </c>
      <c r="C235" s="27"/>
      <c r="D235" s="6" t="s">
        <v>1</v>
      </c>
      <c r="E235" s="2">
        <v>2</v>
      </c>
      <c r="F235" s="27"/>
      <c r="G235" s="27"/>
      <c r="H235" s="27"/>
      <c r="I235" s="28" t="s">
        <v>183</v>
      </c>
      <c r="J235" s="32"/>
      <c r="K235" s="6" t="s">
        <v>182</v>
      </c>
    </row>
    <row r="236" spans="1:11" x14ac:dyDescent="0.25">
      <c r="A236" s="19" t="s">
        <v>1035</v>
      </c>
      <c r="B236" s="6" t="s">
        <v>2</v>
      </c>
      <c r="C236" s="27"/>
      <c r="D236" s="6" t="s">
        <v>1</v>
      </c>
      <c r="E236" s="2">
        <v>3</v>
      </c>
      <c r="F236" s="27"/>
      <c r="G236" s="27"/>
      <c r="H236" s="27"/>
      <c r="I236" s="28" t="s">
        <v>181</v>
      </c>
      <c r="J236" s="32"/>
      <c r="K236" s="6" t="s">
        <v>180</v>
      </c>
    </row>
    <row r="237" spans="1:11" x14ac:dyDescent="0.25">
      <c r="A237" s="19" t="s">
        <v>1036</v>
      </c>
      <c r="B237" s="6" t="s">
        <v>2</v>
      </c>
      <c r="C237" s="27"/>
      <c r="D237" s="6" t="s">
        <v>1</v>
      </c>
      <c r="E237" s="2">
        <v>4</v>
      </c>
      <c r="F237" s="27"/>
      <c r="G237" s="27"/>
      <c r="H237" s="27"/>
      <c r="I237" s="28" t="s">
        <v>1038</v>
      </c>
      <c r="J237" s="32"/>
      <c r="K237" s="6" t="s">
        <v>1039</v>
      </c>
    </row>
    <row r="238" spans="1:11" x14ac:dyDescent="0.25">
      <c r="A238" s="117" t="s">
        <v>1108</v>
      </c>
      <c r="B238" s="117" t="s">
        <v>2</v>
      </c>
      <c r="C238" s="117"/>
      <c r="D238" s="117" t="s">
        <v>1</v>
      </c>
      <c r="E238" s="174">
        <v>1</v>
      </c>
      <c r="F238" s="117"/>
      <c r="G238" s="117"/>
      <c r="H238" s="117"/>
      <c r="I238" s="114" t="s">
        <v>874</v>
      </c>
      <c r="J238" s="150"/>
      <c r="K238" s="114" t="s">
        <v>875</v>
      </c>
    </row>
    <row r="239" spans="1:11" x14ac:dyDescent="0.25">
      <c r="A239" s="6" t="s">
        <v>1109</v>
      </c>
      <c r="B239" s="6" t="s">
        <v>2</v>
      </c>
      <c r="C239" s="6"/>
      <c r="D239" s="6" t="s">
        <v>1</v>
      </c>
      <c r="E239" s="2">
        <v>2</v>
      </c>
      <c r="F239" s="6"/>
      <c r="G239" s="6"/>
      <c r="H239" s="6"/>
      <c r="I239" s="27" t="s">
        <v>847</v>
      </c>
      <c r="J239" s="30"/>
      <c r="K239" s="27" t="s">
        <v>848</v>
      </c>
    </row>
    <row r="240" spans="1:11" x14ac:dyDescent="0.25">
      <c r="A240" s="6" t="s">
        <v>1110</v>
      </c>
      <c r="B240" s="6" t="s">
        <v>2</v>
      </c>
      <c r="C240" s="6"/>
      <c r="D240" s="6" t="s">
        <v>1</v>
      </c>
      <c r="E240" s="2">
        <v>3</v>
      </c>
      <c r="F240" s="6"/>
      <c r="G240" s="6"/>
      <c r="H240" s="6"/>
      <c r="I240" s="27" t="s">
        <v>838</v>
      </c>
      <c r="J240" s="30"/>
      <c r="K240" s="27" t="s">
        <v>839</v>
      </c>
    </row>
    <row r="241" spans="1:11" x14ac:dyDescent="0.25">
      <c r="A241" s="6" t="s">
        <v>1111</v>
      </c>
      <c r="B241" s="6" t="s">
        <v>2</v>
      </c>
      <c r="C241" s="6"/>
      <c r="D241" s="6" t="s">
        <v>1</v>
      </c>
      <c r="E241" s="2">
        <v>4</v>
      </c>
      <c r="F241" s="6"/>
      <c r="G241" s="6"/>
      <c r="H241" s="6"/>
      <c r="I241" s="27" t="s">
        <v>834</v>
      </c>
      <c r="J241" s="30"/>
      <c r="K241" s="27" t="s">
        <v>835</v>
      </c>
    </row>
    <row r="242" spans="1:11" x14ac:dyDescent="0.25">
      <c r="A242" s="6" t="s">
        <v>1112</v>
      </c>
      <c r="B242" s="6" t="s">
        <v>2</v>
      </c>
      <c r="C242" s="6"/>
      <c r="D242" s="6" t="s">
        <v>1</v>
      </c>
      <c r="E242" s="2">
        <v>5</v>
      </c>
      <c r="F242" s="6"/>
      <c r="G242" s="6"/>
      <c r="H242" s="6"/>
      <c r="I242" s="27" t="s">
        <v>836</v>
      </c>
      <c r="J242" s="30"/>
      <c r="K242" s="27" t="s">
        <v>837</v>
      </c>
    </row>
    <row r="243" spans="1:11" x14ac:dyDescent="0.25">
      <c r="A243" s="6" t="s">
        <v>1113</v>
      </c>
      <c r="B243" s="6" t="s">
        <v>2</v>
      </c>
      <c r="C243" s="6"/>
      <c r="D243" s="6" t="s">
        <v>1</v>
      </c>
      <c r="E243" s="2">
        <v>6</v>
      </c>
      <c r="F243" s="6"/>
      <c r="G243" s="6"/>
      <c r="H243" s="6"/>
      <c r="I243" s="27" t="s">
        <v>1228</v>
      </c>
      <c r="J243" s="30"/>
      <c r="K243" s="27" t="s">
        <v>1229</v>
      </c>
    </row>
    <row r="244" spans="1:11" x14ac:dyDescent="0.25">
      <c r="A244" s="6" t="s">
        <v>1114</v>
      </c>
      <c r="B244" s="6" t="s">
        <v>2</v>
      </c>
      <c r="C244" s="6"/>
      <c r="D244" s="6" t="s">
        <v>1</v>
      </c>
      <c r="E244" s="2">
        <v>7</v>
      </c>
      <c r="F244" s="6"/>
      <c r="G244" s="6"/>
      <c r="H244" s="6"/>
      <c r="I244" s="27" t="s">
        <v>840</v>
      </c>
      <c r="J244" s="30"/>
      <c r="K244" s="27" t="s">
        <v>1041</v>
      </c>
    </row>
    <row r="245" spans="1:11" x14ac:dyDescent="0.25">
      <c r="A245" s="6" t="s">
        <v>1115</v>
      </c>
      <c r="B245" s="6" t="s">
        <v>2</v>
      </c>
      <c r="C245" s="6"/>
      <c r="D245" s="6" t="s">
        <v>1</v>
      </c>
      <c r="E245" s="2">
        <v>8</v>
      </c>
      <c r="F245" s="6"/>
      <c r="G245" s="6"/>
      <c r="H245" s="6"/>
      <c r="I245" s="130" t="s">
        <v>844</v>
      </c>
      <c r="J245" s="131"/>
      <c r="K245" s="132" t="s">
        <v>843</v>
      </c>
    </row>
    <row r="246" spans="1:11" x14ac:dyDescent="0.25">
      <c r="A246" s="6" t="s">
        <v>1116</v>
      </c>
      <c r="B246" s="6" t="s">
        <v>2</v>
      </c>
      <c r="C246" s="6"/>
      <c r="D246" s="6" t="s">
        <v>1</v>
      </c>
      <c r="E246" s="2">
        <v>9</v>
      </c>
      <c r="F246" s="6"/>
      <c r="G246" s="6"/>
      <c r="H246" s="6"/>
      <c r="I246" s="133" t="s">
        <v>845</v>
      </c>
      <c r="J246" s="129"/>
      <c r="K246" s="27" t="s">
        <v>846</v>
      </c>
    </row>
    <row r="247" spans="1:11" x14ac:dyDescent="0.25">
      <c r="A247" s="6" t="s">
        <v>1117</v>
      </c>
      <c r="B247" s="6" t="s">
        <v>2</v>
      </c>
      <c r="C247" s="6"/>
      <c r="D247" s="6" t="s">
        <v>1</v>
      </c>
      <c r="E247" s="2">
        <v>10</v>
      </c>
      <c r="F247" s="6"/>
      <c r="G247" s="6"/>
      <c r="H247" s="6"/>
      <c r="I247" s="27" t="s">
        <v>113</v>
      </c>
      <c r="J247" s="30"/>
      <c r="K247" s="27" t="s">
        <v>157</v>
      </c>
    </row>
    <row r="248" spans="1:11" x14ac:dyDescent="0.25">
      <c r="A248" s="6" t="s">
        <v>1118</v>
      </c>
      <c r="B248" s="6" t="s">
        <v>2</v>
      </c>
      <c r="C248" s="6"/>
      <c r="D248" s="6" t="s">
        <v>1</v>
      </c>
      <c r="E248" s="2">
        <v>11</v>
      </c>
      <c r="F248" s="10"/>
      <c r="G248" s="10"/>
      <c r="H248" s="10"/>
      <c r="I248" s="27" t="s">
        <v>1208</v>
      </c>
      <c r="J248" s="30"/>
      <c r="K248" s="27" t="s">
        <v>1209</v>
      </c>
    </row>
    <row r="249" spans="1:11" x14ac:dyDescent="0.25">
      <c r="A249" s="6" t="s">
        <v>1119</v>
      </c>
      <c r="B249" s="6" t="s">
        <v>2</v>
      </c>
      <c r="C249" s="6"/>
      <c r="D249" s="6" t="s">
        <v>1</v>
      </c>
      <c r="E249" s="2">
        <v>12</v>
      </c>
      <c r="F249" s="6"/>
      <c r="G249" s="6"/>
      <c r="H249" s="6"/>
      <c r="I249" s="27" t="s">
        <v>841</v>
      </c>
      <c r="J249" s="30"/>
      <c r="K249" s="27" t="s">
        <v>842</v>
      </c>
    </row>
    <row r="250" spans="1:11" x14ac:dyDescent="0.25">
      <c r="A250" s="117" t="s">
        <v>1120</v>
      </c>
      <c r="B250" s="117" t="s">
        <v>2</v>
      </c>
      <c r="C250" s="117"/>
      <c r="D250" s="117" t="s">
        <v>1</v>
      </c>
      <c r="E250" s="174">
        <v>1306</v>
      </c>
      <c r="F250" s="152"/>
      <c r="G250" s="152"/>
      <c r="H250" s="152"/>
      <c r="I250" s="193" t="s">
        <v>855</v>
      </c>
      <c r="J250" s="150"/>
      <c r="K250" s="114" t="s">
        <v>867</v>
      </c>
    </row>
    <row r="251" spans="1:11" x14ac:dyDescent="0.25">
      <c r="A251" s="6" t="s">
        <v>1121</v>
      </c>
      <c r="B251" s="6" t="s">
        <v>2</v>
      </c>
      <c r="C251" s="6"/>
      <c r="D251" s="6" t="s">
        <v>1</v>
      </c>
      <c r="E251" s="2">
        <v>1307</v>
      </c>
      <c r="F251" s="30"/>
      <c r="G251" s="30"/>
      <c r="H251" s="30"/>
      <c r="I251" s="125" t="s">
        <v>856</v>
      </c>
      <c r="J251" s="30"/>
      <c r="K251" s="27" t="s">
        <v>868</v>
      </c>
    </row>
    <row r="252" spans="1:11" x14ac:dyDescent="0.25">
      <c r="A252" s="6" t="s">
        <v>1122</v>
      </c>
      <c r="B252" s="6" t="s">
        <v>2</v>
      </c>
      <c r="C252" s="6"/>
      <c r="D252" s="6" t="s">
        <v>1</v>
      </c>
      <c r="E252" s="2">
        <v>1308</v>
      </c>
      <c r="F252" s="10"/>
      <c r="G252" s="10"/>
      <c r="H252" s="10"/>
      <c r="I252" s="125" t="s">
        <v>857</v>
      </c>
      <c r="J252" s="30"/>
      <c r="K252" s="27" t="s">
        <v>869</v>
      </c>
    </row>
    <row r="253" spans="1:11" x14ac:dyDescent="0.25">
      <c r="A253" s="6" t="s">
        <v>1123</v>
      </c>
      <c r="B253" s="6" t="s">
        <v>2</v>
      </c>
      <c r="C253" s="6"/>
      <c r="D253" s="6" t="s">
        <v>1</v>
      </c>
      <c r="E253" s="2">
        <v>1309</v>
      </c>
      <c r="F253" s="10"/>
      <c r="G253" s="10"/>
      <c r="H253" s="10"/>
      <c r="I253" s="125" t="s">
        <v>858</v>
      </c>
      <c r="J253" s="30"/>
      <c r="K253" s="27" t="s">
        <v>870</v>
      </c>
    </row>
    <row r="254" spans="1:11" x14ac:dyDescent="0.25">
      <c r="A254" s="6" t="s">
        <v>1124</v>
      </c>
      <c r="B254" s="6" t="s">
        <v>2</v>
      </c>
      <c r="C254" s="6"/>
      <c r="D254" s="6" t="s">
        <v>1</v>
      </c>
      <c r="E254" s="2">
        <v>1310</v>
      </c>
      <c r="F254" s="30"/>
      <c r="G254" s="30"/>
      <c r="H254" s="30"/>
      <c r="I254" s="125" t="s">
        <v>859</v>
      </c>
      <c r="J254" s="30"/>
      <c r="K254" s="27" t="s">
        <v>871</v>
      </c>
    </row>
    <row r="255" spans="1:11" x14ac:dyDescent="0.25">
      <c r="A255" s="6" t="s">
        <v>1125</v>
      </c>
      <c r="B255" s="6" t="s">
        <v>2</v>
      </c>
      <c r="C255" s="6"/>
      <c r="D255" s="6" t="s">
        <v>1</v>
      </c>
      <c r="E255" s="2">
        <v>1311</v>
      </c>
      <c r="F255" s="10"/>
      <c r="G255" s="10"/>
      <c r="H255" s="10"/>
      <c r="I255" s="125" t="s">
        <v>860</v>
      </c>
      <c r="J255" s="30"/>
      <c r="K255" s="27" t="s">
        <v>872</v>
      </c>
    </row>
    <row r="256" spans="1:11" x14ac:dyDescent="0.25">
      <c r="A256" s="6" t="s">
        <v>1126</v>
      </c>
      <c r="B256" s="6" t="s">
        <v>2</v>
      </c>
      <c r="C256" s="6"/>
      <c r="D256" s="6" t="s">
        <v>1</v>
      </c>
      <c r="E256" s="2">
        <v>1312</v>
      </c>
      <c r="F256" s="30"/>
      <c r="G256" s="30"/>
      <c r="H256" s="30"/>
      <c r="I256" s="125" t="s">
        <v>861</v>
      </c>
      <c r="J256" s="30"/>
      <c r="K256" s="27" t="s">
        <v>873</v>
      </c>
    </row>
    <row r="257" spans="1:11" x14ac:dyDescent="0.25">
      <c r="A257" s="6" t="s">
        <v>1127</v>
      </c>
      <c r="B257" s="6" t="s">
        <v>2</v>
      </c>
      <c r="C257" s="6"/>
      <c r="D257" s="6" t="s">
        <v>1</v>
      </c>
      <c r="E257" s="2">
        <v>1401</v>
      </c>
      <c r="F257" s="10"/>
      <c r="G257" s="10"/>
      <c r="H257" s="10"/>
      <c r="I257" s="175" t="s">
        <v>850</v>
      </c>
      <c r="J257" s="30"/>
      <c r="K257" s="27" t="s">
        <v>862</v>
      </c>
    </row>
    <row r="258" spans="1:11" x14ac:dyDescent="0.25">
      <c r="A258" s="6" t="s">
        <v>1128</v>
      </c>
      <c r="B258" s="6" t="s">
        <v>2</v>
      </c>
      <c r="C258" s="6"/>
      <c r="D258" s="6" t="s">
        <v>1</v>
      </c>
      <c r="E258" s="2">
        <v>1402</v>
      </c>
      <c r="F258" s="30"/>
      <c r="G258" s="30"/>
      <c r="H258" s="30"/>
      <c r="I258" s="125" t="s">
        <v>851</v>
      </c>
      <c r="J258" s="30"/>
      <c r="K258" s="27" t="s">
        <v>863</v>
      </c>
    </row>
    <row r="259" spans="1:11" x14ac:dyDescent="0.25">
      <c r="A259" s="6" t="s">
        <v>1129</v>
      </c>
      <c r="B259" s="6" t="s">
        <v>2</v>
      </c>
      <c r="C259" s="6"/>
      <c r="D259" s="6" t="s">
        <v>1</v>
      </c>
      <c r="E259" s="2">
        <v>1403</v>
      </c>
      <c r="F259" s="10"/>
      <c r="G259" s="10"/>
      <c r="H259" s="10"/>
      <c r="I259" s="125" t="s">
        <v>852</v>
      </c>
      <c r="J259" s="30"/>
      <c r="K259" s="27" t="s">
        <v>864</v>
      </c>
    </row>
    <row r="260" spans="1:11" x14ac:dyDescent="0.25">
      <c r="A260" s="6" t="s">
        <v>1130</v>
      </c>
      <c r="B260" s="6" t="s">
        <v>2</v>
      </c>
      <c r="C260" s="6"/>
      <c r="D260" s="6" t="s">
        <v>1</v>
      </c>
      <c r="E260" s="2">
        <v>1404</v>
      </c>
      <c r="F260" s="10"/>
      <c r="G260" s="10"/>
      <c r="H260" s="10"/>
      <c r="I260" s="125" t="s">
        <v>853</v>
      </c>
      <c r="J260" s="30"/>
      <c r="K260" s="27" t="s">
        <v>865</v>
      </c>
    </row>
    <row r="261" spans="1:11" x14ac:dyDescent="0.25">
      <c r="A261" s="6" t="s">
        <v>1131</v>
      </c>
      <c r="B261" s="6" t="s">
        <v>2</v>
      </c>
      <c r="C261" s="6"/>
      <c r="D261" s="6" t="s">
        <v>1</v>
      </c>
      <c r="E261" s="2">
        <v>1405</v>
      </c>
      <c r="F261" s="30"/>
      <c r="G261" s="30"/>
      <c r="H261" s="30"/>
      <c r="I261" s="125" t="s">
        <v>854</v>
      </c>
      <c r="J261" s="30"/>
      <c r="K261" s="27" t="s">
        <v>866</v>
      </c>
    </row>
    <row r="262" spans="1:11" x14ac:dyDescent="0.25">
      <c r="A262" s="117" t="s">
        <v>1148</v>
      </c>
      <c r="B262" s="117" t="s">
        <v>2</v>
      </c>
      <c r="C262" s="117"/>
      <c r="D262" s="117" t="s">
        <v>1</v>
      </c>
      <c r="E262" s="174">
        <v>1</v>
      </c>
      <c r="F262" s="150"/>
      <c r="G262" s="150"/>
      <c r="H262" s="150"/>
      <c r="I262" s="114" t="s">
        <v>1051</v>
      </c>
      <c r="J262" s="150"/>
      <c r="K262" s="114" t="s">
        <v>1053</v>
      </c>
    </row>
    <row r="263" spans="1:11" x14ac:dyDescent="0.25">
      <c r="A263" s="6" t="s">
        <v>1149</v>
      </c>
      <c r="B263" s="6" t="s">
        <v>2</v>
      </c>
      <c r="C263" s="6"/>
      <c r="D263" s="6" t="s">
        <v>1</v>
      </c>
      <c r="E263" s="2">
        <v>2</v>
      </c>
      <c r="F263" s="30"/>
      <c r="G263" s="30"/>
      <c r="H263" s="30"/>
      <c r="I263" s="134" t="s">
        <v>1052</v>
      </c>
      <c r="J263" s="30"/>
      <c r="K263" s="27" t="s">
        <v>1056</v>
      </c>
    </row>
    <row r="264" spans="1:11" x14ac:dyDescent="0.25">
      <c r="A264" s="6" t="s">
        <v>1150</v>
      </c>
      <c r="B264" s="6" t="s">
        <v>2</v>
      </c>
      <c r="C264" s="6"/>
      <c r="D264" s="6" t="s">
        <v>1</v>
      </c>
      <c r="E264" s="2">
        <v>3</v>
      </c>
      <c r="F264" s="30"/>
      <c r="G264" s="30"/>
      <c r="H264" s="30"/>
      <c r="I264" s="134" t="s">
        <v>1054</v>
      </c>
      <c r="J264" s="30"/>
      <c r="K264" s="27" t="s">
        <v>1055</v>
      </c>
    </row>
    <row r="265" spans="1:11" x14ac:dyDescent="0.25">
      <c r="A265" s="117" t="s">
        <v>1153</v>
      </c>
      <c r="B265" s="117" t="s">
        <v>2</v>
      </c>
      <c r="C265" s="117"/>
      <c r="D265" s="117" t="s">
        <v>1</v>
      </c>
      <c r="E265" s="174">
        <v>1</v>
      </c>
      <c r="F265" s="152"/>
      <c r="G265" s="152"/>
      <c r="H265" s="152"/>
      <c r="I265" s="114" t="s">
        <v>510</v>
      </c>
      <c r="J265" s="150"/>
      <c r="K265" s="114" t="s">
        <v>1057</v>
      </c>
    </row>
    <row r="266" spans="1:11" x14ac:dyDescent="0.25">
      <c r="A266" s="6" t="s">
        <v>1154</v>
      </c>
      <c r="B266" s="6" t="s">
        <v>2</v>
      </c>
      <c r="C266" s="6"/>
      <c r="D266" s="6" t="s">
        <v>1</v>
      </c>
      <c r="E266" s="2">
        <v>2</v>
      </c>
      <c r="F266" s="10"/>
      <c r="G266" s="10"/>
      <c r="H266" s="10"/>
      <c r="I266" s="27" t="s">
        <v>56</v>
      </c>
      <c r="J266" s="30"/>
      <c r="K266" s="27" t="s">
        <v>55</v>
      </c>
    </row>
    <row r="267" spans="1:11" x14ac:dyDescent="0.25">
      <c r="A267" s="6" t="s">
        <v>1155</v>
      </c>
      <c r="B267" s="6" t="s">
        <v>2</v>
      </c>
      <c r="C267" s="6"/>
      <c r="D267" s="6" t="s">
        <v>1</v>
      </c>
      <c r="E267" s="2">
        <v>3</v>
      </c>
      <c r="F267" s="10"/>
      <c r="G267" s="10"/>
      <c r="H267" s="10"/>
      <c r="I267" s="27" t="s">
        <v>54</v>
      </c>
      <c r="J267" s="30"/>
      <c r="K267" s="27" t="s">
        <v>53</v>
      </c>
    </row>
    <row r="268" spans="1:11" x14ac:dyDescent="0.25">
      <c r="A268" s="6" t="s">
        <v>1156</v>
      </c>
      <c r="B268" s="6" t="s">
        <v>2</v>
      </c>
      <c r="C268" s="6"/>
      <c r="D268" s="6" t="s">
        <v>1</v>
      </c>
      <c r="E268" s="2">
        <v>4</v>
      </c>
      <c r="F268" s="30"/>
      <c r="G268" s="30"/>
      <c r="H268" s="30"/>
      <c r="I268" s="27" t="s">
        <v>52</v>
      </c>
      <c r="J268" s="30"/>
      <c r="K268" s="27" t="s">
        <v>1220</v>
      </c>
    </row>
    <row r="269" spans="1:11" x14ac:dyDescent="0.25">
      <c r="A269" s="6" t="s">
        <v>1157</v>
      </c>
      <c r="B269" s="6" t="s">
        <v>2</v>
      </c>
      <c r="C269" s="6"/>
      <c r="D269" s="6" t="s">
        <v>1</v>
      </c>
      <c r="E269" s="2">
        <v>5</v>
      </c>
      <c r="F269" s="10"/>
      <c r="G269" s="10"/>
      <c r="H269" s="10"/>
      <c r="I269" s="27" t="s">
        <v>51</v>
      </c>
      <c r="J269" s="30"/>
      <c r="K269" s="27" t="s">
        <v>140</v>
      </c>
    </row>
    <row r="270" spans="1:11" x14ac:dyDescent="0.25">
      <c r="A270" s="6" t="s">
        <v>1158</v>
      </c>
      <c r="B270" s="6" t="s">
        <v>2</v>
      </c>
      <c r="C270" s="6"/>
      <c r="D270" s="6" t="s">
        <v>1</v>
      </c>
      <c r="E270" s="2">
        <v>6</v>
      </c>
      <c r="F270" s="30"/>
      <c r="G270" s="30"/>
      <c r="H270" s="30"/>
      <c r="I270" s="27" t="s">
        <v>50</v>
      </c>
      <c r="J270" s="30"/>
      <c r="K270" s="27" t="s">
        <v>49</v>
      </c>
    </row>
    <row r="271" spans="1:11" x14ac:dyDescent="0.25">
      <c r="A271" s="6" t="s">
        <v>1159</v>
      </c>
      <c r="B271" s="6" t="s">
        <v>2</v>
      </c>
      <c r="C271" s="6"/>
      <c r="D271" s="6" t="s">
        <v>1</v>
      </c>
      <c r="E271" s="2">
        <v>7</v>
      </c>
      <c r="F271" s="10"/>
      <c r="G271" s="10"/>
      <c r="H271" s="10"/>
      <c r="I271" s="27" t="s">
        <v>48</v>
      </c>
      <c r="J271" s="30"/>
      <c r="K271" s="27" t="s">
        <v>47</v>
      </c>
    </row>
    <row r="272" spans="1:11" x14ac:dyDescent="0.25">
      <c r="A272" s="117" t="s">
        <v>1167</v>
      </c>
      <c r="B272" s="117" t="s">
        <v>2</v>
      </c>
      <c r="C272" s="117"/>
      <c r="D272" s="117" t="s">
        <v>1</v>
      </c>
      <c r="E272" s="174">
        <v>1</v>
      </c>
      <c r="F272" s="150"/>
      <c r="G272" s="150"/>
      <c r="H272" s="150"/>
      <c r="I272" s="114" t="s">
        <v>130</v>
      </c>
      <c r="J272" s="150"/>
      <c r="K272" s="114" t="s">
        <v>129</v>
      </c>
    </row>
    <row r="273" spans="1:11" x14ac:dyDescent="0.25">
      <c r="A273" s="117" t="s">
        <v>1168</v>
      </c>
      <c r="B273" s="117" t="s">
        <v>2</v>
      </c>
      <c r="C273" s="117"/>
      <c r="D273" s="117" t="s">
        <v>1</v>
      </c>
      <c r="E273" s="174">
        <v>1</v>
      </c>
      <c r="F273" s="152"/>
      <c r="G273" s="152"/>
      <c r="H273" s="152"/>
      <c r="I273" s="114" t="s">
        <v>1069</v>
      </c>
      <c r="J273" s="150"/>
      <c r="K273" s="114" t="s">
        <v>1070</v>
      </c>
    </row>
    <row r="274" spans="1:11" x14ac:dyDescent="0.25">
      <c r="A274" s="6" t="s">
        <v>1169</v>
      </c>
      <c r="B274" s="6" t="s">
        <v>2</v>
      </c>
      <c r="C274" s="6"/>
      <c r="D274" s="6" t="s">
        <v>1</v>
      </c>
      <c r="E274" s="2">
        <v>2</v>
      </c>
      <c r="F274" s="6"/>
      <c r="G274" s="6"/>
      <c r="H274" s="6"/>
      <c r="I274" s="27" t="s">
        <v>1062</v>
      </c>
      <c r="J274" s="30"/>
      <c r="K274" s="27" t="s">
        <v>1061</v>
      </c>
    </row>
    <row r="275" spans="1:11" x14ac:dyDescent="0.25">
      <c r="A275" s="6" t="s">
        <v>1170</v>
      </c>
      <c r="B275" s="6" t="s">
        <v>2</v>
      </c>
      <c r="C275" s="6"/>
      <c r="D275" s="6" t="s">
        <v>1</v>
      </c>
      <c r="E275" s="2">
        <v>3</v>
      </c>
      <c r="F275" s="10"/>
      <c r="G275" s="10"/>
      <c r="H275" s="10"/>
      <c r="I275" s="27" t="s">
        <v>1838</v>
      </c>
      <c r="J275" s="30"/>
      <c r="K275" s="27" t="s">
        <v>1837</v>
      </c>
    </row>
    <row r="276" spans="1:11" x14ac:dyDescent="0.25">
      <c r="A276" s="6" t="s">
        <v>1171</v>
      </c>
      <c r="B276" s="6" t="s">
        <v>2</v>
      </c>
      <c r="C276" s="6"/>
      <c r="D276" s="6" t="s">
        <v>1</v>
      </c>
      <c r="E276" s="2">
        <v>4</v>
      </c>
      <c r="F276" s="30"/>
      <c r="G276" s="30"/>
      <c r="H276" s="30"/>
      <c r="I276" s="27" t="s">
        <v>1059</v>
      </c>
      <c r="J276" s="30"/>
      <c r="K276" s="27" t="s">
        <v>1060</v>
      </c>
    </row>
    <row r="277" spans="1:11" x14ac:dyDescent="0.25">
      <c r="A277" s="6" t="s">
        <v>1172</v>
      </c>
      <c r="B277" s="6" t="s">
        <v>2</v>
      </c>
      <c r="C277" s="6"/>
      <c r="D277" s="6" t="s">
        <v>1</v>
      </c>
      <c r="E277" s="2">
        <v>5</v>
      </c>
      <c r="F277" s="30"/>
      <c r="G277" s="30"/>
      <c r="H277" s="30"/>
      <c r="I277" s="27" t="s">
        <v>1065</v>
      </c>
      <c r="J277" s="30"/>
      <c r="K277" s="27" t="s">
        <v>1076</v>
      </c>
    </row>
    <row r="278" spans="1:11" x14ac:dyDescent="0.25">
      <c r="A278" s="6" t="s">
        <v>1173</v>
      </c>
      <c r="B278" s="6" t="s">
        <v>2</v>
      </c>
      <c r="C278" s="6"/>
      <c r="D278" s="6" t="s">
        <v>1</v>
      </c>
      <c r="E278" s="2">
        <v>6</v>
      </c>
      <c r="F278" s="6"/>
      <c r="G278" s="6"/>
      <c r="H278" s="6"/>
      <c r="I278" s="27" t="s">
        <v>1067</v>
      </c>
      <c r="J278" s="30"/>
      <c r="K278" s="27" t="s">
        <v>1068</v>
      </c>
    </row>
    <row r="279" spans="1:11" x14ac:dyDescent="0.25">
      <c r="A279" s="6" t="s">
        <v>1174</v>
      </c>
      <c r="B279" s="6" t="s">
        <v>2</v>
      </c>
      <c r="C279" s="6"/>
      <c r="D279" s="6" t="s">
        <v>1</v>
      </c>
      <c r="E279" s="2">
        <v>7</v>
      </c>
      <c r="F279" s="30"/>
      <c r="G279" s="30"/>
      <c r="H279" s="30"/>
      <c r="I279" s="27" t="s">
        <v>107</v>
      </c>
      <c r="J279" s="30"/>
      <c r="K279" s="27" t="s">
        <v>152</v>
      </c>
    </row>
    <row r="280" spans="1:11" x14ac:dyDescent="0.25">
      <c r="A280" s="6" t="s">
        <v>1175</v>
      </c>
      <c r="B280" s="6" t="s">
        <v>2</v>
      </c>
      <c r="C280" s="6"/>
      <c r="D280" s="6" t="s">
        <v>1</v>
      </c>
      <c r="E280" s="2">
        <v>8</v>
      </c>
      <c r="F280" s="6"/>
      <c r="G280" s="6"/>
      <c r="H280" s="6"/>
      <c r="I280" s="27" t="s">
        <v>156</v>
      </c>
      <c r="J280" s="30"/>
      <c r="K280" s="27" t="s">
        <v>155</v>
      </c>
    </row>
    <row r="281" spans="1:11" x14ac:dyDescent="0.25">
      <c r="A281" s="6" t="s">
        <v>1176</v>
      </c>
      <c r="B281" s="6" t="s">
        <v>2</v>
      </c>
      <c r="C281" s="6"/>
      <c r="D281" s="6" t="s">
        <v>1</v>
      </c>
      <c r="E281" s="2">
        <v>9</v>
      </c>
      <c r="F281" s="10"/>
      <c r="G281" s="10"/>
      <c r="H281" s="10"/>
      <c r="I281" s="27" t="s">
        <v>1090</v>
      </c>
      <c r="J281" s="30"/>
      <c r="K281" s="27" t="s">
        <v>1089</v>
      </c>
    </row>
    <row r="282" spans="1:11" x14ac:dyDescent="0.25">
      <c r="A282" s="6" t="s">
        <v>1177</v>
      </c>
      <c r="B282" s="6" t="s">
        <v>2</v>
      </c>
      <c r="C282" s="6"/>
      <c r="D282" s="6" t="s">
        <v>1</v>
      </c>
      <c r="E282" s="2">
        <v>10</v>
      </c>
      <c r="F282" s="30"/>
      <c r="G282" s="30"/>
      <c r="H282" s="30"/>
      <c r="I282" s="27" t="s">
        <v>1839</v>
      </c>
      <c r="J282" s="30"/>
      <c r="K282" s="27" t="s">
        <v>1840</v>
      </c>
    </row>
    <row r="283" spans="1:11" x14ac:dyDescent="0.25">
      <c r="A283" s="6" t="s">
        <v>1178</v>
      </c>
      <c r="B283" s="6" t="s">
        <v>2</v>
      </c>
      <c r="C283" s="6"/>
      <c r="D283" s="6" t="s">
        <v>1</v>
      </c>
      <c r="E283" s="2">
        <v>11</v>
      </c>
      <c r="F283" s="30"/>
      <c r="G283" s="30"/>
      <c r="H283" s="30"/>
      <c r="I283" s="27" t="s">
        <v>1066</v>
      </c>
      <c r="J283" s="30"/>
      <c r="K283" s="27" t="s">
        <v>1071</v>
      </c>
    </row>
    <row r="284" spans="1:11" x14ac:dyDescent="0.25">
      <c r="A284" s="6" t="s">
        <v>1179</v>
      </c>
      <c r="B284" s="6" t="s">
        <v>2</v>
      </c>
      <c r="C284" s="6"/>
      <c r="D284" s="6" t="s">
        <v>1</v>
      </c>
      <c r="E284" s="2">
        <v>12</v>
      </c>
      <c r="F284" s="30"/>
      <c r="G284" s="30"/>
      <c r="H284" s="30"/>
      <c r="I284" s="27" t="s">
        <v>1101</v>
      </c>
      <c r="J284" s="30"/>
      <c r="K284" s="27" t="s">
        <v>1102</v>
      </c>
    </row>
    <row r="285" spans="1:11" x14ac:dyDescent="0.25">
      <c r="A285" s="6" t="s">
        <v>1180</v>
      </c>
      <c r="B285" s="6" t="s">
        <v>2</v>
      </c>
      <c r="C285" s="6"/>
      <c r="D285" s="6" t="s">
        <v>1</v>
      </c>
      <c r="E285" s="2">
        <v>13</v>
      </c>
      <c r="F285" s="30"/>
      <c r="G285" s="30"/>
      <c r="H285" s="30"/>
      <c r="I285" s="27" t="s">
        <v>154</v>
      </c>
      <c r="J285" s="30"/>
      <c r="K285" s="27" t="s">
        <v>153</v>
      </c>
    </row>
    <row r="286" spans="1:11" x14ac:dyDescent="0.25">
      <c r="A286" s="6" t="s">
        <v>1181</v>
      </c>
      <c r="B286" s="6" t="s">
        <v>2</v>
      </c>
      <c r="C286" s="6"/>
      <c r="D286" s="6" t="s">
        <v>1</v>
      </c>
      <c r="E286" s="2">
        <v>14</v>
      </c>
      <c r="F286" s="6"/>
      <c r="G286" s="6"/>
      <c r="H286" s="6"/>
      <c r="I286" s="27" t="s">
        <v>1328</v>
      </c>
      <c r="J286" s="30"/>
      <c r="K286" s="27" t="s">
        <v>1327</v>
      </c>
    </row>
    <row r="287" spans="1:11" x14ac:dyDescent="0.25">
      <c r="A287" s="6" t="s">
        <v>1182</v>
      </c>
      <c r="B287" s="6" t="s">
        <v>2</v>
      </c>
      <c r="C287" s="6"/>
      <c r="D287" s="6" t="s">
        <v>1</v>
      </c>
      <c r="E287" s="2">
        <v>15</v>
      </c>
      <c r="F287" s="6"/>
      <c r="G287" s="6"/>
      <c r="H287" s="6"/>
      <c r="I287" s="27" t="s">
        <v>191</v>
      </c>
      <c r="J287" s="30"/>
      <c r="K287" s="27" t="s">
        <v>849</v>
      </c>
    </row>
    <row r="288" spans="1:11" x14ac:dyDescent="0.25">
      <c r="A288" s="6" t="s">
        <v>1183</v>
      </c>
      <c r="B288" s="6" t="s">
        <v>2</v>
      </c>
      <c r="C288" s="6"/>
      <c r="D288" s="6" t="s">
        <v>1</v>
      </c>
      <c r="E288" s="2">
        <v>16</v>
      </c>
      <c r="F288" s="6"/>
      <c r="G288" s="6"/>
      <c r="H288" s="6"/>
      <c r="I288" s="27" t="s">
        <v>193</v>
      </c>
      <c r="J288" s="30"/>
      <c r="K288" s="27" t="s">
        <v>192</v>
      </c>
    </row>
    <row r="289" spans="1:11" x14ac:dyDescent="0.25">
      <c r="A289" s="6" t="s">
        <v>1184</v>
      </c>
      <c r="B289" s="6" t="s">
        <v>2</v>
      </c>
      <c r="C289" s="6"/>
      <c r="D289" s="6" t="s">
        <v>1</v>
      </c>
      <c r="E289" s="2">
        <v>17</v>
      </c>
      <c r="F289" s="30"/>
      <c r="G289" s="30"/>
      <c r="H289" s="30"/>
      <c r="I289" s="27" t="s">
        <v>1063</v>
      </c>
      <c r="J289" s="30"/>
      <c r="K289" s="27" t="s">
        <v>1064</v>
      </c>
    </row>
    <row r="290" spans="1:11" x14ac:dyDescent="0.25">
      <c r="A290" s="6" t="s">
        <v>1185</v>
      </c>
      <c r="B290" s="6" t="s">
        <v>2</v>
      </c>
      <c r="C290" s="6"/>
      <c r="D290" s="6" t="s">
        <v>1</v>
      </c>
      <c r="E290" s="2">
        <v>18</v>
      </c>
      <c r="F290" s="30"/>
      <c r="G290" s="30"/>
      <c r="H290" s="30"/>
      <c r="I290" s="27" t="s">
        <v>1072</v>
      </c>
      <c r="J290" s="30"/>
      <c r="K290" s="27" t="s">
        <v>1073</v>
      </c>
    </row>
    <row r="291" spans="1:11" x14ac:dyDescent="0.25">
      <c r="A291" s="6" t="s">
        <v>1186</v>
      </c>
      <c r="B291" s="6" t="s">
        <v>2</v>
      </c>
      <c r="C291" s="6"/>
      <c r="D291" s="6" t="s">
        <v>1</v>
      </c>
      <c r="E291" s="2">
        <v>19</v>
      </c>
      <c r="F291" s="30"/>
      <c r="G291" s="30"/>
      <c r="H291" s="30"/>
      <c r="I291" s="27" t="s">
        <v>1074</v>
      </c>
      <c r="J291" s="30"/>
      <c r="K291" s="27" t="s">
        <v>1075</v>
      </c>
    </row>
    <row r="292" spans="1:11" x14ac:dyDescent="0.25">
      <c r="A292" s="117" t="s">
        <v>1188</v>
      </c>
      <c r="B292" s="117" t="s">
        <v>2</v>
      </c>
      <c r="C292" s="117"/>
      <c r="D292" s="117" t="s">
        <v>1</v>
      </c>
      <c r="E292" s="174">
        <v>1</v>
      </c>
      <c r="F292" s="152"/>
      <c r="G292" s="152"/>
      <c r="H292" s="152"/>
      <c r="I292" s="194" t="s">
        <v>117</v>
      </c>
      <c r="J292" s="195"/>
      <c r="K292" s="117" t="s">
        <v>116</v>
      </c>
    </row>
    <row r="293" spans="1:11" x14ac:dyDescent="0.25">
      <c r="A293" s="6" t="s">
        <v>1189</v>
      </c>
      <c r="B293" s="6" t="s">
        <v>2</v>
      </c>
      <c r="C293" s="6"/>
      <c r="D293" s="6" t="s">
        <v>1</v>
      </c>
      <c r="E293" s="2">
        <v>2</v>
      </c>
      <c r="F293" s="10"/>
      <c r="G293" s="10"/>
      <c r="H293" s="10"/>
      <c r="I293" s="27" t="s">
        <v>1081</v>
      </c>
      <c r="J293" s="30"/>
      <c r="K293" s="6" t="s">
        <v>1082</v>
      </c>
    </row>
    <row r="294" spans="1:11" x14ac:dyDescent="0.25">
      <c r="A294" s="6" t="s">
        <v>1190</v>
      </c>
      <c r="B294" s="6" t="s">
        <v>2</v>
      </c>
      <c r="C294" s="6"/>
      <c r="D294" s="6" t="s">
        <v>1</v>
      </c>
      <c r="E294" s="2">
        <v>3</v>
      </c>
      <c r="F294" s="10"/>
      <c r="G294" s="10"/>
      <c r="H294" s="10"/>
      <c r="I294" s="27" t="s">
        <v>1207</v>
      </c>
      <c r="J294" s="30"/>
      <c r="K294" s="6" t="s">
        <v>1206</v>
      </c>
    </row>
    <row r="295" spans="1:11" x14ac:dyDescent="0.25">
      <c r="A295" s="6" t="s">
        <v>1191</v>
      </c>
      <c r="B295" s="6" t="s">
        <v>2</v>
      </c>
      <c r="C295" s="6"/>
      <c r="D295" s="6" t="s">
        <v>1</v>
      </c>
      <c r="E295" s="2">
        <v>4</v>
      </c>
      <c r="F295" s="10"/>
      <c r="G295" s="10"/>
      <c r="H295" s="10"/>
      <c r="I295" s="27" t="s">
        <v>1085</v>
      </c>
      <c r="J295" s="30"/>
      <c r="K295" s="6" t="s">
        <v>1086</v>
      </c>
    </row>
    <row r="296" spans="1:11" x14ac:dyDescent="0.25">
      <c r="A296" s="6" t="s">
        <v>1192</v>
      </c>
      <c r="B296" s="6" t="s">
        <v>2</v>
      </c>
      <c r="C296" s="6"/>
      <c r="D296" s="6" t="s">
        <v>1</v>
      </c>
      <c r="E296" s="2">
        <v>5</v>
      </c>
      <c r="F296" s="30"/>
      <c r="G296" s="30"/>
      <c r="H296" s="30"/>
      <c r="I296" s="27" t="s">
        <v>115</v>
      </c>
      <c r="J296" s="30"/>
      <c r="K296" s="6" t="s">
        <v>114</v>
      </c>
    </row>
    <row r="297" spans="1:11" x14ac:dyDescent="0.25">
      <c r="A297" s="6" t="s">
        <v>1193</v>
      </c>
      <c r="B297" s="6" t="s">
        <v>2</v>
      </c>
      <c r="C297" s="6"/>
      <c r="D297" s="6" t="s">
        <v>1</v>
      </c>
      <c r="E297" s="2">
        <v>6</v>
      </c>
      <c r="F297" s="10"/>
      <c r="G297" s="10"/>
      <c r="H297" s="10"/>
      <c r="I297" s="27" t="s">
        <v>51</v>
      </c>
      <c r="J297" s="30"/>
      <c r="K297" s="27" t="s">
        <v>51</v>
      </c>
    </row>
    <row r="298" spans="1:11" x14ac:dyDescent="0.25">
      <c r="A298" s="6" t="s">
        <v>1194</v>
      </c>
      <c r="B298" s="6" t="s">
        <v>2</v>
      </c>
      <c r="C298" s="6"/>
      <c r="D298" s="6" t="s">
        <v>1</v>
      </c>
      <c r="E298" s="2">
        <v>7</v>
      </c>
      <c r="F298" s="30"/>
      <c r="G298" s="30"/>
      <c r="H298" s="30"/>
      <c r="I298" s="27" t="s">
        <v>54</v>
      </c>
      <c r="J298" s="30"/>
      <c r="K298" s="27" t="s">
        <v>53</v>
      </c>
    </row>
    <row r="299" spans="1:11" x14ac:dyDescent="0.25">
      <c r="A299" s="6" t="s">
        <v>1205</v>
      </c>
      <c r="B299" s="6" t="s">
        <v>2</v>
      </c>
      <c r="C299" s="6"/>
      <c r="D299" s="6" t="s">
        <v>1</v>
      </c>
      <c r="E299" s="2">
        <v>8</v>
      </c>
      <c r="F299" s="30"/>
      <c r="G299" s="30"/>
      <c r="H299" s="30"/>
      <c r="I299" s="27" t="s">
        <v>1084</v>
      </c>
      <c r="J299" s="30"/>
      <c r="K299" s="27" t="s">
        <v>1083</v>
      </c>
    </row>
    <row r="300" spans="1:11" x14ac:dyDescent="0.25">
      <c r="A300" s="117" t="s">
        <v>1195</v>
      </c>
      <c r="B300" s="117" t="s">
        <v>2</v>
      </c>
      <c r="C300" s="117"/>
      <c r="D300" s="117" t="s">
        <v>1</v>
      </c>
      <c r="E300" s="174">
        <v>1</v>
      </c>
      <c r="F300" s="152"/>
      <c r="G300" s="152"/>
      <c r="H300" s="152"/>
      <c r="I300" s="114" t="s">
        <v>1087</v>
      </c>
      <c r="J300" s="150"/>
      <c r="K300" s="114" t="s">
        <v>1088</v>
      </c>
    </row>
    <row r="301" spans="1:11" x14ac:dyDescent="0.25">
      <c r="A301" s="6" t="s">
        <v>1196</v>
      </c>
      <c r="B301" s="6" t="s">
        <v>2</v>
      </c>
      <c r="C301" s="6"/>
      <c r="D301" s="6" t="s">
        <v>1</v>
      </c>
      <c r="E301" s="2">
        <v>2</v>
      </c>
      <c r="F301" s="10"/>
      <c r="G301" s="10"/>
      <c r="H301" s="10"/>
      <c r="I301" s="27" t="s">
        <v>1104</v>
      </c>
      <c r="J301" s="30"/>
      <c r="K301" s="27" t="s">
        <v>1103</v>
      </c>
    </row>
    <row r="302" spans="1:11" x14ac:dyDescent="0.25">
      <c r="A302" s="6" t="s">
        <v>1197</v>
      </c>
      <c r="B302" s="6" t="s">
        <v>2</v>
      </c>
      <c r="C302" s="6"/>
      <c r="D302" s="6" t="s">
        <v>1</v>
      </c>
      <c r="E302" s="2">
        <v>3</v>
      </c>
      <c r="F302" s="10"/>
      <c r="G302" s="10"/>
      <c r="H302" s="10"/>
      <c r="I302" s="27" t="s">
        <v>1105</v>
      </c>
      <c r="J302" s="30"/>
      <c r="K302" s="27" t="s">
        <v>1106</v>
      </c>
    </row>
    <row r="303" spans="1:11" x14ac:dyDescent="0.25">
      <c r="A303" s="6" t="s">
        <v>1198</v>
      </c>
      <c r="B303" s="6" t="s">
        <v>2</v>
      </c>
      <c r="C303" s="6"/>
      <c r="D303" s="6" t="s">
        <v>1</v>
      </c>
      <c r="E303" s="2">
        <v>4</v>
      </c>
      <c r="F303" s="30"/>
      <c r="G303" s="30"/>
      <c r="H303" s="30"/>
      <c r="I303" s="27" t="s">
        <v>1093</v>
      </c>
      <c r="J303" s="30"/>
      <c r="K303" s="27" t="s">
        <v>1094</v>
      </c>
    </row>
    <row r="304" spans="1:11" x14ac:dyDescent="0.25">
      <c r="A304" s="6" t="s">
        <v>1199</v>
      </c>
      <c r="B304" s="6" t="s">
        <v>2</v>
      </c>
      <c r="C304" s="6"/>
      <c r="D304" s="6" t="s">
        <v>1</v>
      </c>
      <c r="E304" s="2">
        <v>5</v>
      </c>
      <c r="F304" s="6"/>
      <c r="G304" s="6"/>
      <c r="H304" s="6"/>
      <c r="I304" s="27" t="s">
        <v>1095</v>
      </c>
      <c r="J304" s="30"/>
      <c r="K304" s="27" t="s">
        <v>1096</v>
      </c>
    </row>
    <row r="305" spans="1:12" x14ac:dyDescent="0.25">
      <c r="A305" s="6" t="s">
        <v>1200</v>
      </c>
      <c r="B305" s="6" t="s">
        <v>2</v>
      </c>
      <c r="C305" s="6"/>
      <c r="D305" s="6" t="s">
        <v>1</v>
      </c>
      <c r="E305" s="2">
        <v>6</v>
      </c>
      <c r="F305" s="30"/>
      <c r="G305" s="30"/>
      <c r="H305" s="30"/>
      <c r="I305" s="27" t="s">
        <v>1099</v>
      </c>
      <c r="J305" s="30"/>
      <c r="K305" s="27" t="s">
        <v>1100</v>
      </c>
    </row>
    <row r="306" spans="1:12" x14ac:dyDescent="0.25">
      <c r="A306" s="6" t="s">
        <v>1201</v>
      </c>
      <c r="B306" s="6" t="s">
        <v>2</v>
      </c>
      <c r="C306" s="6"/>
      <c r="D306" s="6" t="s">
        <v>1</v>
      </c>
      <c r="E306" s="2">
        <v>7</v>
      </c>
      <c r="F306" s="10"/>
      <c r="G306" s="10"/>
      <c r="H306" s="10"/>
      <c r="I306" s="27" t="s">
        <v>1097</v>
      </c>
      <c r="J306" s="30"/>
      <c r="K306" s="27" t="s">
        <v>1098</v>
      </c>
    </row>
    <row r="307" spans="1:12" x14ac:dyDescent="0.25">
      <c r="A307" s="6" t="s">
        <v>1202</v>
      </c>
      <c r="B307" s="6" t="s">
        <v>2</v>
      </c>
      <c r="C307" s="6"/>
      <c r="D307" s="6" t="s">
        <v>1</v>
      </c>
      <c r="E307" s="2">
        <v>8</v>
      </c>
      <c r="F307" s="10"/>
      <c r="G307" s="10"/>
      <c r="H307" s="10"/>
      <c r="I307" s="27" t="s">
        <v>1091</v>
      </c>
      <c r="J307" s="30"/>
      <c r="K307" s="27" t="s">
        <v>1092</v>
      </c>
    </row>
    <row r="308" spans="1:12" x14ac:dyDescent="0.25">
      <c r="A308" s="6" t="s">
        <v>1244</v>
      </c>
      <c r="B308" s="6" t="s">
        <v>2</v>
      </c>
      <c r="C308" s="6"/>
      <c r="D308" s="6" t="s">
        <v>1</v>
      </c>
      <c r="E308" s="2">
        <v>9</v>
      </c>
      <c r="F308" s="10"/>
      <c r="G308" s="10"/>
      <c r="H308" s="10"/>
      <c r="I308" s="27" t="s">
        <v>1246</v>
      </c>
      <c r="J308" s="30"/>
      <c r="K308" s="27" t="s">
        <v>1491</v>
      </c>
    </row>
    <row r="309" spans="1:12" x14ac:dyDescent="0.25">
      <c r="A309" s="6" t="s">
        <v>1245</v>
      </c>
      <c r="B309" s="6" t="s">
        <v>2</v>
      </c>
      <c r="C309" s="6"/>
      <c r="D309" s="6" t="s">
        <v>1</v>
      </c>
      <c r="E309" s="2">
        <v>10</v>
      </c>
      <c r="F309" s="10"/>
      <c r="G309" s="10"/>
      <c r="H309" s="10"/>
      <c r="I309" s="27" t="s">
        <v>1247</v>
      </c>
      <c r="J309" s="30"/>
      <c r="K309" s="27" t="s">
        <v>1492</v>
      </c>
    </row>
    <row r="310" spans="1:12" x14ac:dyDescent="0.25">
      <c r="A310" s="119" t="s">
        <v>1203</v>
      </c>
      <c r="B310" s="114" t="s">
        <v>2</v>
      </c>
      <c r="C310" s="114"/>
      <c r="D310" s="114" t="s">
        <v>1</v>
      </c>
      <c r="E310" s="174">
        <v>1</v>
      </c>
      <c r="F310" s="114"/>
      <c r="G310" s="114"/>
      <c r="H310" s="117"/>
      <c r="I310" s="114" t="s">
        <v>1042</v>
      </c>
      <c r="J310" s="149"/>
      <c r="K310" s="243" t="s">
        <v>1483</v>
      </c>
      <c r="L310" s="114"/>
    </row>
    <row r="311" spans="1:12" x14ac:dyDescent="0.25">
      <c r="A311" s="19" t="s">
        <v>1204</v>
      </c>
      <c r="B311" s="27" t="s">
        <v>2</v>
      </c>
      <c r="C311" s="27"/>
      <c r="D311" s="27" t="s">
        <v>1</v>
      </c>
      <c r="E311" s="2">
        <v>2</v>
      </c>
      <c r="F311" s="27"/>
      <c r="G311" s="27"/>
      <c r="H311" s="6"/>
      <c r="I311" s="27" t="s">
        <v>1043</v>
      </c>
      <c r="J311" s="242"/>
      <c r="K311" s="241" t="s">
        <v>1484</v>
      </c>
      <c r="L311" s="27"/>
    </row>
    <row r="312" spans="1:12" x14ac:dyDescent="0.25">
      <c r="A312" s="119" t="s">
        <v>1236</v>
      </c>
      <c r="B312" s="114" t="s">
        <v>2</v>
      </c>
      <c r="C312" s="114"/>
      <c r="D312" s="114" t="s">
        <v>1</v>
      </c>
      <c r="E312" s="174">
        <v>1</v>
      </c>
      <c r="F312" s="114"/>
      <c r="G312" s="114"/>
      <c r="H312" s="114"/>
      <c r="I312" s="114" t="s">
        <v>1238</v>
      </c>
      <c r="J312" s="149"/>
      <c r="K312" s="149" t="s">
        <v>1486</v>
      </c>
    </row>
    <row r="313" spans="1:12" x14ac:dyDescent="0.25">
      <c r="A313" s="19" t="s">
        <v>1237</v>
      </c>
      <c r="B313" s="27" t="s">
        <v>2</v>
      </c>
      <c r="C313" s="27"/>
      <c r="D313" s="27" t="s">
        <v>1</v>
      </c>
      <c r="E313" s="2">
        <v>2</v>
      </c>
      <c r="F313" s="27"/>
      <c r="G313" s="27"/>
      <c r="H313" s="27"/>
      <c r="I313" s="6" t="s">
        <v>1240</v>
      </c>
      <c r="J313" s="28"/>
      <c r="K313" s="28" t="s">
        <v>1487</v>
      </c>
    </row>
    <row r="314" spans="1:12" x14ac:dyDescent="0.25">
      <c r="A314" s="19" t="s">
        <v>1242</v>
      </c>
      <c r="B314" s="27" t="s">
        <v>2</v>
      </c>
      <c r="C314" s="27"/>
      <c r="D314" s="27" t="s">
        <v>1</v>
      </c>
      <c r="E314" s="2">
        <v>3</v>
      </c>
      <c r="F314" s="27"/>
      <c r="G314" s="27"/>
      <c r="H314" s="27"/>
      <c r="I314" s="27" t="s">
        <v>1241</v>
      </c>
      <c r="J314" s="28"/>
      <c r="K314" s="28" t="s">
        <v>1488</v>
      </c>
    </row>
    <row r="315" spans="1:12" x14ac:dyDescent="0.25">
      <c r="A315" s="19" t="s">
        <v>1243</v>
      </c>
      <c r="B315" s="27" t="s">
        <v>2</v>
      </c>
      <c r="C315" s="27"/>
      <c r="D315" s="27" t="s">
        <v>1</v>
      </c>
      <c r="E315" s="2">
        <v>4</v>
      </c>
      <c r="F315" s="27"/>
      <c r="G315" s="27"/>
      <c r="H315" s="27"/>
      <c r="I315" s="27" t="s">
        <v>1239</v>
      </c>
      <c r="J315" s="28"/>
      <c r="K315" s="27" t="s">
        <v>1239</v>
      </c>
    </row>
    <row r="316" spans="1:12" x14ac:dyDescent="0.25">
      <c r="A316" s="19" t="s">
        <v>1485</v>
      </c>
      <c r="B316" s="27" t="s">
        <v>2</v>
      </c>
      <c r="C316" s="27"/>
      <c r="D316" s="27" t="s">
        <v>1</v>
      </c>
      <c r="E316" s="2">
        <v>5</v>
      </c>
      <c r="F316" s="27"/>
      <c r="G316" s="27"/>
      <c r="H316" s="27"/>
      <c r="I316" s="27" t="s">
        <v>1841</v>
      </c>
      <c r="J316" s="28"/>
      <c r="K316" s="27" t="s">
        <v>1842</v>
      </c>
    </row>
    <row r="317" spans="1:12" x14ac:dyDescent="0.25">
      <c r="A317" s="19" t="s">
        <v>1843</v>
      </c>
      <c r="B317" s="27" t="s">
        <v>2</v>
      </c>
      <c r="C317" s="27"/>
      <c r="D317" s="27" t="s">
        <v>1</v>
      </c>
      <c r="E317" s="2">
        <v>6</v>
      </c>
      <c r="F317" s="27"/>
      <c r="G317" s="27"/>
      <c r="H317" s="27"/>
      <c r="I317" s="27" t="s">
        <v>1489</v>
      </c>
      <c r="J317" s="28"/>
      <c r="K317" s="27" t="s">
        <v>1490</v>
      </c>
    </row>
    <row r="318" spans="1:12" x14ac:dyDescent="0.25">
      <c r="A318" s="149" t="s">
        <v>1135</v>
      </c>
      <c r="B318" s="149" t="s">
        <v>2</v>
      </c>
      <c r="C318" s="149"/>
      <c r="D318" s="149" t="s">
        <v>1</v>
      </c>
      <c r="E318" s="210">
        <v>1</v>
      </c>
      <c r="F318" s="149"/>
      <c r="G318" s="149"/>
      <c r="H318" s="149"/>
      <c r="I318" s="149" t="s">
        <v>150</v>
      </c>
      <c r="J318" s="149"/>
      <c r="K318" s="149" t="s">
        <v>149</v>
      </c>
    </row>
    <row r="319" spans="1:12" x14ac:dyDescent="0.25">
      <c r="A319" s="28" t="s">
        <v>1136</v>
      </c>
      <c r="B319" s="28" t="s">
        <v>2</v>
      </c>
      <c r="C319" s="28"/>
      <c r="D319" s="28" t="s">
        <v>1</v>
      </c>
      <c r="E319" s="211">
        <v>2</v>
      </c>
      <c r="F319" s="28"/>
      <c r="G319" s="28"/>
      <c r="H319" s="28"/>
      <c r="I319" s="28" t="s">
        <v>148</v>
      </c>
      <c r="J319" s="28"/>
      <c r="K319" s="28" t="s">
        <v>147</v>
      </c>
    </row>
    <row r="320" spans="1:12" x14ac:dyDescent="0.25">
      <c r="A320" s="28" t="s">
        <v>1137</v>
      </c>
      <c r="B320" s="28" t="s">
        <v>2</v>
      </c>
      <c r="C320" s="28"/>
      <c r="D320" s="28" t="s">
        <v>1</v>
      </c>
      <c r="E320" s="211">
        <v>3</v>
      </c>
      <c r="F320" s="28"/>
      <c r="G320" s="28"/>
      <c r="H320" s="28"/>
      <c r="I320" s="28" t="s">
        <v>1212</v>
      </c>
      <c r="J320" s="28"/>
      <c r="K320" s="28" t="s">
        <v>1213</v>
      </c>
    </row>
    <row r="321" spans="1:11" x14ac:dyDescent="0.25">
      <c r="A321" s="28" t="s">
        <v>1138</v>
      </c>
      <c r="B321" s="28" t="s">
        <v>2</v>
      </c>
      <c r="C321" s="28"/>
      <c r="D321" s="28" t="s">
        <v>1</v>
      </c>
      <c r="E321" s="211">
        <v>4</v>
      </c>
      <c r="F321" s="28"/>
      <c r="G321" s="28"/>
      <c r="H321" s="28"/>
      <c r="I321" s="28" t="s">
        <v>1210</v>
      </c>
      <c r="J321" s="28"/>
      <c r="K321" s="28" t="s">
        <v>1211</v>
      </c>
    </row>
    <row r="322" spans="1:11" x14ac:dyDescent="0.25">
      <c r="A322" s="28" t="s">
        <v>1139</v>
      </c>
      <c r="B322" s="28" t="s">
        <v>2</v>
      </c>
      <c r="C322" s="28"/>
      <c r="D322" s="28" t="s">
        <v>1</v>
      </c>
      <c r="E322" s="211">
        <v>5</v>
      </c>
      <c r="F322" s="28"/>
      <c r="G322" s="28"/>
      <c r="H322" s="28"/>
      <c r="I322" s="28" t="s">
        <v>1214</v>
      </c>
      <c r="J322" s="28"/>
      <c r="K322" s="28" t="s">
        <v>1215</v>
      </c>
    </row>
    <row r="323" spans="1:11" x14ac:dyDescent="0.25">
      <c r="A323" s="28" t="s">
        <v>1140</v>
      </c>
      <c r="B323" s="28" t="s">
        <v>2</v>
      </c>
      <c r="C323" s="28"/>
      <c r="D323" s="28" t="s">
        <v>1</v>
      </c>
      <c r="E323" s="211">
        <v>6</v>
      </c>
      <c r="F323" s="28"/>
      <c r="G323" s="28"/>
      <c r="H323" s="28"/>
      <c r="I323" s="28" t="s">
        <v>146</v>
      </c>
      <c r="J323" s="28"/>
      <c r="K323" s="28" t="s">
        <v>145</v>
      </c>
    </row>
    <row r="324" spans="1:11" x14ac:dyDescent="0.25">
      <c r="A324" s="28" t="s">
        <v>1141</v>
      </c>
      <c r="B324" s="28" t="s">
        <v>2</v>
      </c>
      <c r="C324" s="28"/>
      <c r="D324" s="28" t="s">
        <v>1</v>
      </c>
      <c r="E324" s="211">
        <v>7</v>
      </c>
      <c r="F324" s="28"/>
      <c r="G324" s="28"/>
      <c r="H324" s="28"/>
      <c r="I324" s="28" t="s">
        <v>1216</v>
      </c>
      <c r="J324" s="28"/>
      <c r="K324" s="28" t="s">
        <v>1217</v>
      </c>
    </row>
    <row r="325" spans="1:11" x14ac:dyDescent="0.25">
      <c r="A325" s="28" t="s">
        <v>1142</v>
      </c>
      <c r="B325" s="28" t="s">
        <v>2</v>
      </c>
      <c r="C325" s="28"/>
      <c r="D325" s="28" t="s">
        <v>1</v>
      </c>
      <c r="E325" s="211">
        <v>8</v>
      </c>
      <c r="F325" s="28"/>
      <c r="G325" s="28"/>
      <c r="H325" s="28"/>
      <c r="I325" s="28" t="s">
        <v>144</v>
      </c>
      <c r="J325" s="28"/>
      <c r="K325" s="28" t="s">
        <v>143</v>
      </c>
    </row>
    <row r="326" spans="1:11" x14ac:dyDescent="0.25">
      <c r="A326" s="28" t="s">
        <v>1143</v>
      </c>
      <c r="B326" s="28" t="s">
        <v>2</v>
      </c>
      <c r="C326" s="28"/>
      <c r="D326" s="28" t="s">
        <v>1</v>
      </c>
      <c r="E326" s="211">
        <v>9</v>
      </c>
      <c r="F326" s="28"/>
      <c r="G326" s="28"/>
      <c r="H326" s="28"/>
      <c r="I326" s="28" t="s">
        <v>1218</v>
      </c>
      <c r="J326" s="28"/>
      <c r="K326" s="28" t="s">
        <v>1219</v>
      </c>
    </row>
    <row r="327" spans="1:11" x14ac:dyDescent="0.25">
      <c r="A327" s="28" t="s">
        <v>1144</v>
      </c>
      <c r="B327" s="28" t="s">
        <v>2</v>
      </c>
      <c r="C327" s="28"/>
      <c r="D327" s="28" t="s">
        <v>1</v>
      </c>
      <c r="E327" s="211">
        <v>10</v>
      </c>
      <c r="F327" s="28"/>
      <c r="G327" s="28"/>
      <c r="H327" s="28"/>
      <c r="I327" s="28" t="s">
        <v>1146</v>
      </c>
      <c r="J327" s="28"/>
      <c r="K327" s="28" t="s">
        <v>1147</v>
      </c>
    </row>
    <row r="328" spans="1:11" x14ac:dyDescent="0.25">
      <c r="A328" s="28" t="s">
        <v>1145</v>
      </c>
      <c r="B328" s="28" t="s">
        <v>2</v>
      </c>
      <c r="C328" s="28"/>
      <c r="D328" s="28" t="s">
        <v>1</v>
      </c>
      <c r="E328" s="211">
        <v>11</v>
      </c>
      <c r="F328" s="28"/>
      <c r="G328" s="28"/>
      <c r="H328" s="28"/>
      <c r="I328" s="28" t="s">
        <v>1048</v>
      </c>
      <c r="J328" s="28"/>
      <c r="K328" s="28" t="s">
        <v>1049</v>
      </c>
    </row>
    <row r="329" spans="1:11" x14ac:dyDescent="0.25">
      <c r="A329" s="28" t="s">
        <v>1248</v>
      </c>
      <c r="B329" s="28" t="s">
        <v>2</v>
      </c>
      <c r="C329" s="28"/>
      <c r="D329" s="28" t="s">
        <v>1</v>
      </c>
      <c r="E329" s="211">
        <v>12</v>
      </c>
      <c r="F329" s="28"/>
      <c r="G329" s="28"/>
      <c r="H329" s="28"/>
      <c r="I329" s="28" t="s">
        <v>1047</v>
      </c>
      <c r="J329" s="28"/>
      <c r="K329" s="28" t="s">
        <v>1046</v>
      </c>
    </row>
    <row r="330" spans="1:11" x14ac:dyDescent="0.25">
      <c r="A330" s="28" t="s">
        <v>1249</v>
      </c>
      <c r="B330" s="28" t="s">
        <v>2</v>
      </c>
      <c r="C330" s="28"/>
      <c r="D330" s="28" t="s">
        <v>1</v>
      </c>
      <c r="E330" s="211">
        <v>13</v>
      </c>
      <c r="F330" s="28"/>
      <c r="G330" s="28"/>
      <c r="H330" s="28"/>
      <c r="I330" s="28" t="s">
        <v>1058</v>
      </c>
      <c r="J330" s="28"/>
      <c r="K330" s="28" t="s">
        <v>1050</v>
      </c>
    </row>
    <row r="331" spans="1:11" x14ac:dyDescent="0.25">
      <c r="A331" s="28" t="s">
        <v>1250</v>
      </c>
      <c r="B331" s="28" t="s">
        <v>2</v>
      </c>
      <c r="C331" s="28"/>
      <c r="D331" s="28" t="s">
        <v>1</v>
      </c>
      <c r="E331" s="211">
        <v>14</v>
      </c>
      <c r="F331" s="28"/>
      <c r="G331" s="28"/>
      <c r="H331" s="28"/>
      <c r="I331" s="28" t="s">
        <v>1044</v>
      </c>
      <c r="J331" s="28"/>
      <c r="K331" s="28" t="s">
        <v>1045</v>
      </c>
    </row>
    <row r="332" spans="1:11" x14ac:dyDescent="0.25">
      <c r="A332" s="232" t="s">
        <v>1429</v>
      </c>
      <c r="B332" s="117" t="s">
        <v>2</v>
      </c>
      <c r="C332" s="117"/>
      <c r="D332" s="117" t="s">
        <v>1</v>
      </c>
      <c r="E332" s="117">
        <v>1</v>
      </c>
      <c r="F332" s="152"/>
      <c r="G332" s="152"/>
      <c r="H332" s="152"/>
      <c r="I332" s="114" t="s">
        <v>236</v>
      </c>
      <c r="J332" s="150"/>
      <c r="K332" s="117" t="s">
        <v>235</v>
      </c>
    </row>
    <row r="333" spans="1:11" x14ac:dyDescent="0.25">
      <c r="A333" s="231" t="s">
        <v>1430</v>
      </c>
      <c r="B333" s="6" t="s">
        <v>2</v>
      </c>
      <c r="C333" s="6"/>
      <c r="D333" s="6" t="s">
        <v>1</v>
      </c>
      <c r="E333" s="6">
        <v>2</v>
      </c>
      <c r="F333" s="10"/>
      <c r="G333" s="10"/>
      <c r="H333" s="10"/>
      <c r="I333" s="27" t="s">
        <v>19</v>
      </c>
      <c r="J333" s="30"/>
      <c r="K333" s="6" t="s">
        <v>1391</v>
      </c>
    </row>
    <row r="334" spans="1:11" x14ac:dyDescent="0.25">
      <c r="A334" s="231" t="s">
        <v>1431</v>
      </c>
      <c r="B334" s="6" t="s">
        <v>2</v>
      </c>
      <c r="C334" s="6"/>
      <c r="D334" s="6" t="s">
        <v>1</v>
      </c>
      <c r="E334" s="6">
        <v>3</v>
      </c>
      <c r="F334" s="6"/>
      <c r="G334" s="6"/>
      <c r="H334" s="6"/>
      <c r="I334" s="27" t="s">
        <v>234</v>
      </c>
      <c r="J334" s="30"/>
      <c r="K334" s="6" t="s">
        <v>233</v>
      </c>
    </row>
    <row r="335" spans="1:11" x14ac:dyDescent="0.25">
      <c r="A335" s="231" t="s">
        <v>1432</v>
      </c>
      <c r="B335" s="6" t="s">
        <v>2</v>
      </c>
      <c r="C335" s="6"/>
      <c r="D335" s="6" t="s">
        <v>1</v>
      </c>
      <c r="E335" s="6">
        <v>4</v>
      </c>
      <c r="F335" s="6"/>
      <c r="G335" s="6"/>
      <c r="H335" s="6"/>
      <c r="I335" s="6" t="s">
        <v>1273</v>
      </c>
      <c r="J335" s="10"/>
      <c r="K335" s="6" t="s">
        <v>1274</v>
      </c>
    </row>
    <row r="336" spans="1:11" x14ac:dyDescent="0.25">
      <c r="A336" s="231" t="s">
        <v>1433</v>
      </c>
      <c r="B336" s="6" t="s">
        <v>2</v>
      </c>
      <c r="C336" s="6"/>
      <c r="D336" s="6" t="s">
        <v>1</v>
      </c>
      <c r="E336" s="6">
        <v>5</v>
      </c>
      <c r="F336" s="10"/>
      <c r="G336" s="10"/>
      <c r="H336" s="10"/>
      <c r="I336" s="6" t="s">
        <v>1275</v>
      </c>
      <c r="J336" s="10"/>
      <c r="K336" s="6" t="s">
        <v>1276</v>
      </c>
    </row>
    <row r="337" spans="1:11" x14ac:dyDescent="0.25">
      <c r="A337" s="231" t="s">
        <v>1434</v>
      </c>
      <c r="B337" s="6" t="s">
        <v>2</v>
      </c>
      <c r="C337" s="6"/>
      <c r="D337" s="6" t="s">
        <v>1</v>
      </c>
      <c r="E337" s="6">
        <v>6</v>
      </c>
      <c r="F337" s="6"/>
      <c r="G337" s="6"/>
      <c r="H337" s="6"/>
      <c r="I337" s="6" t="s">
        <v>1277</v>
      </c>
      <c r="J337" s="10"/>
      <c r="K337" s="6" t="s">
        <v>1278</v>
      </c>
    </row>
    <row r="338" spans="1:11" x14ac:dyDescent="0.25">
      <c r="A338" s="231" t="s">
        <v>1435</v>
      </c>
      <c r="B338" s="6" t="s">
        <v>2</v>
      </c>
      <c r="C338" s="6"/>
      <c r="D338" s="6" t="s">
        <v>1</v>
      </c>
      <c r="E338" s="6">
        <v>7</v>
      </c>
      <c r="F338" s="6"/>
      <c r="G338" s="6"/>
      <c r="H338" s="6"/>
      <c r="I338" s="6" t="s">
        <v>1279</v>
      </c>
      <c r="J338" s="10"/>
      <c r="K338" s="6" t="s">
        <v>1280</v>
      </c>
    </row>
    <row r="339" spans="1:11" x14ac:dyDescent="0.25">
      <c r="A339" s="231" t="s">
        <v>1436</v>
      </c>
      <c r="B339" s="6" t="s">
        <v>2</v>
      </c>
      <c r="C339" s="6"/>
      <c r="D339" s="6" t="s">
        <v>1</v>
      </c>
      <c r="E339" s="6">
        <v>8</v>
      </c>
      <c r="F339" s="6"/>
      <c r="G339" s="6"/>
      <c r="H339" s="6"/>
      <c r="I339" s="6" t="s">
        <v>27</v>
      </c>
      <c r="J339" s="10"/>
      <c r="K339" s="6" t="s">
        <v>232</v>
      </c>
    </row>
    <row r="340" spans="1:11" x14ac:dyDescent="0.25">
      <c r="A340" s="231" t="s">
        <v>1437</v>
      </c>
      <c r="B340" s="6" t="s">
        <v>2</v>
      </c>
      <c r="C340" s="6"/>
      <c r="D340" s="6" t="s">
        <v>1</v>
      </c>
      <c r="E340" s="6">
        <v>9</v>
      </c>
      <c r="F340" s="6"/>
      <c r="G340" s="6"/>
      <c r="H340" s="6"/>
      <c r="I340" s="6" t="s">
        <v>1386</v>
      </c>
      <c r="J340" s="10"/>
      <c r="K340" s="6" t="s">
        <v>231</v>
      </c>
    </row>
    <row r="341" spans="1:11" x14ac:dyDescent="0.25">
      <c r="A341" s="231" t="s">
        <v>1438</v>
      </c>
      <c r="B341" s="6" t="s">
        <v>2</v>
      </c>
      <c r="C341" s="6"/>
      <c r="D341" s="6" t="s">
        <v>1</v>
      </c>
      <c r="E341" s="6">
        <v>10</v>
      </c>
      <c r="F341" s="6"/>
      <c r="G341" s="6"/>
      <c r="H341" s="6"/>
      <c r="I341" s="6" t="s">
        <v>1352</v>
      </c>
      <c r="J341" s="10"/>
      <c r="K341" s="6" t="s">
        <v>1392</v>
      </c>
    </row>
    <row r="342" spans="1:11" x14ac:dyDescent="0.25">
      <c r="A342" s="231" t="s">
        <v>1439</v>
      </c>
      <c r="B342" s="6" t="s">
        <v>2</v>
      </c>
      <c r="C342" s="6"/>
      <c r="D342" s="6" t="s">
        <v>1</v>
      </c>
      <c r="E342" s="6">
        <v>11</v>
      </c>
      <c r="F342" s="6"/>
      <c r="G342" s="6"/>
      <c r="H342" s="6"/>
      <c r="I342" s="6" t="s">
        <v>1385</v>
      </c>
      <c r="J342" s="10"/>
      <c r="K342" s="6" t="s">
        <v>1393</v>
      </c>
    </row>
    <row r="343" spans="1:11" x14ac:dyDescent="0.25">
      <c r="A343" s="231" t="s">
        <v>1440</v>
      </c>
      <c r="B343" s="6" t="s">
        <v>2</v>
      </c>
      <c r="C343" s="6"/>
      <c r="D343" s="6" t="s">
        <v>1</v>
      </c>
      <c r="E343" s="6">
        <v>12</v>
      </c>
      <c r="F343" s="6"/>
      <c r="G343" s="6"/>
      <c r="H343" s="6"/>
      <c r="I343" s="6" t="s">
        <v>230</v>
      </c>
      <c r="J343" s="10"/>
      <c r="K343" s="6" t="s">
        <v>229</v>
      </c>
    </row>
    <row r="344" spans="1:11" x14ac:dyDescent="0.25">
      <c r="A344" s="232" t="s">
        <v>1441</v>
      </c>
      <c r="B344" s="117" t="s">
        <v>2</v>
      </c>
      <c r="C344" s="117"/>
      <c r="D344" s="117" t="s">
        <v>1</v>
      </c>
      <c r="E344" s="117">
        <v>1</v>
      </c>
      <c r="F344" s="114"/>
      <c r="G344" s="114"/>
      <c r="H344" s="114"/>
      <c r="I344" s="114" t="s">
        <v>224</v>
      </c>
      <c r="J344" s="150"/>
      <c r="K344" s="117" t="s">
        <v>223</v>
      </c>
    </row>
    <row r="345" spans="1:11" x14ac:dyDescent="0.25">
      <c r="A345" s="231" t="s">
        <v>1442</v>
      </c>
      <c r="B345" s="6" t="s">
        <v>2</v>
      </c>
      <c r="C345" s="6"/>
      <c r="D345" s="6" t="s">
        <v>1</v>
      </c>
      <c r="E345" s="6">
        <v>2</v>
      </c>
      <c r="F345" s="6"/>
      <c r="G345" s="6"/>
      <c r="H345" s="6"/>
      <c r="I345" s="27" t="s">
        <v>222</v>
      </c>
      <c r="J345" s="30"/>
      <c r="K345" s="6" t="s">
        <v>1282</v>
      </c>
    </row>
    <row r="346" spans="1:11" x14ac:dyDescent="0.25">
      <c r="A346" s="231" t="s">
        <v>1443</v>
      </c>
      <c r="B346" s="6" t="s">
        <v>2</v>
      </c>
      <c r="C346" s="6"/>
      <c r="D346" s="6" t="s">
        <v>1</v>
      </c>
      <c r="E346" s="6">
        <v>3</v>
      </c>
      <c r="F346" s="6"/>
      <c r="G346" s="6"/>
      <c r="H346" s="6"/>
      <c r="I346" s="27" t="s">
        <v>221</v>
      </c>
      <c r="J346" s="30"/>
      <c r="K346" s="6" t="s">
        <v>1283</v>
      </c>
    </row>
    <row r="347" spans="1:11" x14ac:dyDescent="0.25">
      <c r="A347" s="232" t="s">
        <v>1444</v>
      </c>
      <c r="B347" s="117" t="s">
        <v>2</v>
      </c>
      <c r="C347" s="117"/>
      <c r="D347" s="117" t="s">
        <v>1</v>
      </c>
      <c r="E347" s="117">
        <v>1</v>
      </c>
      <c r="F347" s="152"/>
      <c r="G347" s="152"/>
      <c r="H347" s="152"/>
      <c r="I347" s="114" t="s">
        <v>226</v>
      </c>
      <c r="J347" s="150"/>
      <c r="K347" s="117" t="s">
        <v>518</v>
      </c>
    </row>
    <row r="348" spans="1:11" x14ac:dyDescent="0.25">
      <c r="A348" s="231" t="s">
        <v>1445</v>
      </c>
      <c r="B348" s="6" t="s">
        <v>2</v>
      </c>
      <c r="C348" s="6"/>
      <c r="D348" s="6" t="s">
        <v>1</v>
      </c>
      <c r="E348" s="6">
        <v>2</v>
      </c>
      <c r="F348" s="6"/>
      <c r="G348" s="6"/>
      <c r="H348" s="6"/>
      <c r="I348" s="27" t="s">
        <v>225</v>
      </c>
      <c r="J348" s="30"/>
      <c r="K348" s="6" t="s">
        <v>519</v>
      </c>
    </row>
    <row r="349" spans="1:11" x14ac:dyDescent="0.25">
      <c r="A349" s="231" t="s">
        <v>1446</v>
      </c>
      <c r="B349" s="27" t="s">
        <v>2</v>
      </c>
      <c r="C349" s="27"/>
      <c r="D349" s="27" t="s">
        <v>1</v>
      </c>
      <c r="E349" s="27">
        <v>3</v>
      </c>
      <c r="F349" s="27"/>
      <c r="G349" s="27"/>
      <c r="H349" s="27"/>
      <c r="I349" s="27" t="s">
        <v>1449</v>
      </c>
      <c r="J349" s="27"/>
      <c r="K349" s="27" t="s">
        <v>1448</v>
      </c>
    </row>
    <row r="350" spans="1:11" x14ac:dyDescent="0.25">
      <c r="A350" s="231" t="s">
        <v>1447</v>
      </c>
      <c r="B350" s="6" t="s">
        <v>2</v>
      </c>
      <c r="C350" s="6"/>
      <c r="D350" s="6" t="s">
        <v>1</v>
      </c>
      <c r="E350" s="6">
        <v>4</v>
      </c>
      <c r="F350" s="6"/>
      <c r="G350" s="6"/>
      <c r="H350" s="6"/>
      <c r="I350" s="27" t="s">
        <v>532</v>
      </c>
      <c r="J350" s="30"/>
      <c r="K350" s="6" t="s">
        <v>210</v>
      </c>
    </row>
    <row r="351" spans="1:11" x14ac:dyDescent="0.25">
      <c r="A351" s="119" t="s">
        <v>1450</v>
      </c>
      <c r="B351" s="117" t="s">
        <v>2</v>
      </c>
      <c r="C351" s="117"/>
      <c r="D351" s="117" t="s">
        <v>1</v>
      </c>
      <c r="E351" s="117">
        <v>1</v>
      </c>
      <c r="F351" s="117"/>
      <c r="G351" s="117"/>
      <c r="H351" s="117"/>
      <c r="I351" s="117" t="s">
        <v>1362</v>
      </c>
      <c r="J351" s="152"/>
      <c r="K351" s="117" t="s">
        <v>1408</v>
      </c>
    </row>
    <row r="352" spans="1:11" x14ac:dyDescent="0.25">
      <c r="A352" s="19" t="s">
        <v>1451</v>
      </c>
      <c r="B352" s="6" t="s">
        <v>2</v>
      </c>
      <c r="C352" s="6"/>
      <c r="D352" s="6" t="s">
        <v>1</v>
      </c>
      <c r="E352" s="6">
        <v>2</v>
      </c>
      <c r="F352" s="6"/>
      <c r="G352" s="6"/>
      <c r="H352" s="6"/>
      <c r="I352" s="6" t="s">
        <v>1363</v>
      </c>
      <c r="J352" s="10"/>
      <c r="K352" s="6" t="s">
        <v>1409</v>
      </c>
    </row>
    <row r="353" spans="1:11" x14ac:dyDescent="0.25">
      <c r="A353" s="19" t="s">
        <v>1452</v>
      </c>
      <c r="B353" s="6" t="s">
        <v>2</v>
      </c>
      <c r="C353" s="6"/>
      <c r="D353" s="6" t="s">
        <v>1</v>
      </c>
      <c r="E353" s="6">
        <v>3</v>
      </c>
      <c r="F353" s="6"/>
      <c r="G353" s="6"/>
      <c r="H353" s="6"/>
      <c r="I353" s="6" t="s">
        <v>1370</v>
      </c>
      <c r="J353" s="10"/>
      <c r="K353" s="6" t="s">
        <v>1410</v>
      </c>
    </row>
    <row r="354" spans="1:11" x14ac:dyDescent="0.25">
      <c r="A354" s="19" t="s">
        <v>1453</v>
      </c>
      <c r="B354" s="6" t="s">
        <v>2</v>
      </c>
      <c r="C354" s="6"/>
      <c r="D354" s="6" t="s">
        <v>1</v>
      </c>
      <c r="E354" s="6">
        <v>4</v>
      </c>
      <c r="F354" s="6"/>
      <c r="G354" s="6"/>
      <c r="H354" s="6"/>
      <c r="I354" s="6" t="s">
        <v>1371</v>
      </c>
      <c r="J354" s="10"/>
      <c r="K354" s="6" t="s">
        <v>1411</v>
      </c>
    </row>
    <row r="355" spans="1:11" x14ac:dyDescent="0.25">
      <c r="A355" s="19" t="s">
        <v>1454</v>
      </c>
      <c r="B355" s="6" t="s">
        <v>2</v>
      </c>
      <c r="C355" s="6"/>
      <c r="D355" s="6" t="s">
        <v>1</v>
      </c>
      <c r="E355" s="6">
        <v>5</v>
      </c>
      <c r="F355" s="6"/>
      <c r="G355" s="6"/>
      <c r="H355" s="6"/>
      <c r="I355" s="6" t="s">
        <v>1372</v>
      </c>
      <c r="J355" s="10"/>
      <c r="K355" s="6" t="s">
        <v>1412</v>
      </c>
    </row>
    <row r="356" spans="1:11" x14ac:dyDescent="0.25">
      <c r="A356" s="19" t="s">
        <v>1455</v>
      </c>
      <c r="B356" s="6" t="s">
        <v>2</v>
      </c>
      <c r="C356" s="6"/>
      <c r="D356" s="6" t="s">
        <v>1</v>
      </c>
      <c r="E356" s="6">
        <v>6</v>
      </c>
      <c r="F356" s="6"/>
      <c r="G356" s="6"/>
      <c r="H356" s="6"/>
      <c r="I356" s="6" t="s">
        <v>1356</v>
      </c>
      <c r="J356" s="10"/>
      <c r="K356" s="6" t="s">
        <v>1413</v>
      </c>
    </row>
    <row r="357" spans="1:11" x14ac:dyDescent="0.25">
      <c r="A357" s="19" t="s">
        <v>1456</v>
      </c>
      <c r="B357" s="6" t="s">
        <v>2</v>
      </c>
      <c r="C357" s="6"/>
      <c r="D357" s="6" t="s">
        <v>1</v>
      </c>
      <c r="E357" s="6">
        <v>7</v>
      </c>
      <c r="F357" s="10"/>
      <c r="G357" s="10"/>
      <c r="H357" s="10"/>
      <c r="I357" s="6" t="s">
        <v>1360</v>
      </c>
      <c r="J357" s="10"/>
      <c r="K357" s="6" t="s">
        <v>1414</v>
      </c>
    </row>
    <row r="358" spans="1:11" x14ac:dyDescent="0.25">
      <c r="A358" s="19" t="s">
        <v>1457</v>
      </c>
      <c r="B358" s="6" t="s">
        <v>2</v>
      </c>
      <c r="C358" s="6"/>
      <c r="D358" s="6" t="s">
        <v>1</v>
      </c>
      <c r="E358" s="6">
        <v>8</v>
      </c>
      <c r="F358" s="6"/>
      <c r="G358" s="6"/>
      <c r="H358" s="6"/>
      <c r="I358" s="6" t="s">
        <v>1357</v>
      </c>
      <c r="J358" s="10"/>
      <c r="K358" s="6" t="s">
        <v>1415</v>
      </c>
    </row>
    <row r="359" spans="1:11" x14ac:dyDescent="0.25">
      <c r="A359" s="19" t="s">
        <v>1458</v>
      </c>
      <c r="B359" s="6" t="s">
        <v>2</v>
      </c>
      <c r="C359" s="6"/>
      <c r="D359" s="6" t="s">
        <v>1</v>
      </c>
      <c r="E359" s="6">
        <v>9</v>
      </c>
      <c r="F359" s="6"/>
      <c r="G359" s="6"/>
      <c r="H359" s="6"/>
      <c r="I359" s="6" t="s">
        <v>1359</v>
      </c>
      <c r="J359" s="10"/>
      <c r="K359" s="6" t="s">
        <v>1416</v>
      </c>
    </row>
    <row r="360" spans="1:11" x14ac:dyDescent="0.25">
      <c r="A360" s="19" t="s">
        <v>1459</v>
      </c>
      <c r="B360" s="6" t="s">
        <v>2</v>
      </c>
      <c r="C360" s="6"/>
      <c r="D360" s="6" t="s">
        <v>1</v>
      </c>
      <c r="E360" s="6">
        <v>10</v>
      </c>
      <c r="F360" s="6"/>
      <c r="G360" s="6"/>
      <c r="H360" s="6"/>
      <c r="I360" s="6" t="s">
        <v>1358</v>
      </c>
      <c r="J360" s="10"/>
      <c r="K360" s="6" t="s">
        <v>1417</v>
      </c>
    </row>
    <row r="361" spans="1:11" x14ac:dyDescent="0.25">
      <c r="A361" s="19" t="s">
        <v>1460</v>
      </c>
      <c r="B361" s="6" t="s">
        <v>2</v>
      </c>
      <c r="C361" s="6"/>
      <c r="D361" s="6" t="s">
        <v>1</v>
      </c>
      <c r="E361" s="6">
        <v>11</v>
      </c>
      <c r="F361" s="6"/>
      <c r="G361" s="6"/>
      <c r="H361" s="6"/>
      <c r="I361" s="6" t="s">
        <v>1361</v>
      </c>
      <c r="J361" s="10"/>
      <c r="K361" s="6" t="s">
        <v>1418</v>
      </c>
    </row>
    <row r="362" spans="1:11" x14ac:dyDescent="0.25">
      <c r="A362" s="19" t="s">
        <v>1461</v>
      </c>
      <c r="B362" s="6" t="s">
        <v>2</v>
      </c>
      <c r="C362" s="6"/>
      <c r="D362" s="6" t="s">
        <v>1</v>
      </c>
      <c r="E362" s="6">
        <v>12</v>
      </c>
      <c r="F362" s="6"/>
      <c r="G362" s="6"/>
      <c r="H362" s="6"/>
      <c r="I362" s="6" t="s">
        <v>1419</v>
      </c>
      <c r="J362" s="10"/>
      <c r="K362" s="6" t="s">
        <v>1420</v>
      </c>
    </row>
    <row r="363" spans="1:11" x14ac:dyDescent="0.25">
      <c r="A363" s="119" t="s">
        <v>1462</v>
      </c>
      <c r="B363" s="117" t="s">
        <v>2</v>
      </c>
      <c r="C363" s="117"/>
      <c r="D363" s="117" t="s">
        <v>1</v>
      </c>
      <c r="E363" s="117">
        <v>1</v>
      </c>
      <c r="F363" s="117"/>
      <c r="G363" s="117"/>
      <c r="H363" s="117"/>
      <c r="I363" s="117" t="s">
        <v>1343</v>
      </c>
      <c r="J363" s="152"/>
      <c r="K363" s="117" t="s">
        <v>1422</v>
      </c>
    </row>
    <row r="364" spans="1:11" x14ac:dyDescent="0.25">
      <c r="A364" s="19" t="s">
        <v>1463</v>
      </c>
      <c r="B364" s="6" t="s">
        <v>2</v>
      </c>
      <c r="C364" s="6"/>
      <c r="D364" s="6" t="s">
        <v>1</v>
      </c>
      <c r="E364" s="6">
        <v>2</v>
      </c>
      <c r="F364" s="6"/>
      <c r="G364" s="6"/>
      <c r="H364" s="6"/>
      <c r="I364" s="6" t="s">
        <v>1365</v>
      </c>
      <c r="J364" s="10"/>
      <c r="K364" s="6" t="s">
        <v>1423</v>
      </c>
    </row>
    <row r="365" spans="1:11" x14ac:dyDescent="0.25">
      <c r="A365" s="19" t="s">
        <v>1464</v>
      </c>
      <c r="B365" s="6" t="s">
        <v>2</v>
      </c>
      <c r="C365" s="6"/>
      <c r="D365" s="6" t="s">
        <v>1</v>
      </c>
      <c r="E365" s="6">
        <v>3</v>
      </c>
      <c r="F365" s="6"/>
      <c r="G365" s="6"/>
      <c r="H365" s="6"/>
      <c r="I365" s="6" t="s">
        <v>1366</v>
      </c>
      <c r="J365" s="10"/>
      <c r="K365" s="6" t="s">
        <v>1424</v>
      </c>
    </row>
    <row r="366" spans="1:11" x14ac:dyDescent="0.25">
      <c r="A366" s="19" t="s">
        <v>1465</v>
      </c>
      <c r="B366" s="6" t="s">
        <v>2</v>
      </c>
      <c r="C366" s="6"/>
      <c r="D366" s="6" t="s">
        <v>1</v>
      </c>
      <c r="E366" s="6">
        <v>4</v>
      </c>
      <c r="F366" s="6"/>
      <c r="G366" s="6"/>
      <c r="H366" s="6"/>
      <c r="I366" s="6" t="s">
        <v>1367</v>
      </c>
      <c r="J366" s="10"/>
      <c r="K366" s="6" t="s">
        <v>1425</v>
      </c>
    </row>
    <row r="367" spans="1:11" x14ac:dyDescent="0.25">
      <c r="A367" s="19" t="s">
        <v>1466</v>
      </c>
      <c r="B367" s="6" t="s">
        <v>2</v>
      </c>
      <c r="C367" s="6"/>
      <c r="D367" s="6" t="s">
        <v>1</v>
      </c>
      <c r="E367" s="6">
        <v>5</v>
      </c>
      <c r="F367" s="6"/>
      <c r="G367" s="6"/>
      <c r="H367" s="6"/>
      <c r="I367" s="6" t="s">
        <v>1368</v>
      </c>
      <c r="J367" s="10"/>
      <c r="K367" s="6" t="s">
        <v>1426</v>
      </c>
    </row>
    <row r="368" spans="1:11" x14ac:dyDescent="0.25">
      <c r="A368" s="19" t="s">
        <v>1467</v>
      </c>
      <c r="B368" s="6" t="s">
        <v>2</v>
      </c>
      <c r="C368" s="6"/>
      <c r="D368" s="6" t="s">
        <v>1</v>
      </c>
      <c r="E368" s="6">
        <v>6</v>
      </c>
      <c r="F368" s="6"/>
      <c r="G368" s="6"/>
      <c r="H368" s="6"/>
      <c r="I368" s="6" t="s">
        <v>1369</v>
      </c>
      <c r="J368" s="10"/>
      <c r="K368" s="6" t="s">
        <v>1427</v>
      </c>
    </row>
    <row r="370" spans="1:13" x14ac:dyDescent="0.25">
      <c r="A370" s="119" t="s">
        <v>1773</v>
      </c>
      <c r="B370" s="114" t="s">
        <v>2</v>
      </c>
      <c r="C370" s="114"/>
      <c r="D370" s="114" t="s">
        <v>1</v>
      </c>
      <c r="E370" s="114">
        <v>1</v>
      </c>
      <c r="F370" s="114"/>
      <c r="G370" s="114"/>
      <c r="H370" s="114"/>
      <c r="I370" s="114" t="s">
        <v>1735</v>
      </c>
      <c r="J370" s="114"/>
      <c r="K370" s="114" t="s">
        <v>1736</v>
      </c>
    </row>
    <row r="371" spans="1:13" x14ac:dyDescent="0.25">
      <c r="A371" s="19" t="s">
        <v>1774</v>
      </c>
      <c r="B371" s="27" t="s">
        <v>2</v>
      </c>
      <c r="C371" s="27"/>
      <c r="D371" s="27" t="s">
        <v>1</v>
      </c>
      <c r="E371" s="27">
        <v>2</v>
      </c>
      <c r="F371" s="27"/>
      <c r="G371" s="27"/>
      <c r="H371" s="27"/>
      <c r="I371" s="27" t="s">
        <v>1772</v>
      </c>
      <c r="J371" s="27"/>
      <c r="K371" s="27" t="s">
        <v>1777</v>
      </c>
    </row>
    <row r="372" spans="1:13" x14ac:dyDescent="0.25">
      <c r="A372" s="19" t="s">
        <v>1775</v>
      </c>
      <c r="B372" s="27" t="s">
        <v>2</v>
      </c>
      <c r="C372" s="27"/>
      <c r="D372" s="27" t="s">
        <v>1</v>
      </c>
      <c r="E372" s="27">
        <v>4</v>
      </c>
      <c r="I372" s="27" t="s">
        <v>1547</v>
      </c>
      <c r="J372" s="27"/>
      <c r="K372" s="27" t="s">
        <v>1776</v>
      </c>
    </row>
    <row r="373" spans="1:13" x14ac:dyDescent="0.25">
      <c r="A373" s="290" t="s">
        <v>2023</v>
      </c>
      <c r="B373" s="117" t="s">
        <v>2</v>
      </c>
      <c r="C373" s="117"/>
      <c r="D373" s="117" t="s">
        <v>1</v>
      </c>
      <c r="E373" s="117">
        <v>1</v>
      </c>
      <c r="F373" s="152"/>
      <c r="G373" s="152"/>
      <c r="H373" s="117"/>
      <c r="I373" s="114" t="s">
        <v>333</v>
      </c>
      <c r="J373" s="159"/>
      <c r="K373" s="143" t="s">
        <v>474</v>
      </c>
      <c r="L373" s="359"/>
      <c r="M373" s="360"/>
    </row>
    <row r="374" spans="1:13" x14ac:dyDescent="0.25">
      <c r="A374" s="290" t="s">
        <v>2024</v>
      </c>
      <c r="B374" s="6" t="s">
        <v>2</v>
      </c>
      <c r="C374" s="27"/>
      <c r="D374" s="6" t="s">
        <v>1</v>
      </c>
      <c r="E374" s="6">
        <v>2</v>
      </c>
      <c r="F374" s="27"/>
      <c r="G374" s="27"/>
      <c r="H374" s="6"/>
      <c r="I374" s="27" t="s">
        <v>332</v>
      </c>
      <c r="J374" s="347"/>
      <c r="K374" s="343" t="s">
        <v>1921</v>
      </c>
      <c r="L374" s="25"/>
      <c r="M374" s="1"/>
    </row>
    <row r="375" spans="1:13" x14ac:dyDescent="0.25">
      <c r="A375" s="290" t="s">
        <v>2025</v>
      </c>
      <c r="B375" s="6" t="s">
        <v>2</v>
      </c>
      <c r="C375" s="6"/>
      <c r="D375" s="6" t="s">
        <v>1</v>
      </c>
      <c r="E375" s="6">
        <v>3</v>
      </c>
      <c r="F375" s="6"/>
      <c r="G375" s="6"/>
      <c r="H375" s="6"/>
      <c r="I375" s="27" t="s">
        <v>1255</v>
      </c>
      <c r="J375" s="347"/>
      <c r="K375" s="343" t="s">
        <v>1922</v>
      </c>
      <c r="L375" s="25"/>
      <c r="M375" s="6" t="s">
        <v>1331</v>
      </c>
    </row>
    <row r="376" spans="1:13" x14ac:dyDescent="0.25">
      <c r="A376" s="290" t="s">
        <v>2026</v>
      </c>
      <c r="B376" s="6" t="s">
        <v>2</v>
      </c>
      <c r="C376" s="6"/>
      <c r="D376" s="6" t="s">
        <v>1</v>
      </c>
      <c r="E376" s="6">
        <v>4</v>
      </c>
      <c r="F376" s="6"/>
      <c r="G376" s="6"/>
      <c r="H376" s="6"/>
      <c r="I376" s="27" t="s">
        <v>1493</v>
      </c>
      <c r="J376" s="347"/>
      <c r="K376" s="343" t="s">
        <v>1923</v>
      </c>
      <c r="L376" s="25"/>
      <c r="M376" s="6"/>
    </row>
    <row r="377" spans="1:13" x14ac:dyDescent="0.25">
      <c r="A377" s="290" t="s">
        <v>2027</v>
      </c>
      <c r="B377" s="6" t="s">
        <v>2</v>
      </c>
      <c r="C377" s="6"/>
      <c r="D377" s="6" t="s">
        <v>1</v>
      </c>
      <c r="E377" s="6">
        <v>5</v>
      </c>
      <c r="F377" s="10"/>
      <c r="G377" s="10"/>
      <c r="H377" s="6"/>
      <c r="I377" s="27" t="s">
        <v>1254</v>
      </c>
      <c r="J377" s="347"/>
      <c r="K377" s="124" t="s">
        <v>521</v>
      </c>
      <c r="L377" s="25"/>
      <c r="M377" s="6" t="s">
        <v>1332</v>
      </c>
    </row>
    <row r="378" spans="1:13" x14ac:dyDescent="0.25">
      <c r="A378" s="290" t="s">
        <v>2028</v>
      </c>
      <c r="B378" s="6" t="s">
        <v>2</v>
      </c>
      <c r="C378" s="6"/>
      <c r="D378" s="6" t="s">
        <v>1</v>
      </c>
      <c r="E378" s="6">
        <v>6</v>
      </c>
      <c r="F378" s="27"/>
      <c r="G378" s="27"/>
      <c r="H378" s="6"/>
      <c r="I378" s="27" t="s">
        <v>1494</v>
      </c>
      <c r="J378" s="347"/>
      <c r="K378" s="124" t="s">
        <v>329</v>
      </c>
      <c r="L378" s="25"/>
      <c r="M378" s="1"/>
    </row>
    <row r="379" spans="1:13" x14ac:dyDescent="0.25">
      <c r="A379" s="290" t="s">
        <v>2029</v>
      </c>
      <c r="B379" s="6" t="s">
        <v>2</v>
      </c>
      <c r="C379" s="6"/>
      <c r="D379" s="6" t="s">
        <v>1</v>
      </c>
      <c r="E379" s="6">
        <v>7</v>
      </c>
      <c r="F379" s="6"/>
      <c r="G379" s="6"/>
      <c r="H379" s="6"/>
      <c r="I379" s="27" t="s">
        <v>1495</v>
      </c>
      <c r="J379" s="347"/>
      <c r="K379" s="124" t="s">
        <v>327</v>
      </c>
      <c r="L379" s="25"/>
      <c r="M379" s="6" t="s">
        <v>1333</v>
      </c>
    </row>
    <row r="380" spans="1:13" x14ac:dyDescent="0.25">
      <c r="A380" s="290" t="s">
        <v>2030</v>
      </c>
      <c r="B380" s="6" t="s">
        <v>2</v>
      </c>
      <c r="C380" s="6"/>
      <c r="D380" s="6" t="s">
        <v>1</v>
      </c>
      <c r="E380" s="6">
        <v>8</v>
      </c>
      <c r="F380" s="10"/>
      <c r="G380" s="10"/>
      <c r="H380" s="6"/>
      <c r="I380" s="6" t="s">
        <v>326</v>
      </c>
      <c r="J380" s="347"/>
      <c r="K380" s="189" t="s">
        <v>325</v>
      </c>
      <c r="L380" s="25"/>
      <c r="M380" s="1"/>
    </row>
    <row r="381" spans="1:13" x14ac:dyDescent="0.25">
      <c r="A381" s="290" t="s">
        <v>2031</v>
      </c>
      <c r="B381" s="6" t="s">
        <v>2</v>
      </c>
      <c r="C381" s="6"/>
      <c r="D381" s="6" t="s">
        <v>1</v>
      </c>
      <c r="E381" s="6">
        <v>9</v>
      </c>
      <c r="F381" s="27"/>
      <c r="G381" s="27"/>
      <c r="H381" s="6"/>
      <c r="I381" s="27" t="s">
        <v>1256</v>
      </c>
      <c r="J381" s="347"/>
      <c r="K381" s="27" t="s">
        <v>1257</v>
      </c>
      <c r="L381" s="25"/>
      <c r="M381" s="6" t="s">
        <v>1329</v>
      </c>
    </row>
    <row r="382" spans="1:13" x14ac:dyDescent="0.25">
      <c r="A382" s="290" t="s">
        <v>2032</v>
      </c>
      <c r="B382" s="6" t="s">
        <v>2</v>
      </c>
      <c r="C382" s="6"/>
      <c r="D382" s="6" t="s">
        <v>1</v>
      </c>
      <c r="E382" s="6">
        <v>10</v>
      </c>
      <c r="F382" s="6"/>
      <c r="G382" s="6"/>
      <c r="H382" s="6"/>
      <c r="I382" s="27" t="s">
        <v>1258</v>
      </c>
      <c r="J382" s="347"/>
      <c r="K382" s="27" t="s">
        <v>1259</v>
      </c>
      <c r="L382" s="25"/>
      <c r="M382" s="6" t="s">
        <v>1330</v>
      </c>
    </row>
    <row r="383" spans="1:13" x14ac:dyDescent="0.25">
      <c r="A383" s="290" t="s">
        <v>2033</v>
      </c>
      <c r="B383" s="6" t="s">
        <v>2</v>
      </c>
      <c r="C383" s="6"/>
      <c r="D383" s="6" t="s">
        <v>1</v>
      </c>
      <c r="E383" s="6">
        <v>11</v>
      </c>
      <c r="F383" s="68"/>
      <c r="G383" s="68"/>
      <c r="H383" s="6"/>
      <c r="I383" s="27" t="s">
        <v>1260</v>
      </c>
      <c r="J383" s="347"/>
      <c r="K383" s="27" t="s">
        <v>1261</v>
      </c>
      <c r="L383" s="25"/>
      <c r="M383" s="1"/>
    </row>
    <row r="384" spans="1:13" x14ac:dyDescent="0.25">
      <c r="A384" s="290" t="s">
        <v>2034</v>
      </c>
      <c r="B384" s="6" t="s">
        <v>2</v>
      </c>
      <c r="C384" s="6"/>
      <c r="D384" s="6" t="s">
        <v>1</v>
      </c>
      <c r="E384" s="6">
        <v>12</v>
      </c>
      <c r="F384" s="68"/>
      <c r="G384" s="68"/>
      <c r="H384" s="6"/>
      <c r="I384" s="27" t="s">
        <v>525</v>
      </c>
      <c r="J384" s="347"/>
      <c r="K384" s="124" t="s">
        <v>524</v>
      </c>
      <c r="L384" s="25"/>
      <c r="M384" s="1"/>
    </row>
    <row r="385" spans="1:13" x14ac:dyDescent="0.25">
      <c r="A385" s="290" t="s">
        <v>2035</v>
      </c>
      <c r="B385" s="6" t="s">
        <v>2</v>
      </c>
      <c r="C385" s="6"/>
      <c r="D385" s="6" t="s">
        <v>1</v>
      </c>
      <c r="E385" s="6">
        <v>13</v>
      </c>
      <c r="F385" s="10"/>
      <c r="G385" s="10"/>
      <c r="H385" s="6"/>
      <c r="I385" s="27" t="s">
        <v>1262</v>
      </c>
      <c r="J385" s="347"/>
      <c r="K385" s="27" t="s">
        <v>1497</v>
      </c>
      <c r="L385" s="25"/>
      <c r="M385" s="1"/>
    </row>
  </sheetData>
  <customSheetViews>
    <customSheetView guid="{76C0996E-7634-4D84-AC5B-0CA1A4399A17}">
      <selection activeCell="E7" sqref="E7"/>
      <pageMargins left="0.7" right="0.7" top="0.75" bottom="0.75" header="0.3" footer="0.3"/>
      <pageSetup paperSize="9" orientation="portrait"/>
    </customSheetView>
    <customSheetView guid="{B36FC692-2F6E-4237-BCE6-2461DCB70D69}">
      <selection activeCell="E7" sqref="E7"/>
      <pageMargins left="0.7" right="0.7" top="0.75" bottom="0.75" header="0.3" footer="0.3"/>
      <pageSetup paperSize="9" orientation="portrait"/>
    </customSheetView>
    <customSheetView guid="{4452754D-46E7-C949-942B-318E37676E62}" topLeftCell="A228">
      <selection activeCell="I247" sqref="I247:K247"/>
      <pageMargins left="0.7" right="0.7" top="0.75" bottom="0.75" header="0.3" footer="0.3"/>
    </customSheetView>
    <customSheetView guid="{484F9B4D-5418-41DE-B2FB-6C5776DCE244}" topLeftCell="A297">
      <selection activeCell="I319" sqref="I319"/>
      <pageMargins left="0.7" right="0.7" top="0.75" bottom="0.75" header="0.3" footer="0.3"/>
    </customSheetView>
    <customSheetView guid="{19E93B34-BE74-42BD-947E-B22C6D35E86E}" showPageBreaks="1" topLeftCell="A85">
      <selection activeCell="I98" sqref="I98:K105"/>
      <pageMargins left="0.7" right="0.7" top="0.75" bottom="0.75" header="0.3" footer="0.3"/>
      <pageSetup paperSize="9" orientation="portrait"/>
    </customSheetView>
    <customSheetView guid="{8F326820-A2F4-4B57-8385-3E3CF4F3B319}">
      <selection activeCell="E7" sqref="E7"/>
      <pageMargins left="0.7" right="0.7" top="0.75" bottom="0.75" header="0.3" footer="0.3"/>
      <pageSetup paperSize="9" orientation="portrait"/>
    </customSheetView>
    <customSheetView guid="{9615763B-08BA-4DB8-B511-5DC1F30FCB6F}">
      <selection activeCell="E7" sqref="E7"/>
      <pageMargins left="0.7" right="0.7" top="0.75" bottom="0.75" header="0.3" footer="0.3"/>
      <pageSetup paperSize="9" orientation="portrait"/>
    </customSheetView>
    <customSheetView guid="{9DAFA5EE-CACD-4775-87EE-70A38BAA7EDD}">
      <selection activeCell="E7" sqref="E7"/>
      <pageMargins left="0.7" right="0.7" top="0.75" bottom="0.75" header="0.3" footer="0.3"/>
      <pageSetup paperSize="9" orientation="portrait"/>
    </customSheetView>
  </customSheetViews>
  <conditionalFormatting sqref="G31 G36 G40 G42">
    <cfRule type="cellIs" dxfId="207" priority="173" operator="equal">
      <formula>"Conditional"</formula>
    </cfRule>
  </conditionalFormatting>
  <conditionalFormatting sqref="G30">
    <cfRule type="cellIs" dxfId="206" priority="172" operator="equal">
      <formula>"Conditional"</formula>
    </cfRule>
  </conditionalFormatting>
  <conditionalFormatting sqref="G32">
    <cfRule type="cellIs" dxfId="205" priority="171" operator="equal">
      <formula>"Conditional"</formula>
    </cfRule>
  </conditionalFormatting>
  <conditionalFormatting sqref="G34">
    <cfRule type="cellIs" dxfId="204" priority="170" operator="equal">
      <formula>"Conditional"</formula>
    </cfRule>
  </conditionalFormatting>
  <conditionalFormatting sqref="G35">
    <cfRule type="cellIs" dxfId="203" priority="168" operator="equal">
      <formula>"Conditional"</formula>
    </cfRule>
  </conditionalFormatting>
  <conditionalFormatting sqref="G38">
    <cfRule type="cellIs" dxfId="202" priority="166" operator="equal">
      <formula>"Conditional"</formula>
    </cfRule>
  </conditionalFormatting>
  <conditionalFormatting sqref="G41">
    <cfRule type="cellIs" dxfId="201" priority="164" operator="equal">
      <formula>"Conditional"</formula>
    </cfRule>
  </conditionalFormatting>
  <conditionalFormatting sqref="G33">
    <cfRule type="cellIs" dxfId="200" priority="169" operator="equal">
      <formula>"Conditional"</formula>
    </cfRule>
  </conditionalFormatting>
  <conditionalFormatting sqref="G39">
    <cfRule type="cellIs" dxfId="199" priority="167" operator="equal">
      <formula>"Conditional"</formula>
    </cfRule>
  </conditionalFormatting>
  <conditionalFormatting sqref="G37">
    <cfRule type="cellIs" dxfId="198" priority="165" operator="equal">
      <formula>"Conditional"</formula>
    </cfRule>
  </conditionalFormatting>
  <conditionalFormatting sqref="C2:C6 C18:C58 C10:C14 C68:C99 C61:C66">
    <cfRule type="cellIs" dxfId="197" priority="163" operator="equal">
      <formula>"Observation"</formula>
    </cfRule>
  </conditionalFormatting>
  <conditionalFormatting sqref="C1">
    <cfRule type="cellIs" dxfId="196" priority="162" operator="equal">
      <formula>"Observation"</formula>
    </cfRule>
  </conditionalFormatting>
  <conditionalFormatting sqref="C102">
    <cfRule type="cellIs" dxfId="195" priority="158" operator="equal">
      <formula>"Observation"</formula>
    </cfRule>
  </conditionalFormatting>
  <conditionalFormatting sqref="C104">
    <cfRule type="cellIs" dxfId="194" priority="161" operator="equal">
      <formula>"Observation"</formula>
    </cfRule>
  </conditionalFormatting>
  <conditionalFormatting sqref="C100">
    <cfRule type="cellIs" dxfId="193" priority="160" operator="equal">
      <formula>"Observation"</formula>
    </cfRule>
  </conditionalFormatting>
  <conditionalFormatting sqref="C101">
    <cfRule type="cellIs" dxfId="192" priority="159" operator="equal">
      <formula>"Observation"</formula>
    </cfRule>
  </conditionalFormatting>
  <conditionalFormatting sqref="C103">
    <cfRule type="cellIs" dxfId="191" priority="157" operator="equal">
      <formula>"Observation"</formula>
    </cfRule>
  </conditionalFormatting>
  <conditionalFormatting sqref="C106">
    <cfRule type="cellIs" dxfId="190" priority="155" operator="equal">
      <formula>"Observation"</formula>
    </cfRule>
  </conditionalFormatting>
  <conditionalFormatting sqref="C105">
    <cfRule type="cellIs" dxfId="189" priority="156" operator="equal">
      <formula>"Observation"</formula>
    </cfRule>
  </conditionalFormatting>
  <conditionalFormatting sqref="C110">
    <cfRule type="cellIs" dxfId="188" priority="153" operator="equal">
      <formula>"Observation"</formula>
    </cfRule>
  </conditionalFormatting>
  <conditionalFormatting sqref="C107">
    <cfRule type="cellIs" dxfId="187" priority="152" operator="equal">
      <formula>"Observation"</formula>
    </cfRule>
  </conditionalFormatting>
  <conditionalFormatting sqref="C108">
    <cfRule type="cellIs" dxfId="186" priority="151" operator="equal">
      <formula>"Observation"</formula>
    </cfRule>
  </conditionalFormatting>
  <conditionalFormatting sqref="C109">
    <cfRule type="cellIs" dxfId="185" priority="154" operator="equal">
      <formula>"Observation"</formula>
    </cfRule>
  </conditionalFormatting>
  <conditionalFormatting sqref="C111">
    <cfRule type="cellIs" dxfId="184" priority="150" operator="equal">
      <formula>"Observation"</formula>
    </cfRule>
  </conditionalFormatting>
  <conditionalFormatting sqref="C117">
    <cfRule type="cellIs" dxfId="183" priority="148" operator="equal">
      <formula>"Observation"</formula>
    </cfRule>
  </conditionalFormatting>
  <conditionalFormatting sqref="C115 C120">
    <cfRule type="cellIs" dxfId="182" priority="149" operator="equal">
      <formula>"Observation"</formula>
    </cfRule>
  </conditionalFormatting>
  <conditionalFormatting sqref="C116">
    <cfRule type="cellIs" dxfId="181" priority="147" operator="equal">
      <formula>"Observation"</formula>
    </cfRule>
  </conditionalFormatting>
  <conditionalFormatting sqref="C118:C119">
    <cfRule type="cellIs" dxfId="180" priority="146" operator="equal">
      <formula>"Observation"</formula>
    </cfRule>
  </conditionalFormatting>
  <conditionalFormatting sqref="C122">
    <cfRule type="cellIs" dxfId="179" priority="143" operator="equal">
      <formula>"Observation"</formula>
    </cfRule>
  </conditionalFormatting>
  <conditionalFormatting sqref="C123">
    <cfRule type="cellIs" dxfId="178" priority="144" operator="equal">
      <formula>"Observation"</formula>
    </cfRule>
  </conditionalFormatting>
  <conditionalFormatting sqref="C121">
    <cfRule type="cellIs" dxfId="177" priority="145" operator="equal">
      <formula>"Observation"</formula>
    </cfRule>
  </conditionalFormatting>
  <conditionalFormatting sqref="C124 C126:C127 C129:C130">
    <cfRule type="cellIs" dxfId="176" priority="142" operator="equal">
      <formula>"Observation"</formula>
    </cfRule>
  </conditionalFormatting>
  <conditionalFormatting sqref="C125">
    <cfRule type="cellIs" dxfId="175" priority="141" operator="equal">
      <formula>"Observation"</formula>
    </cfRule>
  </conditionalFormatting>
  <conditionalFormatting sqref="C128">
    <cfRule type="cellIs" dxfId="174" priority="140" operator="equal">
      <formula>"Observation"</formula>
    </cfRule>
  </conditionalFormatting>
  <conditionalFormatting sqref="C131">
    <cfRule type="cellIs" dxfId="173" priority="139" operator="equal">
      <formula>"Observation"</formula>
    </cfRule>
  </conditionalFormatting>
  <conditionalFormatting sqref="C132">
    <cfRule type="cellIs" dxfId="172" priority="138" operator="equal">
      <formula>"Observation"</formula>
    </cfRule>
  </conditionalFormatting>
  <conditionalFormatting sqref="C133">
    <cfRule type="cellIs" dxfId="171" priority="137" operator="equal">
      <formula>"Observation"</formula>
    </cfRule>
  </conditionalFormatting>
  <conditionalFormatting sqref="C139">
    <cfRule type="cellIs" dxfId="170" priority="136" operator="equal">
      <formula>"Observation"</formula>
    </cfRule>
  </conditionalFormatting>
  <conditionalFormatting sqref="C136">
    <cfRule type="cellIs" dxfId="169" priority="135" operator="equal">
      <formula>"Observation"</formula>
    </cfRule>
  </conditionalFormatting>
  <conditionalFormatting sqref="C135">
    <cfRule type="cellIs" dxfId="168" priority="134" operator="equal">
      <formula>"Observation"</formula>
    </cfRule>
  </conditionalFormatting>
  <conditionalFormatting sqref="C134">
    <cfRule type="cellIs" dxfId="167" priority="133" operator="equal">
      <formula>"Observation"</formula>
    </cfRule>
  </conditionalFormatting>
  <conditionalFormatting sqref="C138">
    <cfRule type="cellIs" dxfId="166" priority="132" operator="equal">
      <formula>"Observation"</formula>
    </cfRule>
  </conditionalFormatting>
  <conditionalFormatting sqref="C137">
    <cfRule type="cellIs" dxfId="165" priority="131" operator="equal">
      <formula>"Observation"</formula>
    </cfRule>
  </conditionalFormatting>
  <conditionalFormatting sqref="C142">
    <cfRule type="cellIs" dxfId="164" priority="130" operator="equal">
      <formula>"Observation"</formula>
    </cfRule>
  </conditionalFormatting>
  <conditionalFormatting sqref="C140">
    <cfRule type="cellIs" dxfId="163" priority="129" operator="equal">
      <formula>"Observation"</formula>
    </cfRule>
  </conditionalFormatting>
  <conditionalFormatting sqref="C141">
    <cfRule type="cellIs" dxfId="162" priority="128" operator="equal">
      <formula>"Observation"</formula>
    </cfRule>
  </conditionalFormatting>
  <conditionalFormatting sqref="C151">
    <cfRule type="cellIs" dxfId="161" priority="127" operator="equal">
      <formula>"Observation"</formula>
    </cfRule>
  </conditionalFormatting>
  <conditionalFormatting sqref="C152">
    <cfRule type="cellIs" dxfId="160" priority="126" operator="equal">
      <formula>"Observation"</formula>
    </cfRule>
  </conditionalFormatting>
  <conditionalFormatting sqref="C150">
    <cfRule type="cellIs" dxfId="159" priority="125" operator="equal">
      <formula>"Observation"</formula>
    </cfRule>
  </conditionalFormatting>
  <conditionalFormatting sqref="C147">
    <cfRule type="cellIs" dxfId="158" priority="124" operator="equal">
      <formula>"Observation"</formula>
    </cfRule>
  </conditionalFormatting>
  <conditionalFormatting sqref="C145">
    <cfRule type="cellIs" dxfId="157" priority="123" operator="equal">
      <formula>"Observation"</formula>
    </cfRule>
  </conditionalFormatting>
  <conditionalFormatting sqref="C143">
    <cfRule type="cellIs" dxfId="156" priority="122" operator="equal">
      <formula>"Observation"</formula>
    </cfRule>
  </conditionalFormatting>
  <conditionalFormatting sqref="C144">
    <cfRule type="cellIs" dxfId="155" priority="121" operator="equal">
      <formula>"Observation"</formula>
    </cfRule>
  </conditionalFormatting>
  <conditionalFormatting sqref="C148">
    <cfRule type="cellIs" dxfId="154" priority="120" operator="equal">
      <formula>"Observation"</formula>
    </cfRule>
  </conditionalFormatting>
  <conditionalFormatting sqref="C149">
    <cfRule type="cellIs" dxfId="153" priority="119" operator="equal">
      <formula>"Observation"</formula>
    </cfRule>
  </conditionalFormatting>
  <conditionalFormatting sqref="C162 C153 C155:C156 C158:C159">
    <cfRule type="cellIs" dxfId="152" priority="118" operator="equal">
      <formula>"Observation"</formula>
    </cfRule>
  </conditionalFormatting>
  <conditionalFormatting sqref="C154">
    <cfRule type="cellIs" dxfId="151" priority="117" operator="equal">
      <formula>"Observation"</formula>
    </cfRule>
  </conditionalFormatting>
  <conditionalFormatting sqref="C157">
    <cfRule type="cellIs" dxfId="150" priority="116" operator="equal">
      <formula>"Observation"</formula>
    </cfRule>
  </conditionalFormatting>
  <conditionalFormatting sqref="C161">
    <cfRule type="cellIs" dxfId="149" priority="115" operator="equal">
      <formula>"Observation"</formula>
    </cfRule>
  </conditionalFormatting>
  <conditionalFormatting sqref="C160">
    <cfRule type="cellIs" dxfId="148" priority="114" operator="equal">
      <formula>"Observation"</formula>
    </cfRule>
  </conditionalFormatting>
  <conditionalFormatting sqref="C164">
    <cfRule type="cellIs" dxfId="147" priority="112" operator="equal">
      <formula>"Observation"</formula>
    </cfRule>
  </conditionalFormatting>
  <conditionalFormatting sqref="C165">
    <cfRule type="cellIs" dxfId="146" priority="113" operator="equal">
      <formula>"Observation"</formula>
    </cfRule>
  </conditionalFormatting>
  <conditionalFormatting sqref="C163">
    <cfRule type="cellIs" dxfId="145" priority="111" operator="equal">
      <formula>"Observation"</formula>
    </cfRule>
  </conditionalFormatting>
  <conditionalFormatting sqref="C166:C167">
    <cfRule type="cellIs" dxfId="144" priority="110" operator="equal">
      <formula>"Observation"</formula>
    </cfRule>
  </conditionalFormatting>
  <conditionalFormatting sqref="C170">
    <cfRule type="cellIs" dxfId="143" priority="109" operator="equal">
      <formula>"Observation"</formula>
    </cfRule>
  </conditionalFormatting>
  <conditionalFormatting sqref="C168">
    <cfRule type="cellIs" dxfId="142" priority="108" operator="equal">
      <formula>"Observation"</formula>
    </cfRule>
  </conditionalFormatting>
  <conditionalFormatting sqref="C169">
    <cfRule type="cellIs" dxfId="141" priority="107" operator="equal">
      <formula>"Observation"</formula>
    </cfRule>
  </conditionalFormatting>
  <conditionalFormatting sqref="C174">
    <cfRule type="cellIs" dxfId="140" priority="102" operator="equal">
      <formula>"Observation"</formula>
    </cfRule>
  </conditionalFormatting>
  <conditionalFormatting sqref="C173">
    <cfRule type="cellIs" dxfId="139" priority="106" operator="equal">
      <formula>"Observation"</formula>
    </cfRule>
  </conditionalFormatting>
  <conditionalFormatting sqref="C178">
    <cfRule type="cellIs" dxfId="138" priority="104" operator="equal">
      <formula>"Observation"</formula>
    </cfRule>
  </conditionalFormatting>
  <conditionalFormatting sqref="H173">
    <cfRule type="cellIs" dxfId="137" priority="105" operator="equal">
      <formula>"Conditional"</formula>
    </cfRule>
  </conditionalFormatting>
  <conditionalFormatting sqref="H178">
    <cfRule type="cellIs" dxfId="136" priority="103" operator="equal">
      <formula>"Conditional"</formula>
    </cfRule>
  </conditionalFormatting>
  <conditionalFormatting sqref="C179">
    <cfRule type="cellIs" dxfId="135" priority="100" operator="equal">
      <formula>"Observation"</formula>
    </cfRule>
  </conditionalFormatting>
  <conditionalFormatting sqref="H174">
    <cfRule type="cellIs" dxfId="134" priority="101" operator="equal">
      <formula>"Conditional"</formula>
    </cfRule>
  </conditionalFormatting>
  <conditionalFormatting sqref="C171">
    <cfRule type="cellIs" dxfId="133" priority="92" operator="equal">
      <formula>"Observation"</formula>
    </cfRule>
  </conditionalFormatting>
  <conditionalFormatting sqref="H179">
    <cfRule type="cellIs" dxfId="132" priority="99" operator="equal">
      <formula>"Conditional"</formula>
    </cfRule>
  </conditionalFormatting>
  <conditionalFormatting sqref="C172">
    <cfRule type="cellIs" dxfId="131" priority="98" operator="equal">
      <formula>"Observation"</formula>
    </cfRule>
  </conditionalFormatting>
  <conditionalFormatting sqref="H172">
    <cfRule type="cellIs" dxfId="130" priority="97" operator="equal">
      <formula>"Conditional"</formula>
    </cfRule>
  </conditionalFormatting>
  <conditionalFormatting sqref="C175">
    <cfRule type="cellIs" dxfId="129" priority="96" operator="equal">
      <formula>"Observation"</formula>
    </cfRule>
  </conditionalFormatting>
  <conditionalFormatting sqref="H175">
    <cfRule type="cellIs" dxfId="128" priority="95" operator="equal">
      <formula>"Conditional"</formula>
    </cfRule>
  </conditionalFormatting>
  <conditionalFormatting sqref="C177">
    <cfRule type="cellIs" dxfId="127" priority="94" operator="equal">
      <formula>"Observation"</formula>
    </cfRule>
  </conditionalFormatting>
  <conditionalFormatting sqref="H177">
    <cfRule type="cellIs" dxfId="126" priority="93" operator="equal">
      <formula>"Conditional"</formula>
    </cfRule>
  </conditionalFormatting>
  <conditionalFormatting sqref="H171">
    <cfRule type="cellIs" dxfId="125" priority="91" operator="equal">
      <formula>"Conditional"</formula>
    </cfRule>
  </conditionalFormatting>
  <conditionalFormatting sqref="C176">
    <cfRule type="cellIs" dxfId="124" priority="90" operator="equal">
      <formula>"Observation"</formula>
    </cfRule>
  </conditionalFormatting>
  <conditionalFormatting sqref="H176">
    <cfRule type="cellIs" dxfId="123" priority="89" operator="equal">
      <formula>"Conditional"</formula>
    </cfRule>
  </conditionalFormatting>
  <conditionalFormatting sqref="C180">
    <cfRule type="cellIs" dxfId="122" priority="87" operator="equal">
      <formula>"Observation"</formula>
    </cfRule>
  </conditionalFormatting>
  <conditionalFormatting sqref="H180">
    <cfRule type="cellIs" dxfId="121" priority="88" operator="equal">
      <formula>"Conditional"</formula>
    </cfRule>
  </conditionalFormatting>
  <conditionalFormatting sqref="C181:C192">
    <cfRule type="cellIs" dxfId="120" priority="86" operator="equal">
      <formula>"Observation"</formula>
    </cfRule>
  </conditionalFormatting>
  <conditionalFormatting sqref="C193:C197">
    <cfRule type="cellIs" dxfId="119" priority="85" operator="equal">
      <formula>"Observation"</formula>
    </cfRule>
  </conditionalFormatting>
  <conditionalFormatting sqref="C198:C209">
    <cfRule type="cellIs" dxfId="118" priority="84" operator="equal">
      <formula>"Observation"</formula>
    </cfRule>
  </conditionalFormatting>
  <conditionalFormatting sqref="C211">
    <cfRule type="cellIs" dxfId="117" priority="83" operator="equal">
      <formula>"Observation"</formula>
    </cfRule>
  </conditionalFormatting>
  <conditionalFormatting sqref="C210">
    <cfRule type="cellIs" dxfId="116" priority="82" operator="equal">
      <formula>"Observation"</formula>
    </cfRule>
  </conditionalFormatting>
  <conditionalFormatting sqref="C212:C214">
    <cfRule type="cellIs" dxfId="115" priority="81" operator="equal">
      <formula>"Observation"</formula>
    </cfRule>
  </conditionalFormatting>
  <conditionalFormatting sqref="C215:C217 C221">
    <cfRule type="cellIs" dxfId="114" priority="80" operator="equal">
      <formula>"Observation"</formula>
    </cfRule>
  </conditionalFormatting>
  <conditionalFormatting sqref="C222:C224 C230 C226 C228 C232:C233">
    <cfRule type="cellIs" dxfId="113" priority="79" operator="equal">
      <formula>"Observation"</formula>
    </cfRule>
  </conditionalFormatting>
  <conditionalFormatting sqref="C234:C237">
    <cfRule type="cellIs" dxfId="112" priority="78" operator="equal">
      <formula>"Observation"</formula>
    </cfRule>
  </conditionalFormatting>
  <conditionalFormatting sqref="C246:C248 C244">
    <cfRule type="cellIs" dxfId="111" priority="77" operator="equal">
      <formula>"Observation"</formula>
    </cfRule>
  </conditionalFormatting>
  <conditionalFormatting sqref="C240">
    <cfRule type="cellIs" dxfId="110" priority="76" operator="equal">
      <formula>"Observation"</formula>
    </cfRule>
  </conditionalFormatting>
  <conditionalFormatting sqref="C242">
    <cfRule type="cellIs" dxfId="109" priority="75" operator="equal">
      <formula>"Observation"</formula>
    </cfRule>
  </conditionalFormatting>
  <conditionalFormatting sqref="C241">
    <cfRule type="cellIs" dxfId="108" priority="74" operator="equal">
      <formula>"Observation"</formula>
    </cfRule>
  </conditionalFormatting>
  <conditionalFormatting sqref="C245">
    <cfRule type="cellIs" dxfId="107" priority="73" operator="equal">
      <formula>"Observation"</formula>
    </cfRule>
  </conditionalFormatting>
  <conditionalFormatting sqref="C249">
    <cfRule type="cellIs" dxfId="106" priority="72" operator="equal">
      <formula>"Observation"</formula>
    </cfRule>
  </conditionalFormatting>
  <conditionalFormatting sqref="C243">
    <cfRule type="cellIs" dxfId="105" priority="71" operator="equal">
      <formula>"Observation"</formula>
    </cfRule>
  </conditionalFormatting>
  <conditionalFormatting sqref="C238">
    <cfRule type="cellIs" dxfId="104" priority="70" operator="equal">
      <formula>"Observation"</formula>
    </cfRule>
  </conditionalFormatting>
  <conditionalFormatting sqref="C239">
    <cfRule type="cellIs" dxfId="103" priority="69" operator="equal">
      <formula>"Observation"</formula>
    </cfRule>
  </conditionalFormatting>
  <conditionalFormatting sqref="C250:C261">
    <cfRule type="cellIs" dxfId="102" priority="68" operator="equal">
      <formula>"Observation"</formula>
    </cfRule>
  </conditionalFormatting>
  <conditionalFormatting sqref="C146">
    <cfRule type="cellIs" dxfId="101" priority="67" operator="equal">
      <formula>"Observation"</formula>
    </cfRule>
  </conditionalFormatting>
  <conditionalFormatting sqref="C262">
    <cfRule type="cellIs" dxfId="100" priority="55" operator="equal">
      <formula>"Observation"</formula>
    </cfRule>
  </conditionalFormatting>
  <conditionalFormatting sqref="C263">
    <cfRule type="cellIs" dxfId="99" priority="54" operator="equal">
      <formula>"Observation"</formula>
    </cfRule>
  </conditionalFormatting>
  <conditionalFormatting sqref="C264">
    <cfRule type="cellIs" dxfId="98" priority="53" operator="equal">
      <formula>"Observation"</formula>
    </cfRule>
  </conditionalFormatting>
  <conditionalFormatting sqref="C269 C266">
    <cfRule type="cellIs" dxfId="97" priority="52" operator="equal">
      <formula>"Observation"</formula>
    </cfRule>
  </conditionalFormatting>
  <conditionalFormatting sqref="C267">
    <cfRule type="cellIs" dxfId="96" priority="51" operator="equal">
      <formula>"Observation"</formula>
    </cfRule>
  </conditionalFormatting>
  <conditionalFormatting sqref="C271">
    <cfRule type="cellIs" dxfId="95" priority="50" operator="equal">
      <formula>"Observation"</formula>
    </cfRule>
  </conditionalFormatting>
  <conditionalFormatting sqref="C270">
    <cfRule type="cellIs" dxfId="94" priority="49" operator="equal">
      <formula>"Observation"</formula>
    </cfRule>
  </conditionalFormatting>
  <conditionalFormatting sqref="C268">
    <cfRule type="cellIs" dxfId="93" priority="48" operator="equal">
      <formula>"Observation"</formula>
    </cfRule>
  </conditionalFormatting>
  <conditionalFormatting sqref="C265">
    <cfRule type="cellIs" dxfId="92" priority="47" operator="equal">
      <formula>"Observation"</formula>
    </cfRule>
  </conditionalFormatting>
  <conditionalFormatting sqref="C113">
    <cfRule type="cellIs" dxfId="91" priority="46" operator="equal">
      <formula>"Observation"</formula>
    </cfRule>
  </conditionalFormatting>
  <conditionalFormatting sqref="C112">
    <cfRule type="cellIs" dxfId="90" priority="45" operator="equal">
      <formula>"Observation"</formula>
    </cfRule>
  </conditionalFormatting>
  <conditionalFormatting sqref="C272">
    <cfRule type="cellIs" dxfId="89" priority="44" operator="equal">
      <formula>"Observation"</formula>
    </cfRule>
  </conditionalFormatting>
  <conditionalFormatting sqref="C285">
    <cfRule type="cellIs" dxfId="88" priority="28" operator="equal">
      <formula>"Observation"</formula>
    </cfRule>
  </conditionalFormatting>
  <conditionalFormatting sqref="C114">
    <cfRule type="cellIs" dxfId="87" priority="27" operator="equal">
      <formula>"Observation"</formula>
    </cfRule>
  </conditionalFormatting>
  <conditionalFormatting sqref="C280:C281 C275 C286">
    <cfRule type="cellIs" dxfId="86" priority="43" operator="equal">
      <formula>"Observation"</formula>
    </cfRule>
  </conditionalFormatting>
  <conditionalFormatting sqref="C279">
    <cfRule type="cellIs" dxfId="85" priority="42" operator="equal">
      <formula>"Observation"</formula>
    </cfRule>
  </conditionalFormatting>
  <conditionalFormatting sqref="C284">
    <cfRule type="cellIs" dxfId="84" priority="41" operator="equal">
      <formula>"Observation"</formula>
    </cfRule>
  </conditionalFormatting>
  <conditionalFormatting sqref="C277">
    <cfRule type="cellIs" dxfId="83" priority="40" operator="equal">
      <formula>"Observation"</formula>
    </cfRule>
  </conditionalFormatting>
  <conditionalFormatting sqref="C290">
    <cfRule type="cellIs" dxfId="82" priority="39" operator="equal">
      <formula>"Observation"</formula>
    </cfRule>
  </conditionalFormatting>
  <conditionalFormatting sqref="C289">
    <cfRule type="cellIs" dxfId="81" priority="38" operator="equal">
      <formula>"Observation"</formula>
    </cfRule>
  </conditionalFormatting>
  <conditionalFormatting sqref="C288">
    <cfRule type="cellIs" dxfId="80" priority="37" operator="equal">
      <formula>"Observation"</formula>
    </cfRule>
  </conditionalFormatting>
  <conditionalFormatting sqref="C287">
    <cfRule type="cellIs" dxfId="79" priority="36" operator="equal">
      <formula>"Observation"</formula>
    </cfRule>
  </conditionalFormatting>
  <conditionalFormatting sqref="C273">
    <cfRule type="cellIs" dxfId="78" priority="35" operator="equal">
      <formula>"Observation"</formula>
    </cfRule>
  </conditionalFormatting>
  <conditionalFormatting sqref="C274">
    <cfRule type="cellIs" dxfId="77" priority="34" operator="equal">
      <formula>"Observation"</formula>
    </cfRule>
  </conditionalFormatting>
  <conditionalFormatting sqref="C282">
    <cfRule type="cellIs" dxfId="76" priority="33" operator="equal">
      <formula>"Observation"</formula>
    </cfRule>
  </conditionalFormatting>
  <conditionalFormatting sqref="C276">
    <cfRule type="cellIs" dxfId="75" priority="32" operator="equal">
      <formula>"Observation"</formula>
    </cfRule>
  </conditionalFormatting>
  <conditionalFormatting sqref="C283">
    <cfRule type="cellIs" dxfId="74" priority="31" operator="equal">
      <formula>"Observation"</formula>
    </cfRule>
  </conditionalFormatting>
  <conditionalFormatting sqref="C278">
    <cfRule type="cellIs" dxfId="73" priority="30" operator="equal">
      <formula>"Observation"</formula>
    </cfRule>
  </conditionalFormatting>
  <conditionalFormatting sqref="C291">
    <cfRule type="cellIs" dxfId="72" priority="29" operator="equal">
      <formula>"Observation"</formula>
    </cfRule>
  </conditionalFormatting>
  <conditionalFormatting sqref="C292:C293 C299 C296:C297">
    <cfRule type="cellIs" dxfId="71" priority="26" operator="equal">
      <formula>"Observation"</formula>
    </cfRule>
  </conditionalFormatting>
  <conditionalFormatting sqref="C298">
    <cfRule type="cellIs" dxfId="70" priority="25" operator="equal">
      <formula>"Observation"</formula>
    </cfRule>
  </conditionalFormatting>
  <conditionalFormatting sqref="C295">
    <cfRule type="cellIs" dxfId="69" priority="24" operator="equal">
      <formula>"Observation"</formula>
    </cfRule>
  </conditionalFormatting>
  <conditionalFormatting sqref="C309">
    <cfRule type="cellIs" dxfId="68" priority="19" operator="equal">
      <formula>"Observation"</formula>
    </cfRule>
  </conditionalFormatting>
  <conditionalFormatting sqref="C300">
    <cfRule type="cellIs" dxfId="67" priority="23" operator="equal">
      <formula>"Observation"</formula>
    </cfRule>
  </conditionalFormatting>
  <conditionalFormatting sqref="C303">
    <cfRule type="cellIs" dxfId="66" priority="22" operator="equal">
      <formula>"Observation"</formula>
    </cfRule>
  </conditionalFormatting>
  <conditionalFormatting sqref="C306">
    <cfRule type="cellIs" dxfId="65" priority="21" operator="equal">
      <formula>"Observation"</formula>
    </cfRule>
  </conditionalFormatting>
  <conditionalFormatting sqref="C305">
    <cfRule type="cellIs" dxfId="64" priority="20" operator="equal">
      <formula>"Observation"</formula>
    </cfRule>
  </conditionalFormatting>
  <conditionalFormatting sqref="C304">
    <cfRule type="cellIs" dxfId="63" priority="18" operator="equal">
      <formula>"Observation"</formula>
    </cfRule>
  </conditionalFormatting>
  <conditionalFormatting sqref="C301">
    <cfRule type="cellIs" dxfId="62" priority="17" operator="equal">
      <formula>"Observation"</formula>
    </cfRule>
  </conditionalFormatting>
  <conditionalFormatting sqref="C302">
    <cfRule type="cellIs" dxfId="61" priority="16" operator="equal">
      <formula>"Observation"</formula>
    </cfRule>
  </conditionalFormatting>
  <conditionalFormatting sqref="C294">
    <cfRule type="cellIs" dxfId="60" priority="15" operator="equal">
      <formula>"Observation"</formula>
    </cfRule>
  </conditionalFormatting>
  <conditionalFormatting sqref="C308">
    <cfRule type="cellIs" dxfId="59" priority="14" operator="equal">
      <formula>"Observation"</formula>
    </cfRule>
  </conditionalFormatting>
  <conditionalFormatting sqref="C307">
    <cfRule type="cellIs" dxfId="58" priority="13" operator="equal">
      <formula>"Observation"</formula>
    </cfRule>
  </conditionalFormatting>
  <conditionalFormatting sqref="C15">
    <cfRule type="cellIs" dxfId="57" priority="12" operator="equal">
      <formula>"Observation"</formula>
    </cfRule>
  </conditionalFormatting>
  <conditionalFormatting sqref="C67">
    <cfRule type="cellIs" dxfId="56" priority="11" operator="equal">
      <formula>"Observation"</formula>
    </cfRule>
  </conditionalFormatting>
  <conditionalFormatting sqref="C220">
    <cfRule type="cellIs" dxfId="55" priority="10" operator="equal">
      <formula>"Observation"</formula>
    </cfRule>
  </conditionalFormatting>
  <conditionalFormatting sqref="C218">
    <cfRule type="cellIs" dxfId="54" priority="9" operator="equal">
      <formula>"Observation"</formula>
    </cfRule>
  </conditionalFormatting>
  <conditionalFormatting sqref="C219">
    <cfRule type="cellIs" dxfId="53" priority="8" operator="equal">
      <formula>"Observation"</formula>
    </cfRule>
  </conditionalFormatting>
  <conditionalFormatting sqref="C60">
    <cfRule type="cellIs" dxfId="52" priority="7" operator="equal">
      <formula>"Observation"</formula>
    </cfRule>
  </conditionalFormatting>
  <conditionalFormatting sqref="C59">
    <cfRule type="cellIs" dxfId="51" priority="6" operator="equal">
      <formula>"Observation"</formula>
    </cfRule>
  </conditionalFormatting>
  <conditionalFormatting sqref="C229">
    <cfRule type="cellIs" dxfId="50" priority="5" operator="equal">
      <formula>"Observation"</formula>
    </cfRule>
  </conditionalFormatting>
  <conditionalFormatting sqref="C225">
    <cfRule type="cellIs" dxfId="49" priority="4" operator="equal">
      <formula>"Observation"</formula>
    </cfRule>
  </conditionalFormatting>
  <conditionalFormatting sqref="C227">
    <cfRule type="cellIs" dxfId="48" priority="3" operator="equal">
      <formula>"Observation"</formula>
    </cfRule>
  </conditionalFormatting>
  <conditionalFormatting sqref="C231">
    <cfRule type="cellIs" dxfId="47" priority="2" operator="equal">
      <formula>"Observation"</formula>
    </cfRule>
  </conditionalFormatting>
  <conditionalFormatting sqref="C373:C385">
    <cfRule type="cellIs" dxfId="46" priority="1" operator="equal">
      <formula>"Observation"</formula>
    </cfRule>
  </conditionalFormatting>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5"/>
  <sheetViews>
    <sheetView topLeftCell="A10" zoomScale="90" zoomScaleNormal="120" zoomScalePageLayoutView="120" workbookViewId="0">
      <selection activeCell="A119" sqref="A119"/>
    </sheetView>
  </sheetViews>
  <sheetFormatPr defaultColWidth="8.85546875" defaultRowHeight="15" x14ac:dyDescent="0.25"/>
  <cols>
    <col min="1" max="1" width="9.7109375" customWidth="1"/>
    <col min="2" max="2" width="2" customWidth="1"/>
    <col min="3" max="3" width="12.42578125" customWidth="1"/>
    <col min="4" max="4" width="22.28515625" customWidth="1"/>
    <col min="5" max="5" width="20.7109375" customWidth="1"/>
    <col min="6" max="6" width="7.42578125" customWidth="1"/>
    <col min="7" max="7" width="4.28515625" customWidth="1"/>
    <col min="8" max="8" width="4.42578125" customWidth="1"/>
    <col min="9" max="9" width="76.7109375" customWidth="1"/>
    <col min="10" max="10" width="3.85546875" customWidth="1"/>
    <col min="11" max="11" width="41" customWidth="1"/>
  </cols>
  <sheetData>
    <row r="1" spans="1:12" s="105" customFormat="1" ht="33" customHeight="1" x14ac:dyDescent="0.25">
      <c r="A1" s="97" t="s">
        <v>469</v>
      </c>
      <c r="B1" s="97"/>
      <c r="C1" s="97" t="s">
        <v>463</v>
      </c>
      <c r="D1" s="97" t="s">
        <v>462</v>
      </c>
      <c r="E1" s="97" t="s">
        <v>461</v>
      </c>
      <c r="F1" s="97" t="s">
        <v>460</v>
      </c>
      <c r="G1" s="65" t="s">
        <v>459</v>
      </c>
      <c r="H1" s="65" t="s">
        <v>458</v>
      </c>
      <c r="I1" s="510" t="s">
        <v>456</v>
      </c>
      <c r="J1" s="510"/>
      <c r="K1" s="97" t="s">
        <v>533</v>
      </c>
      <c r="L1" s="64"/>
    </row>
    <row r="2" spans="1:12" x14ac:dyDescent="0.25">
      <c r="A2" s="24" t="s">
        <v>625</v>
      </c>
      <c r="B2" s="21"/>
      <c r="C2" s="21" t="s">
        <v>9</v>
      </c>
      <c r="D2" s="21" t="s">
        <v>8</v>
      </c>
      <c r="E2" s="21" t="s">
        <v>7</v>
      </c>
      <c r="F2" s="21" t="s">
        <v>6</v>
      </c>
      <c r="G2" s="10" t="s">
        <v>720</v>
      </c>
      <c r="H2" s="10" t="s">
        <v>720</v>
      </c>
      <c r="I2" s="21" t="s">
        <v>623</v>
      </c>
      <c r="J2" s="43"/>
      <c r="K2" s="10" t="s">
        <v>624</v>
      </c>
      <c r="L2" s="43"/>
    </row>
    <row r="3" spans="1:12" s="105" customFormat="1" x14ac:dyDescent="0.25">
      <c r="A3" s="24" t="s">
        <v>626</v>
      </c>
      <c r="B3" s="21"/>
      <c r="C3" s="21" t="s">
        <v>9</v>
      </c>
      <c r="D3" s="21" t="s">
        <v>8</v>
      </c>
      <c r="E3" s="21" t="s">
        <v>15</v>
      </c>
      <c r="F3" s="21" t="s">
        <v>14</v>
      </c>
      <c r="G3" s="10" t="s">
        <v>720</v>
      </c>
      <c r="H3" s="10" t="s">
        <v>720</v>
      </c>
      <c r="I3" s="21" t="s">
        <v>534</v>
      </c>
      <c r="J3" s="43"/>
      <c r="K3" s="10" t="s">
        <v>478</v>
      </c>
      <c r="L3" s="64"/>
    </row>
    <row r="4" spans="1:12" x14ac:dyDescent="0.25">
      <c r="A4" s="24" t="s">
        <v>627</v>
      </c>
      <c r="B4" s="24"/>
      <c r="C4" s="21" t="s">
        <v>9</v>
      </c>
      <c r="D4" s="21" t="s">
        <v>453</v>
      </c>
      <c r="E4" s="21" t="s">
        <v>7</v>
      </c>
      <c r="F4" s="21" t="s">
        <v>6</v>
      </c>
      <c r="G4" s="10" t="s">
        <v>720</v>
      </c>
      <c r="H4" s="10" t="s">
        <v>720</v>
      </c>
      <c r="I4" s="21" t="s">
        <v>706</v>
      </c>
      <c r="J4" s="43"/>
      <c r="K4" s="10" t="s">
        <v>705</v>
      </c>
      <c r="L4" s="43"/>
    </row>
    <row r="5" spans="1:12" s="164" customFormat="1" x14ac:dyDescent="0.25">
      <c r="A5" s="166" t="s">
        <v>810</v>
      </c>
      <c r="B5" s="166"/>
      <c r="C5" s="170" t="str">
        <f t="shared" ref="C5:I5" si="0">C4</f>
        <v>Question</v>
      </c>
      <c r="D5" s="170" t="str">
        <f t="shared" si="0"/>
        <v>Enumerator completes</v>
      </c>
      <c r="E5" s="170" t="str">
        <f t="shared" si="0"/>
        <v>Category - choose one</v>
      </c>
      <c r="F5" s="170" t="str">
        <f t="shared" si="0"/>
        <v>Code</v>
      </c>
      <c r="G5" s="170" t="str">
        <f t="shared" si="0"/>
        <v>-</v>
      </c>
      <c r="H5" s="170" t="str">
        <f t="shared" si="0"/>
        <v>-</v>
      </c>
      <c r="I5" s="170" t="str">
        <f t="shared" si="0"/>
        <v>ENUMERATOR CHECK: {Name} is {age}. Does this seem accurate?</v>
      </c>
      <c r="J5" s="170"/>
      <c r="K5" s="170" t="str">
        <f>K4</f>
        <v>INTERVISTADOR KONFIRMA: Nia {naran} tinan {tinan}. Hatudu loos ka lae?</v>
      </c>
      <c r="L5" s="43"/>
    </row>
    <row r="6" spans="1:12" x14ac:dyDescent="0.25">
      <c r="A6" s="24" t="s">
        <v>628</v>
      </c>
      <c r="B6" s="24"/>
      <c r="C6" s="21" t="s">
        <v>9</v>
      </c>
      <c r="D6" s="21" t="s">
        <v>8</v>
      </c>
      <c r="E6" s="21" t="s">
        <v>7</v>
      </c>
      <c r="F6" s="21" t="s">
        <v>6</v>
      </c>
      <c r="G6" s="10" t="s">
        <v>720</v>
      </c>
      <c r="H6" t="s">
        <v>720</v>
      </c>
      <c r="I6" s="21" t="s">
        <v>668</v>
      </c>
      <c r="J6" s="43"/>
      <c r="K6" s="10" t="s">
        <v>687</v>
      </c>
    </row>
    <row r="7" spans="1:12" x14ac:dyDescent="0.25">
      <c r="A7" s="24" t="s">
        <v>629</v>
      </c>
      <c r="B7" s="21"/>
      <c r="C7" s="21" t="s">
        <v>9</v>
      </c>
      <c r="D7" s="21" t="s">
        <v>8</v>
      </c>
      <c r="E7" s="21" t="s">
        <v>10</v>
      </c>
      <c r="F7" s="21" t="s">
        <v>98</v>
      </c>
      <c r="G7" s="10">
        <v>0</v>
      </c>
      <c r="H7" s="10">
        <v>60</v>
      </c>
      <c r="I7" s="21" t="s">
        <v>672</v>
      </c>
      <c r="J7" s="43"/>
      <c r="K7" s="10" t="s">
        <v>691</v>
      </c>
      <c r="L7" s="43"/>
    </row>
    <row r="8" spans="1:12" x14ac:dyDescent="0.25">
      <c r="A8" s="24" t="s">
        <v>679</v>
      </c>
      <c r="B8" s="21"/>
      <c r="C8" s="21" t="s">
        <v>9</v>
      </c>
      <c r="D8" s="21" t="s">
        <v>8</v>
      </c>
      <c r="E8" s="21" t="s">
        <v>7</v>
      </c>
      <c r="F8" s="21" t="s">
        <v>6</v>
      </c>
      <c r="G8" s="10" t="s">
        <v>720</v>
      </c>
      <c r="H8" s="10" t="s">
        <v>720</v>
      </c>
      <c r="I8" s="21" t="s">
        <v>674</v>
      </c>
      <c r="J8" s="43"/>
      <c r="K8" s="10" t="s">
        <v>694</v>
      </c>
      <c r="L8" s="43"/>
    </row>
    <row r="9" spans="1:12" x14ac:dyDescent="0.25">
      <c r="A9" s="24" t="s">
        <v>680</v>
      </c>
      <c r="B9" s="21"/>
      <c r="C9" s="21" t="s">
        <v>9</v>
      </c>
      <c r="D9" s="21" t="s">
        <v>8</v>
      </c>
      <c r="E9" s="21" t="s">
        <v>10</v>
      </c>
      <c r="F9" s="21" t="s">
        <v>98</v>
      </c>
      <c r="G9" s="10">
        <v>0</v>
      </c>
      <c r="H9" s="10">
        <v>60</v>
      </c>
      <c r="I9" s="21" t="s">
        <v>675</v>
      </c>
      <c r="J9" s="43"/>
      <c r="K9" s="10" t="s">
        <v>695</v>
      </c>
      <c r="L9" s="43"/>
    </row>
    <row r="10" spans="1:12" x14ac:dyDescent="0.25">
      <c r="A10" s="24" t="s">
        <v>681</v>
      </c>
      <c r="B10" s="21"/>
      <c r="C10" s="21" t="s">
        <v>9</v>
      </c>
      <c r="D10" s="21" t="s">
        <v>8</v>
      </c>
      <c r="E10" s="21" t="s">
        <v>7</v>
      </c>
      <c r="F10" s="21" t="s">
        <v>6</v>
      </c>
      <c r="G10" s="10" t="s">
        <v>720</v>
      </c>
      <c r="H10" s="10" t="s">
        <v>720</v>
      </c>
      <c r="I10" s="21" t="s">
        <v>676</v>
      </c>
      <c r="J10" s="43"/>
      <c r="K10" s="10" t="s">
        <v>696</v>
      </c>
      <c r="L10" s="43"/>
    </row>
    <row r="11" spans="1:12" x14ac:dyDescent="0.25">
      <c r="A11" s="290" t="s">
        <v>1722</v>
      </c>
      <c r="B11" s="21"/>
      <c r="C11" s="21" t="s">
        <v>9</v>
      </c>
      <c r="D11" s="21" t="s">
        <v>8</v>
      </c>
      <c r="E11" s="21" t="s">
        <v>7</v>
      </c>
      <c r="F11" s="21" t="s">
        <v>6</v>
      </c>
      <c r="G11" s="10" t="s">
        <v>720</v>
      </c>
      <c r="H11" s="10" t="s">
        <v>720</v>
      </c>
      <c r="I11" s="41" t="s">
        <v>544</v>
      </c>
      <c r="J11" s="122"/>
      <c r="K11" s="10" t="s">
        <v>543</v>
      </c>
      <c r="L11" s="43"/>
    </row>
    <row r="12" spans="1:12" x14ac:dyDescent="0.25">
      <c r="A12" s="24" t="s">
        <v>1721</v>
      </c>
      <c r="B12" s="21"/>
      <c r="C12" s="21" t="s">
        <v>9</v>
      </c>
      <c r="D12" s="21" t="s">
        <v>8</v>
      </c>
      <c r="E12" s="21" t="s">
        <v>7</v>
      </c>
      <c r="F12" s="21" t="s">
        <v>6</v>
      </c>
      <c r="G12" s="10" t="s">
        <v>720</v>
      </c>
      <c r="H12" s="10" t="s">
        <v>720</v>
      </c>
      <c r="I12" s="21" t="s">
        <v>1587</v>
      </c>
      <c r="J12" s="43"/>
      <c r="K12" s="10" t="s">
        <v>545</v>
      </c>
      <c r="L12" s="43"/>
    </row>
    <row r="13" spans="1:12" x14ac:dyDescent="0.25">
      <c r="A13" s="24" t="s">
        <v>707</v>
      </c>
      <c r="B13" s="21"/>
      <c r="C13" s="21" t="s">
        <v>9</v>
      </c>
      <c r="D13" s="21" t="s">
        <v>8</v>
      </c>
      <c r="E13" s="21" t="s">
        <v>10</v>
      </c>
      <c r="F13" s="21" t="s">
        <v>0</v>
      </c>
      <c r="G13" s="30">
        <v>1</v>
      </c>
      <c r="H13" s="30">
        <v>6</v>
      </c>
      <c r="I13" s="21" t="s">
        <v>564</v>
      </c>
      <c r="J13" s="43"/>
      <c r="K13" s="10" t="s">
        <v>566</v>
      </c>
      <c r="L13" s="43"/>
    </row>
    <row r="14" spans="1:12" x14ac:dyDescent="0.25">
      <c r="A14" s="24" t="s">
        <v>708</v>
      </c>
      <c r="B14" s="21"/>
      <c r="C14" s="21" t="s">
        <v>9</v>
      </c>
      <c r="D14" s="21" t="s">
        <v>8</v>
      </c>
      <c r="E14" s="21" t="s">
        <v>10</v>
      </c>
      <c r="F14" s="21" t="s">
        <v>0</v>
      </c>
      <c r="G14" s="30">
        <v>1</v>
      </c>
      <c r="H14" s="30">
        <v>3</v>
      </c>
      <c r="I14" s="21" t="s">
        <v>568</v>
      </c>
      <c r="J14" s="43"/>
      <c r="K14" s="10" t="s">
        <v>567</v>
      </c>
      <c r="L14" s="43"/>
    </row>
    <row r="15" spans="1:12" x14ac:dyDescent="0.25">
      <c r="A15" s="24" t="s">
        <v>709</v>
      </c>
      <c r="B15" s="21"/>
      <c r="C15" s="21" t="s">
        <v>9</v>
      </c>
      <c r="D15" s="21" t="s">
        <v>8</v>
      </c>
      <c r="E15" s="21" t="s">
        <v>10</v>
      </c>
      <c r="F15" s="21" t="s">
        <v>0</v>
      </c>
      <c r="G15" s="30">
        <v>1</v>
      </c>
      <c r="H15" s="30">
        <v>3</v>
      </c>
      <c r="I15" s="21" t="s">
        <v>569</v>
      </c>
      <c r="J15" s="43"/>
      <c r="K15" s="10" t="s">
        <v>570</v>
      </c>
      <c r="L15" s="43"/>
    </row>
    <row r="16" spans="1:12" x14ac:dyDescent="0.25">
      <c r="A16" s="290" t="s">
        <v>1723</v>
      </c>
      <c r="B16" s="21"/>
      <c r="C16" s="21" t="s">
        <v>9</v>
      </c>
      <c r="D16" s="21" t="s">
        <v>8</v>
      </c>
      <c r="E16" s="21" t="s">
        <v>30</v>
      </c>
      <c r="F16" s="21" t="s">
        <v>6</v>
      </c>
      <c r="G16" s="10" t="s">
        <v>720</v>
      </c>
      <c r="H16" s="10" t="s">
        <v>720</v>
      </c>
      <c r="I16" s="30" t="s">
        <v>1588</v>
      </c>
      <c r="J16" s="43"/>
      <c r="K16" s="10" t="s">
        <v>1589</v>
      </c>
      <c r="L16" s="43"/>
    </row>
    <row r="17" spans="1:13" x14ac:dyDescent="0.25">
      <c r="A17" s="290" t="s">
        <v>1724</v>
      </c>
      <c r="B17" s="21"/>
      <c r="C17" s="21" t="s">
        <v>9</v>
      </c>
      <c r="D17" s="21" t="s">
        <v>8</v>
      </c>
      <c r="E17" s="21" t="s">
        <v>15</v>
      </c>
      <c r="F17" s="21" t="s">
        <v>14</v>
      </c>
      <c r="G17" s="10" t="s">
        <v>720</v>
      </c>
      <c r="H17" s="10" t="s">
        <v>720</v>
      </c>
      <c r="I17" s="30" t="s">
        <v>1756</v>
      </c>
      <c r="J17" s="43"/>
      <c r="K17" s="10" t="s">
        <v>1757</v>
      </c>
      <c r="L17" s="43"/>
    </row>
    <row r="18" spans="1:13" x14ac:dyDescent="0.25">
      <c r="A18" s="24" t="s">
        <v>800</v>
      </c>
      <c r="B18" s="21"/>
      <c r="C18" s="21" t="s">
        <v>9</v>
      </c>
      <c r="D18" s="21" t="s">
        <v>8</v>
      </c>
      <c r="E18" s="21" t="s">
        <v>7</v>
      </c>
      <c r="F18" s="21" t="s">
        <v>6</v>
      </c>
      <c r="G18" s="10" t="s">
        <v>720</v>
      </c>
      <c r="H18" s="10" t="s">
        <v>720</v>
      </c>
      <c r="I18" s="30" t="s">
        <v>187</v>
      </c>
      <c r="J18" s="43"/>
      <c r="K18" s="10" t="s">
        <v>186</v>
      </c>
      <c r="L18" s="43"/>
    </row>
    <row r="19" spans="1:13" x14ac:dyDescent="0.25">
      <c r="A19" s="24" t="s">
        <v>733</v>
      </c>
      <c r="B19" s="21"/>
      <c r="C19" s="21" t="s">
        <v>9</v>
      </c>
      <c r="D19" s="21" t="s">
        <v>8</v>
      </c>
      <c r="E19" s="21" t="s">
        <v>7</v>
      </c>
      <c r="F19" s="21" t="s">
        <v>6</v>
      </c>
      <c r="G19" s="10" t="s">
        <v>720</v>
      </c>
      <c r="H19" s="10" t="s">
        <v>720</v>
      </c>
      <c r="I19" s="30" t="s">
        <v>1759</v>
      </c>
      <c r="J19" s="43"/>
      <c r="K19" s="30" t="s">
        <v>1758</v>
      </c>
      <c r="L19" s="43"/>
    </row>
    <row r="20" spans="1:13" x14ac:dyDescent="0.25">
      <c r="A20" s="168" t="s">
        <v>739</v>
      </c>
      <c r="B20" s="165"/>
      <c r="C20" s="165" t="s">
        <v>9</v>
      </c>
      <c r="D20" s="111" t="s">
        <v>453</v>
      </c>
      <c r="E20" s="165" t="s">
        <v>10</v>
      </c>
      <c r="F20" s="165" t="s">
        <v>166</v>
      </c>
      <c r="G20" s="10" t="s">
        <v>720</v>
      </c>
      <c r="H20" s="10" t="s">
        <v>720</v>
      </c>
      <c r="I20" s="10" t="s">
        <v>611</v>
      </c>
      <c r="J20" s="126"/>
      <c r="K20" s="30" t="s">
        <v>806</v>
      </c>
      <c r="L20" s="127"/>
    </row>
    <row r="21" spans="1:13" x14ac:dyDescent="0.25">
      <c r="A21" s="168" t="s">
        <v>740</v>
      </c>
      <c r="B21" s="165"/>
      <c r="C21" s="165" t="s">
        <v>9</v>
      </c>
      <c r="D21" s="111" t="s">
        <v>453</v>
      </c>
      <c r="E21" s="165" t="s">
        <v>10</v>
      </c>
      <c r="F21" s="165" t="s">
        <v>166</v>
      </c>
      <c r="G21" s="10" t="s">
        <v>720</v>
      </c>
      <c r="H21" s="10" t="s">
        <v>720</v>
      </c>
      <c r="I21" s="10" t="s">
        <v>612</v>
      </c>
      <c r="J21" s="126"/>
      <c r="K21" s="30" t="s">
        <v>806</v>
      </c>
      <c r="L21" s="127"/>
    </row>
    <row r="22" spans="1:13" x14ac:dyDescent="0.25">
      <c r="A22" s="168" t="s">
        <v>741</v>
      </c>
      <c r="B22" s="165"/>
      <c r="C22" s="165" t="s">
        <v>9</v>
      </c>
      <c r="D22" s="111" t="s">
        <v>453</v>
      </c>
      <c r="E22" s="165" t="s">
        <v>10</v>
      </c>
      <c r="F22" s="165" t="s">
        <v>111</v>
      </c>
      <c r="G22" s="10" t="s">
        <v>720</v>
      </c>
      <c r="H22" s="10" t="s">
        <v>720</v>
      </c>
      <c r="I22" s="10" t="s">
        <v>613</v>
      </c>
      <c r="J22" s="126"/>
      <c r="K22" s="30" t="s">
        <v>808</v>
      </c>
      <c r="L22" s="127"/>
    </row>
    <row r="23" spans="1:13" x14ac:dyDescent="0.25">
      <c r="A23" s="168" t="s">
        <v>742</v>
      </c>
      <c r="B23" s="165"/>
      <c r="C23" s="165" t="s">
        <v>9</v>
      </c>
      <c r="D23" s="111" t="s">
        <v>453</v>
      </c>
      <c r="E23" s="165" t="s">
        <v>10</v>
      </c>
      <c r="F23" s="165" t="s">
        <v>166</v>
      </c>
      <c r="G23" s="10" t="s">
        <v>720</v>
      </c>
      <c r="H23" s="10" t="s">
        <v>720</v>
      </c>
      <c r="I23" s="10" t="s">
        <v>614</v>
      </c>
      <c r="J23" s="126"/>
      <c r="K23" s="30" t="s">
        <v>807</v>
      </c>
      <c r="L23" s="127"/>
    </row>
    <row r="24" spans="1:13" x14ac:dyDescent="0.25">
      <c r="A24" s="31" t="s">
        <v>977</v>
      </c>
      <c r="B24" s="31"/>
      <c r="C24" s="30" t="s">
        <v>9</v>
      </c>
      <c r="D24" s="30" t="s">
        <v>8</v>
      </c>
      <c r="E24" s="30" t="s">
        <v>7</v>
      </c>
      <c r="F24" s="30" t="s">
        <v>6</v>
      </c>
      <c r="G24" s="10" t="s">
        <v>720</v>
      </c>
      <c r="H24" s="10" t="s">
        <v>720</v>
      </c>
      <c r="I24" s="30" t="s">
        <v>928</v>
      </c>
      <c r="J24" s="30"/>
      <c r="K24" s="30" t="s">
        <v>976</v>
      </c>
      <c r="M24" s="30"/>
    </row>
    <row r="25" spans="1:13" x14ac:dyDescent="0.25">
      <c r="A25" s="31" t="s">
        <v>981</v>
      </c>
      <c r="B25" s="31"/>
      <c r="C25" s="30" t="s">
        <v>9</v>
      </c>
      <c r="D25" s="177" t="s">
        <v>453</v>
      </c>
      <c r="E25" s="30" t="s">
        <v>15</v>
      </c>
      <c r="F25" s="30" t="s">
        <v>14</v>
      </c>
      <c r="G25" s="10" t="s">
        <v>720</v>
      </c>
      <c r="H25" s="10" t="s">
        <v>720</v>
      </c>
      <c r="I25" s="30" t="s">
        <v>1760</v>
      </c>
      <c r="J25" s="30"/>
      <c r="K25" s="30" t="s">
        <v>1761</v>
      </c>
      <c r="M25" s="30"/>
    </row>
    <row r="26" spans="1:13" x14ac:dyDescent="0.25">
      <c r="A26" s="166" t="s">
        <v>1778</v>
      </c>
      <c r="B26" s="31"/>
      <c r="C26" s="30" t="s">
        <v>9</v>
      </c>
      <c r="D26" s="30" t="s">
        <v>8</v>
      </c>
      <c r="E26" s="30" t="s">
        <v>7</v>
      </c>
      <c r="F26" s="30" t="s">
        <v>6</v>
      </c>
      <c r="G26" s="30"/>
      <c r="H26" s="30"/>
      <c r="I26" s="30" t="s">
        <v>1006</v>
      </c>
      <c r="J26" s="43"/>
      <c r="K26" s="10" t="s">
        <v>987</v>
      </c>
      <c r="M26" s="30"/>
    </row>
    <row r="27" spans="1:13" x14ac:dyDescent="0.25">
      <c r="A27" s="166" t="s">
        <v>1809</v>
      </c>
      <c r="B27" s="31"/>
      <c r="C27" s="30" t="s">
        <v>9</v>
      </c>
      <c r="D27" s="30" t="s">
        <v>8</v>
      </c>
      <c r="E27" s="30" t="s">
        <v>7</v>
      </c>
      <c r="F27" s="30" t="s">
        <v>6</v>
      </c>
      <c r="G27" s="30"/>
      <c r="H27" s="30"/>
      <c r="I27" s="30" t="s">
        <v>1005</v>
      </c>
      <c r="J27" s="43"/>
      <c r="K27" s="10" t="s">
        <v>995</v>
      </c>
      <c r="M27" s="30"/>
    </row>
    <row r="28" spans="1:13" x14ac:dyDescent="0.25">
      <c r="A28" s="166" t="s">
        <v>1821</v>
      </c>
      <c r="B28" s="31"/>
      <c r="C28" s="30" t="s">
        <v>9</v>
      </c>
      <c r="D28" s="30" t="s">
        <v>8</v>
      </c>
      <c r="E28" s="30" t="s">
        <v>7</v>
      </c>
      <c r="F28" s="30" t="s">
        <v>6</v>
      </c>
      <c r="G28" s="30"/>
      <c r="H28" s="30"/>
      <c r="I28" s="30" t="s">
        <v>1004</v>
      </c>
      <c r="J28" s="43"/>
      <c r="K28" s="10" t="s">
        <v>998</v>
      </c>
      <c r="M28" s="30"/>
    </row>
    <row r="29" spans="1:13" x14ac:dyDescent="0.25">
      <c r="A29" s="166" t="s">
        <v>1012</v>
      </c>
      <c r="B29" s="31"/>
      <c r="C29" s="30" t="s">
        <v>9</v>
      </c>
      <c r="D29" s="30" t="s">
        <v>8</v>
      </c>
      <c r="E29" s="30" t="s">
        <v>7</v>
      </c>
      <c r="F29" s="30" t="s">
        <v>6</v>
      </c>
      <c r="G29" s="30"/>
      <c r="H29" s="30"/>
      <c r="I29" s="30" t="s">
        <v>1007</v>
      </c>
      <c r="J29" s="43"/>
      <c r="K29" s="10" t="s">
        <v>1001</v>
      </c>
      <c r="M29" s="30"/>
    </row>
    <row r="30" spans="1:13" x14ac:dyDescent="0.25">
      <c r="A30" s="166" t="s">
        <v>1779</v>
      </c>
      <c r="B30" s="30"/>
      <c r="C30" s="165" t="s">
        <v>9</v>
      </c>
      <c r="D30" s="177" t="s">
        <v>453</v>
      </c>
      <c r="E30" s="30" t="s">
        <v>10</v>
      </c>
      <c r="F30" s="10" t="s">
        <v>988</v>
      </c>
      <c r="G30" s="27"/>
      <c r="H30" s="27"/>
      <c r="I30" s="30" t="s">
        <v>1770</v>
      </c>
      <c r="J30" s="43"/>
      <c r="K30" s="10" t="s">
        <v>1771</v>
      </c>
      <c r="M30" s="43"/>
    </row>
    <row r="31" spans="1:13" s="164" customFormat="1" x14ac:dyDescent="0.25">
      <c r="A31" s="166" t="s">
        <v>1810</v>
      </c>
      <c r="B31" s="30"/>
      <c r="C31" s="165" t="s">
        <v>9</v>
      </c>
      <c r="D31" s="177" t="s">
        <v>453</v>
      </c>
      <c r="E31" s="30" t="s">
        <v>10</v>
      </c>
      <c r="F31" s="10" t="s">
        <v>988</v>
      </c>
      <c r="G31" s="27"/>
      <c r="H31" s="27"/>
      <c r="I31" s="30" t="s">
        <v>1770</v>
      </c>
      <c r="J31" s="43"/>
      <c r="K31" s="10" t="s">
        <v>1771</v>
      </c>
      <c r="M31" s="43"/>
    </row>
    <row r="32" spans="1:13" s="164" customFormat="1" x14ac:dyDescent="0.25">
      <c r="A32" s="166" t="s">
        <v>1822</v>
      </c>
      <c r="B32" s="30"/>
      <c r="C32" s="165" t="s">
        <v>9</v>
      </c>
      <c r="D32" s="177" t="s">
        <v>453</v>
      </c>
      <c r="E32" s="30" t="s">
        <v>10</v>
      </c>
      <c r="F32" s="10" t="s">
        <v>988</v>
      </c>
      <c r="G32" s="27"/>
      <c r="H32" s="27"/>
      <c r="I32" s="30" t="s">
        <v>1770</v>
      </c>
      <c r="J32" s="43"/>
      <c r="K32" s="10" t="s">
        <v>1771</v>
      </c>
      <c r="M32" s="43"/>
    </row>
    <row r="33" spans="1:13" s="164" customFormat="1" x14ac:dyDescent="0.25">
      <c r="A33" s="166" t="s">
        <v>1013</v>
      </c>
      <c r="B33" s="30"/>
      <c r="C33" s="165" t="s">
        <v>9</v>
      </c>
      <c r="D33" s="177" t="s">
        <v>453</v>
      </c>
      <c r="E33" s="30" t="s">
        <v>10</v>
      </c>
      <c r="F33" s="10" t="s">
        <v>988</v>
      </c>
      <c r="G33" s="27"/>
      <c r="H33" s="27"/>
      <c r="I33" s="30" t="s">
        <v>1770</v>
      </c>
      <c r="J33" s="43"/>
      <c r="K33" s="10" t="s">
        <v>1771</v>
      </c>
      <c r="M33" s="43"/>
    </row>
    <row r="34" spans="1:13" x14ac:dyDescent="0.25">
      <c r="A34" s="166" t="s">
        <v>1801</v>
      </c>
      <c r="B34" s="30"/>
      <c r="C34" s="165" t="s">
        <v>9</v>
      </c>
      <c r="D34" s="177" t="s">
        <v>453</v>
      </c>
      <c r="E34" s="30" t="s">
        <v>10</v>
      </c>
      <c r="F34" s="10" t="s">
        <v>26</v>
      </c>
      <c r="G34" s="27"/>
      <c r="H34" s="27"/>
      <c r="I34" s="30" t="s">
        <v>1770</v>
      </c>
      <c r="J34" s="43"/>
      <c r="K34" s="10" t="s">
        <v>1771</v>
      </c>
      <c r="M34" s="43"/>
    </row>
    <row r="35" spans="1:13" s="164" customFormat="1" x14ac:dyDescent="0.25">
      <c r="A35" s="166" t="s">
        <v>1811</v>
      </c>
      <c r="B35" s="30"/>
      <c r="C35" s="165" t="s">
        <v>9</v>
      </c>
      <c r="D35" s="177" t="s">
        <v>453</v>
      </c>
      <c r="E35" s="30" t="s">
        <v>10</v>
      </c>
      <c r="F35" s="10" t="s">
        <v>26</v>
      </c>
      <c r="G35" s="27"/>
      <c r="H35" s="27"/>
      <c r="I35" s="30" t="s">
        <v>1770</v>
      </c>
      <c r="J35" s="43"/>
      <c r="K35" s="10" t="s">
        <v>1771</v>
      </c>
      <c r="M35" s="43"/>
    </row>
    <row r="36" spans="1:13" s="164" customFormat="1" x14ac:dyDescent="0.25">
      <c r="A36" s="166" t="s">
        <v>1820</v>
      </c>
      <c r="B36" s="30"/>
      <c r="C36" s="165" t="s">
        <v>9</v>
      </c>
      <c r="D36" s="177" t="s">
        <v>453</v>
      </c>
      <c r="E36" s="30" t="s">
        <v>10</v>
      </c>
      <c r="F36" s="10" t="s">
        <v>26</v>
      </c>
      <c r="G36" s="27"/>
      <c r="H36" s="27"/>
      <c r="I36" s="30" t="s">
        <v>1770</v>
      </c>
      <c r="J36" s="43"/>
      <c r="K36" s="10"/>
      <c r="M36" s="43"/>
    </row>
    <row r="37" spans="1:13" s="164" customFormat="1" x14ac:dyDescent="0.25">
      <c r="A37" s="166" t="s">
        <v>1014</v>
      </c>
      <c r="B37" s="30"/>
      <c r="C37" s="165" t="s">
        <v>9</v>
      </c>
      <c r="D37" s="177" t="s">
        <v>453</v>
      </c>
      <c r="E37" s="30" t="s">
        <v>10</v>
      </c>
      <c r="F37" s="10" t="s">
        <v>26</v>
      </c>
      <c r="G37" s="27"/>
      <c r="H37" s="27"/>
      <c r="I37" s="30" t="s">
        <v>1770</v>
      </c>
      <c r="J37" s="43"/>
      <c r="K37" s="10"/>
      <c r="M37" s="43"/>
    </row>
    <row r="38" spans="1:13" x14ac:dyDescent="0.25">
      <c r="A38" s="166" t="s">
        <v>1802</v>
      </c>
      <c r="B38" s="30"/>
      <c r="C38" s="165" t="s">
        <v>9</v>
      </c>
      <c r="D38" s="177" t="s">
        <v>453</v>
      </c>
      <c r="E38" s="30" t="s">
        <v>10</v>
      </c>
      <c r="F38" s="10" t="s">
        <v>167</v>
      </c>
      <c r="G38" s="27"/>
      <c r="H38" s="27"/>
      <c r="I38" s="30" t="s">
        <v>1781</v>
      </c>
      <c r="J38" s="43"/>
      <c r="K38" s="10" t="s">
        <v>1782</v>
      </c>
      <c r="M38" s="43"/>
    </row>
    <row r="39" spans="1:13" s="164" customFormat="1" x14ac:dyDescent="0.25">
      <c r="A39" s="166" t="s">
        <v>1812</v>
      </c>
      <c r="B39" s="30"/>
      <c r="C39" s="165" t="s">
        <v>9</v>
      </c>
      <c r="D39" s="177" t="s">
        <v>453</v>
      </c>
      <c r="E39" s="30" t="s">
        <v>10</v>
      </c>
      <c r="F39" s="10" t="s">
        <v>167</v>
      </c>
      <c r="G39" s="27"/>
      <c r="H39" s="27"/>
      <c r="I39" s="30" t="s">
        <v>1781</v>
      </c>
      <c r="J39" s="43"/>
      <c r="K39" s="10" t="s">
        <v>1782</v>
      </c>
      <c r="M39" s="43"/>
    </row>
    <row r="40" spans="1:13" s="164" customFormat="1" x14ac:dyDescent="0.25">
      <c r="A40" s="166" t="s">
        <v>1823</v>
      </c>
      <c r="B40" s="30"/>
      <c r="C40" s="165" t="s">
        <v>9</v>
      </c>
      <c r="D40" s="177" t="s">
        <v>453</v>
      </c>
      <c r="E40" s="30" t="s">
        <v>10</v>
      </c>
      <c r="F40" s="10" t="s">
        <v>167</v>
      </c>
      <c r="G40" s="27"/>
      <c r="H40" s="27"/>
      <c r="I40" s="30" t="s">
        <v>1781</v>
      </c>
      <c r="J40" s="43"/>
      <c r="K40" s="10" t="s">
        <v>1782</v>
      </c>
      <c r="M40" s="43"/>
    </row>
    <row r="41" spans="1:13" s="164" customFormat="1" x14ac:dyDescent="0.25">
      <c r="A41" s="166" t="s">
        <v>1015</v>
      </c>
      <c r="B41" s="30"/>
      <c r="C41" s="165" t="s">
        <v>9</v>
      </c>
      <c r="D41" s="177" t="s">
        <v>453</v>
      </c>
      <c r="E41" s="30" t="s">
        <v>10</v>
      </c>
      <c r="F41" s="10" t="s">
        <v>167</v>
      </c>
      <c r="G41" s="27"/>
      <c r="H41" s="27"/>
      <c r="I41" s="30" t="s">
        <v>1781</v>
      </c>
      <c r="J41" s="43"/>
      <c r="K41" s="10" t="s">
        <v>1782</v>
      </c>
      <c r="M41" s="43"/>
    </row>
    <row r="42" spans="1:13" x14ac:dyDescent="0.25">
      <c r="A42" s="166" t="s">
        <v>1803</v>
      </c>
      <c r="B42" s="30"/>
      <c r="C42" s="165" t="s">
        <v>9</v>
      </c>
      <c r="D42" s="177" t="s">
        <v>453</v>
      </c>
      <c r="E42" s="30" t="s">
        <v>10</v>
      </c>
      <c r="F42" s="10" t="s">
        <v>167</v>
      </c>
      <c r="G42" s="27"/>
      <c r="H42" s="27"/>
      <c r="I42" s="30" t="s">
        <v>1783</v>
      </c>
      <c r="J42" s="43"/>
      <c r="K42" s="10" t="s">
        <v>1786</v>
      </c>
      <c r="M42" s="43"/>
    </row>
    <row r="43" spans="1:13" s="164" customFormat="1" x14ac:dyDescent="0.25">
      <c r="A43" s="166" t="s">
        <v>1813</v>
      </c>
      <c r="B43" s="30"/>
      <c r="C43" s="165" t="s">
        <v>9</v>
      </c>
      <c r="D43" s="177" t="s">
        <v>453</v>
      </c>
      <c r="E43" s="30" t="s">
        <v>10</v>
      </c>
      <c r="F43" s="10" t="s">
        <v>167</v>
      </c>
      <c r="G43" s="27"/>
      <c r="H43" s="27"/>
      <c r="I43" s="30" t="s">
        <v>1783</v>
      </c>
      <c r="J43" s="43"/>
      <c r="K43" s="10" t="s">
        <v>1786</v>
      </c>
      <c r="M43" s="43"/>
    </row>
    <row r="44" spans="1:13" s="164" customFormat="1" x14ac:dyDescent="0.25">
      <c r="A44" s="166" t="s">
        <v>1824</v>
      </c>
      <c r="B44" s="30"/>
      <c r="C44" s="165" t="s">
        <v>9</v>
      </c>
      <c r="D44" s="177" t="s">
        <v>453</v>
      </c>
      <c r="E44" s="30" t="s">
        <v>10</v>
      </c>
      <c r="F44" s="10" t="s">
        <v>167</v>
      </c>
      <c r="G44" s="27"/>
      <c r="H44" s="27"/>
      <c r="I44" s="30" t="s">
        <v>1783</v>
      </c>
      <c r="J44" s="43"/>
      <c r="K44" s="10" t="s">
        <v>1786</v>
      </c>
      <c r="M44" s="43"/>
    </row>
    <row r="45" spans="1:13" s="164" customFormat="1" x14ac:dyDescent="0.25">
      <c r="A45" s="166" t="s">
        <v>1016</v>
      </c>
      <c r="B45" s="30"/>
      <c r="C45" s="165" t="s">
        <v>9</v>
      </c>
      <c r="D45" s="177" t="s">
        <v>453</v>
      </c>
      <c r="E45" s="30" t="s">
        <v>10</v>
      </c>
      <c r="F45" s="10" t="s">
        <v>167</v>
      </c>
      <c r="G45" s="27"/>
      <c r="H45" s="27"/>
      <c r="I45" s="30" t="s">
        <v>1783</v>
      </c>
      <c r="J45" s="43"/>
      <c r="K45" s="10" t="s">
        <v>1786</v>
      </c>
      <c r="M45" s="43"/>
    </row>
    <row r="46" spans="1:13" s="164" customFormat="1" x14ac:dyDescent="0.25">
      <c r="A46" s="264" t="s">
        <v>1804</v>
      </c>
      <c r="B46" s="30"/>
      <c r="C46" s="261" t="s">
        <v>9</v>
      </c>
      <c r="D46" s="177" t="s">
        <v>453</v>
      </c>
      <c r="E46" s="30" t="s">
        <v>10</v>
      </c>
      <c r="F46" s="10" t="s">
        <v>167</v>
      </c>
      <c r="G46" s="27"/>
      <c r="H46" s="27"/>
      <c r="I46" s="30" t="s">
        <v>1784</v>
      </c>
      <c r="J46" s="43"/>
      <c r="K46" s="10" t="s">
        <v>1787</v>
      </c>
      <c r="M46" s="43"/>
    </row>
    <row r="47" spans="1:13" s="164" customFormat="1" x14ac:dyDescent="0.25">
      <c r="A47" s="264" t="s">
        <v>1814</v>
      </c>
      <c r="B47" s="30"/>
      <c r="C47" s="261" t="s">
        <v>9</v>
      </c>
      <c r="D47" s="177" t="s">
        <v>453</v>
      </c>
      <c r="E47" s="30" t="s">
        <v>10</v>
      </c>
      <c r="F47" s="10" t="s">
        <v>167</v>
      </c>
      <c r="G47" s="27"/>
      <c r="H47" s="27"/>
      <c r="I47" s="30" t="s">
        <v>1784</v>
      </c>
      <c r="J47" s="43"/>
      <c r="K47" s="10" t="s">
        <v>1787</v>
      </c>
      <c r="M47" s="43"/>
    </row>
    <row r="48" spans="1:13" s="164" customFormat="1" x14ac:dyDescent="0.25">
      <c r="A48" s="264" t="s">
        <v>1826</v>
      </c>
      <c r="B48" s="30"/>
      <c r="C48" s="261" t="s">
        <v>9</v>
      </c>
      <c r="D48" s="177" t="s">
        <v>453</v>
      </c>
      <c r="E48" s="30" t="s">
        <v>10</v>
      </c>
      <c r="F48" s="10" t="s">
        <v>167</v>
      </c>
      <c r="G48" s="27"/>
      <c r="H48" s="27"/>
      <c r="I48" s="30" t="s">
        <v>1784</v>
      </c>
      <c r="J48" s="43"/>
      <c r="K48" s="10" t="s">
        <v>1787</v>
      </c>
      <c r="M48" s="43"/>
    </row>
    <row r="49" spans="1:15" s="164" customFormat="1" x14ac:dyDescent="0.25">
      <c r="A49" s="264" t="s">
        <v>1016</v>
      </c>
      <c r="B49" s="30"/>
      <c r="C49" s="261" t="s">
        <v>9</v>
      </c>
      <c r="D49" s="177" t="s">
        <v>453</v>
      </c>
      <c r="E49" s="30" t="s">
        <v>10</v>
      </c>
      <c r="F49" s="10" t="s">
        <v>167</v>
      </c>
      <c r="G49" s="27"/>
      <c r="H49" s="27"/>
      <c r="I49" s="30" t="s">
        <v>1784</v>
      </c>
      <c r="J49" s="43"/>
      <c r="K49" s="10" t="s">
        <v>1787</v>
      </c>
      <c r="M49" s="43"/>
    </row>
    <row r="50" spans="1:15" s="164" customFormat="1" x14ac:dyDescent="0.25">
      <c r="A50" s="264" t="s">
        <v>1805</v>
      </c>
      <c r="B50" s="30"/>
      <c r="C50" s="261" t="s">
        <v>9</v>
      </c>
      <c r="D50" s="177" t="s">
        <v>453</v>
      </c>
      <c r="E50" s="30" t="s">
        <v>10</v>
      </c>
      <c r="F50" s="10" t="s">
        <v>167</v>
      </c>
      <c r="G50" s="27"/>
      <c r="H50" s="27"/>
      <c r="I50" s="30" t="s">
        <v>1785</v>
      </c>
      <c r="J50" s="43"/>
      <c r="K50" s="10" t="s">
        <v>1788</v>
      </c>
      <c r="M50" s="43"/>
    </row>
    <row r="51" spans="1:15" s="164" customFormat="1" x14ac:dyDescent="0.25">
      <c r="A51" s="264" t="s">
        <v>1815</v>
      </c>
      <c r="B51" s="30"/>
      <c r="C51" s="261" t="s">
        <v>9</v>
      </c>
      <c r="D51" s="177" t="s">
        <v>453</v>
      </c>
      <c r="E51" s="30" t="s">
        <v>10</v>
      </c>
      <c r="F51" s="10" t="s">
        <v>167</v>
      </c>
      <c r="G51" s="27"/>
      <c r="H51" s="27"/>
      <c r="I51" s="30" t="s">
        <v>1785</v>
      </c>
      <c r="J51" s="43"/>
      <c r="K51" s="10" t="s">
        <v>1788</v>
      </c>
      <c r="M51" s="43"/>
    </row>
    <row r="52" spans="1:15" s="164" customFormat="1" x14ac:dyDescent="0.25">
      <c r="A52" s="264" t="s">
        <v>1825</v>
      </c>
      <c r="B52" s="30"/>
      <c r="C52" s="261" t="s">
        <v>9</v>
      </c>
      <c r="D52" s="177" t="s">
        <v>453</v>
      </c>
      <c r="E52" s="30" t="s">
        <v>10</v>
      </c>
      <c r="F52" s="10" t="s">
        <v>167</v>
      </c>
      <c r="G52" s="27"/>
      <c r="H52" s="27"/>
      <c r="I52" s="30" t="s">
        <v>1785</v>
      </c>
      <c r="J52" s="43"/>
      <c r="K52" s="10" t="s">
        <v>1788</v>
      </c>
      <c r="M52" s="43"/>
    </row>
    <row r="53" spans="1:15" s="164" customFormat="1" x14ac:dyDescent="0.25">
      <c r="A53" s="264" t="s">
        <v>1016</v>
      </c>
      <c r="B53" s="30"/>
      <c r="C53" s="261" t="s">
        <v>9</v>
      </c>
      <c r="D53" s="177" t="s">
        <v>453</v>
      </c>
      <c r="E53" s="30" t="s">
        <v>10</v>
      </c>
      <c r="F53" s="10" t="s">
        <v>167</v>
      </c>
      <c r="G53" s="27"/>
      <c r="H53" s="27"/>
      <c r="I53" s="30" t="s">
        <v>1785</v>
      </c>
      <c r="J53" s="43"/>
      <c r="K53" s="10" t="s">
        <v>1788</v>
      </c>
      <c r="M53" s="43"/>
    </row>
    <row r="54" spans="1:15" x14ac:dyDescent="0.25">
      <c r="A54" s="166" t="s">
        <v>1800</v>
      </c>
      <c r="B54" s="30"/>
      <c r="C54" s="165" t="s">
        <v>9</v>
      </c>
      <c r="D54" s="30" t="s">
        <v>8</v>
      </c>
      <c r="E54" s="30" t="s">
        <v>10</v>
      </c>
      <c r="F54" s="10" t="s">
        <v>179</v>
      </c>
      <c r="G54" s="27"/>
      <c r="H54" s="27"/>
      <c r="I54" s="30" t="s">
        <v>1659</v>
      </c>
      <c r="J54" s="43"/>
      <c r="K54" s="221" t="s">
        <v>993</v>
      </c>
      <c r="M54" s="43"/>
    </row>
    <row r="55" spans="1:15" s="164" customFormat="1" x14ac:dyDescent="0.25">
      <c r="A55" s="166" t="s">
        <v>1819</v>
      </c>
      <c r="B55" s="30"/>
      <c r="C55" s="165" t="s">
        <v>9</v>
      </c>
      <c r="D55" s="30" t="s">
        <v>8</v>
      </c>
      <c r="E55" s="30" t="s">
        <v>10</v>
      </c>
      <c r="F55" s="10" t="s">
        <v>179</v>
      </c>
      <c r="G55" s="27"/>
      <c r="H55" s="27"/>
      <c r="I55" s="30" t="s">
        <v>1661</v>
      </c>
      <c r="J55" s="43"/>
      <c r="K55" s="221" t="s">
        <v>996</v>
      </c>
      <c r="M55" s="43"/>
    </row>
    <row r="56" spans="1:15" s="164" customFormat="1" x14ac:dyDescent="0.25">
      <c r="A56" s="166" t="s">
        <v>1827</v>
      </c>
      <c r="B56" s="30"/>
      <c r="C56" s="165" t="s">
        <v>9</v>
      </c>
      <c r="D56" s="30" t="s">
        <v>8</v>
      </c>
      <c r="E56" s="30" t="s">
        <v>10</v>
      </c>
      <c r="F56" s="10" t="s">
        <v>179</v>
      </c>
      <c r="G56" s="27"/>
      <c r="H56" s="27"/>
      <c r="I56" s="30" t="s">
        <v>1662</v>
      </c>
      <c r="J56" s="43"/>
      <c r="K56" s="221" t="s">
        <v>999</v>
      </c>
      <c r="M56" s="43"/>
    </row>
    <row r="57" spans="1:15" s="164" customFormat="1" x14ac:dyDescent="0.25">
      <c r="A57" s="166" t="s">
        <v>1017</v>
      </c>
      <c r="B57" s="30"/>
      <c r="C57" s="165" t="s">
        <v>9</v>
      </c>
      <c r="D57" s="30" t="s">
        <v>8</v>
      </c>
      <c r="E57" s="30" t="s">
        <v>10</v>
      </c>
      <c r="F57" s="10" t="s">
        <v>179</v>
      </c>
      <c r="G57" s="27"/>
      <c r="H57" s="27"/>
      <c r="I57" s="30" t="s">
        <v>1663</v>
      </c>
      <c r="J57" s="43"/>
      <c r="K57" s="221" t="s">
        <v>1002</v>
      </c>
      <c r="M57" s="43"/>
    </row>
    <row r="58" spans="1:15" x14ac:dyDescent="0.25">
      <c r="A58" s="166" t="s">
        <v>1806</v>
      </c>
      <c r="B58" s="30"/>
      <c r="C58" s="165" t="s">
        <v>9</v>
      </c>
      <c r="D58" s="30" t="s">
        <v>8</v>
      </c>
      <c r="E58" s="30" t="s">
        <v>7</v>
      </c>
      <c r="F58" s="10" t="s">
        <v>6</v>
      </c>
      <c r="G58" s="27"/>
      <c r="H58" s="27"/>
      <c r="I58" s="30" t="s">
        <v>1660</v>
      </c>
      <c r="J58" s="43"/>
      <c r="K58" s="221" t="s">
        <v>994</v>
      </c>
    </row>
    <row r="59" spans="1:15" x14ac:dyDescent="0.25">
      <c r="A59" s="166" t="s">
        <v>1816</v>
      </c>
      <c r="B59" s="30"/>
      <c r="C59" s="165" t="s">
        <v>9</v>
      </c>
      <c r="D59" s="30" t="s">
        <v>8</v>
      </c>
      <c r="E59" s="30" t="s">
        <v>7</v>
      </c>
      <c r="F59" s="10" t="s">
        <v>6</v>
      </c>
      <c r="G59" s="27"/>
      <c r="H59" s="27"/>
      <c r="I59" s="30" t="s">
        <v>1664</v>
      </c>
      <c r="J59" s="43"/>
      <c r="K59" s="221" t="s">
        <v>997</v>
      </c>
      <c r="M59" s="43"/>
    </row>
    <row r="60" spans="1:15" x14ac:dyDescent="0.25">
      <c r="A60" s="166" t="s">
        <v>1828</v>
      </c>
      <c r="B60" s="30"/>
      <c r="C60" s="165" t="s">
        <v>9</v>
      </c>
      <c r="D60" s="30" t="s">
        <v>8</v>
      </c>
      <c r="E60" s="30" t="s">
        <v>7</v>
      </c>
      <c r="F60" s="10" t="s">
        <v>6</v>
      </c>
      <c r="G60" s="27"/>
      <c r="H60" s="27"/>
      <c r="I60" s="30" t="s">
        <v>1665</v>
      </c>
      <c r="J60" s="43"/>
      <c r="K60" s="221" t="s">
        <v>1000</v>
      </c>
      <c r="M60" s="43"/>
      <c r="N60" s="169"/>
      <c r="O60" s="167"/>
    </row>
    <row r="61" spans="1:15" x14ac:dyDescent="0.25">
      <c r="A61" s="166" t="s">
        <v>1018</v>
      </c>
      <c r="B61" s="30"/>
      <c r="C61" s="165" t="s">
        <v>9</v>
      </c>
      <c r="D61" s="30" t="s">
        <v>8</v>
      </c>
      <c r="E61" s="30" t="s">
        <v>7</v>
      </c>
      <c r="F61" s="10" t="s">
        <v>6</v>
      </c>
      <c r="G61" s="27"/>
      <c r="H61" s="27"/>
      <c r="I61" s="30" t="s">
        <v>1666</v>
      </c>
      <c r="J61" s="43"/>
      <c r="K61" s="221" t="s">
        <v>1003</v>
      </c>
      <c r="M61" s="43"/>
    </row>
    <row r="62" spans="1:15" x14ac:dyDescent="0.25">
      <c r="A62" s="166" t="s">
        <v>1807</v>
      </c>
      <c r="B62" s="31"/>
      <c r="C62" s="30" t="s">
        <v>9</v>
      </c>
      <c r="D62" s="177" t="s">
        <v>453</v>
      </c>
      <c r="E62" s="30" t="s">
        <v>15</v>
      </c>
      <c r="F62" s="30" t="s">
        <v>14</v>
      </c>
      <c r="G62" s="30" t="s">
        <v>720</v>
      </c>
      <c r="H62" s="30" t="s">
        <v>720</v>
      </c>
      <c r="I62" s="30" t="s">
        <v>1762</v>
      </c>
      <c r="J62" s="30"/>
      <c r="K62" s="30" t="s">
        <v>1763</v>
      </c>
      <c r="M62" s="43"/>
    </row>
    <row r="63" spans="1:15" x14ac:dyDescent="0.25">
      <c r="A63" s="166" t="s">
        <v>1817</v>
      </c>
      <c r="B63" s="31"/>
      <c r="C63" s="30" t="s">
        <v>9</v>
      </c>
      <c r="D63" s="177" t="s">
        <v>453</v>
      </c>
      <c r="E63" s="30" t="s">
        <v>15</v>
      </c>
      <c r="F63" s="30" t="s">
        <v>14</v>
      </c>
      <c r="G63" s="30" t="s">
        <v>720</v>
      </c>
      <c r="H63" s="30" t="s">
        <v>720</v>
      </c>
      <c r="I63" s="30" t="s">
        <v>1762</v>
      </c>
      <c r="J63" s="30"/>
      <c r="K63" s="30" t="s">
        <v>1763</v>
      </c>
      <c r="M63" s="43"/>
    </row>
    <row r="64" spans="1:15" x14ac:dyDescent="0.25">
      <c r="A64" s="166" t="s">
        <v>1829</v>
      </c>
      <c r="B64" s="31"/>
      <c r="C64" s="30" t="s">
        <v>9</v>
      </c>
      <c r="D64" s="177" t="s">
        <v>453</v>
      </c>
      <c r="E64" s="30" t="s">
        <v>15</v>
      </c>
      <c r="F64" s="30" t="s">
        <v>14</v>
      </c>
      <c r="G64" s="30" t="s">
        <v>720</v>
      </c>
      <c r="H64" s="30" t="s">
        <v>720</v>
      </c>
      <c r="I64" s="30" t="s">
        <v>1762</v>
      </c>
      <c r="J64" s="30"/>
      <c r="K64" s="30" t="s">
        <v>1763</v>
      </c>
      <c r="M64" s="43"/>
    </row>
    <row r="65" spans="1:13" x14ac:dyDescent="0.25">
      <c r="A65" s="166" t="s">
        <v>1019</v>
      </c>
      <c r="B65" s="31"/>
      <c r="C65" s="30" t="s">
        <v>9</v>
      </c>
      <c r="D65" s="177" t="s">
        <v>453</v>
      </c>
      <c r="E65" s="30" t="s">
        <v>15</v>
      </c>
      <c r="F65" s="30" t="s">
        <v>14</v>
      </c>
      <c r="G65" s="30" t="s">
        <v>720</v>
      </c>
      <c r="H65" s="30" t="s">
        <v>720</v>
      </c>
      <c r="I65" s="30" t="s">
        <v>1762</v>
      </c>
      <c r="J65" s="30"/>
      <c r="K65" s="30" t="s">
        <v>1763</v>
      </c>
      <c r="M65" s="43"/>
    </row>
    <row r="66" spans="1:13" s="164" customFormat="1" x14ac:dyDescent="0.25">
      <c r="A66" s="166" t="s">
        <v>1808</v>
      </c>
      <c r="B66" s="30"/>
      <c r="C66" s="165" t="s">
        <v>9</v>
      </c>
      <c r="D66" s="30" t="s">
        <v>8</v>
      </c>
      <c r="E66" s="30" t="s">
        <v>10</v>
      </c>
      <c r="F66" s="10" t="s">
        <v>1230</v>
      </c>
      <c r="G66" s="27"/>
      <c r="H66" s="27"/>
      <c r="I66" s="30" t="s">
        <v>1231</v>
      </c>
      <c r="J66" s="43"/>
      <c r="K66" s="10" t="s">
        <v>1481</v>
      </c>
      <c r="M66" s="43"/>
    </row>
    <row r="67" spans="1:13" s="164" customFormat="1" x14ac:dyDescent="0.25">
      <c r="A67" s="166" t="s">
        <v>1818</v>
      </c>
      <c r="B67" s="30"/>
      <c r="C67" s="165" t="s">
        <v>9</v>
      </c>
      <c r="D67" s="30" t="s">
        <v>8</v>
      </c>
      <c r="E67" s="30" t="s">
        <v>10</v>
      </c>
      <c r="F67" s="10" t="s">
        <v>1230</v>
      </c>
      <c r="G67" s="27"/>
      <c r="H67" s="27"/>
      <c r="I67" s="30" t="s">
        <v>1232</v>
      </c>
      <c r="J67" s="43"/>
      <c r="K67" s="10" t="s">
        <v>1482</v>
      </c>
      <c r="M67" s="43"/>
    </row>
    <row r="68" spans="1:13" s="164" customFormat="1" x14ac:dyDescent="0.25">
      <c r="A68" s="166" t="s">
        <v>1830</v>
      </c>
      <c r="B68" s="30"/>
      <c r="C68" s="165" t="s">
        <v>9</v>
      </c>
      <c r="D68" s="30" t="s">
        <v>8</v>
      </c>
      <c r="E68" s="30" t="s">
        <v>10</v>
      </c>
      <c r="F68" s="10" t="s">
        <v>1230</v>
      </c>
      <c r="G68" s="27"/>
      <c r="H68" s="27"/>
      <c r="I68" s="30" t="s">
        <v>1233</v>
      </c>
      <c r="J68" s="43"/>
      <c r="K68" s="10" t="s">
        <v>1480</v>
      </c>
      <c r="M68" s="43"/>
    </row>
    <row r="69" spans="1:13" s="164" customFormat="1" x14ac:dyDescent="0.25">
      <c r="A69" s="166" t="s">
        <v>1235</v>
      </c>
      <c r="B69" s="30"/>
      <c r="C69" s="165" t="s">
        <v>9</v>
      </c>
      <c r="D69" s="30" t="s">
        <v>8</v>
      </c>
      <c r="E69" s="30" t="s">
        <v>10</v>
      </c>
      <c r="F69" s="10" t="s">
        <v>1230</v>
      </c>
      <c r="G69" s="27"/>
      <c r="H69" s="27"/>
      <c r="I69" s="30" t="s">
        <v>1234</v>
      </c>
      <c r="J69" s="43"/>
      <c r="K69" s="10" t="s">
        <v>1480</v>
      </c>
      <c r="M69" s="43"/>
    </row>
    <row r="70" spans="1:13" x14ac:dyDescent="0.25">
      <c r="A70" s="229" t="s">
        <v>883</v>
      </c>
      <c r="B70" s="229"/>
      <c r="C70" s="230" t="s">
        <v>9</v>
      </c>
      <c r="D70" s="230" t="s">
        <v>8</v>
      </c>
      <c r="E70" s="230" t="s">
        <v>7</v>
      </c>
      <c r="F70" s="230" t="s">
        <v>6</v>
      </c>
      <c r="G70" s="6"/>
      <c r="H70" s="6"/>
      <c r="I70" s="230" t="s">
        <v>1337</v>
      </c>
      <c r="J70" s="43"/>
      <c r="K70" s="10" t="s">
        <v>1396</v>
      </c>
      <c r="M70" s="43"/>
    </row>
    <row r="71" spans="1:13" x14ac:dyDescent="0.25">
      <c r="A71" s="229" t="s">
        <v>215</v>
      </c>
      <c r="B71" s="229"/>
      <c r="C71" s="230" t="s">
        <v>9</v>
      </c>
      <c r="D71" s="230" t="s">
        <v>8</v>
      </c>
      <c r="E71" s="230" t="s">
        <v>7</v>
      </c>
      <c r="F71" s="230" t="s">
        <v>6</v>
      </c>
      <c r="G71" s="6"/>
      <c r="H71" s="6"/>
      <c r="I71" s="230" t="s">
        <v>1337</v>
      </c>
      <c r="J71" s="43"/>
      <c r="K71" s="10" t="s">
        <v>1396</v>
      </c>
      <c r="M71" s="43"/>
    </row>
    <row r="72" spans="1:13" x14ac:dyDescent="0.25">
      <c r="A72" s="229" t="s">
        <v>203</v>
      </c>
      <c r="B72" s="229"/>
      <c r="C72" s="230" t="s">
        <v>9</v>
      </c>
      <c r="D72" s="230" t="s">
        <v>8</v>
      </c>
      <c r="E72" s="230" t="s">
        <v>7</v>
      </c>
      <c r="F72" s="230" t="s">
        <v>6</v>
      </c>
      <c r="G72" s="10"/>
      <c r="H72" s="10"/>
      <c r="I72" s="230" t="s">
        <v>1345</v>
      </c>
      <c r="J72" s="43"/>
      <c r="K72" s="10" t="s">
        <v>1428</v>
      </c>
      <c r="M72" s="43"/>
    </row>
    <row r="73" spans="1:13" x14ac:dyDescent="0.25">
      <c r="A73" s="229" t="s">
        <v>220</v>
      </c>
      <c r="B73" s="229"/>
      <c r="C73" s="230" t="s">
        <v>9</v>
      </c>
      <c r="D73" s="230" t="s">
        <v>8</v>
      </c>
      <c r="E73" s="230" t="s">
        <v>7</v>
      </c>
      <c r="F73" s="230" t="s">
        <v>6</v>
      </c>
      <c r="G73" s="10"/>
      <c r="H73" s="10"/>
      <c r="I73" s="230" t="s">
        <v>1376</v>
      </c>
      <c r="J73" s="43"/>
      <c r="K73" s="10" t="s">
        <v>1339</v>
      </c>
      <c r="M73" s="43"/>
    </row>
    <row r="74" spans="1:13" x14ac:dyDescent="0.25">
      <c r="A74" s="229" t="s">
        <v>879</v>
      </c>
      <c r="B74" s="229"/>
      <c r="C74" s="230" t="s">
        <v>9</v>
      </c>
      <c r="D74" s="230" t="s">
        <v>8</v>
      </c>
      <c r="E74" s="230" t="s">
        <v>7</v>
      </c>
      <c r="F74" s="230" t="s">
        <v>6</v>
      </c>
      <c r="G74" s="10"/>
      <c r="H74" s="10"/>
      <c r="I74" s="230" t="s">
        <v>1376</v>
      </c>
      <c r="J74" s="43"/>
      <c r="K74" s="10" t="s">
        <v>1339</v>
      </c>
      <c r="M74" s="43"/>
    </row>
    <row r="75" spans="1:13" x14ac:dyDescent="0.25">
      <c r="A75" s="229" t="s">
        <v>1380</v>
      </c>
      <c r="B75" s="229"/>
      <c r="C75" s="230" t="s">
        <v>9</v>
      </c>
      <c r="D75" s="230" t="s">
        <v>8</v>
      </c>
      <c r="E75" s="230" t="s">
        <v>7</v>
      </c>
      <c r="F75" s="230" t="s">
        <v>167</v>
      </c>
      <c r="G75" s="10"/>
      <c r="H75" s="10"/>
      <c r="I75" s="230" t="s">
        <v>1387</v>
      </c>
      <c r="J75" s="43"/>
      <c r="K75" s="10" t="s">
        <v>1399</v>
      </c>
      <c r="M75" s="43"/>
    </row>
    <row r="76" spans="1:13" x14ac:dyDescent="0.25">
      <c r="A76" s="229" t="s">
        <v>942</v>
      </c>
      <c r="B76" s="229"/>
      <c r="C76" s="230" t="s">
        <v>9</v>
      </c>
      <c r="D76" s="230" t="s">
        <v>8</v>
      </c>
      <c r="E76" s="230" t="s">
        <v>7</v>
      </c>
      <c r="F76" s="230" t="s">
        <v>167</v>
      </c>
      <c r="G76" s="10"/>
      <c r="H76" s="10"/>
      <c r="I76" s="230" t="s">
        <v>1387</v>
      </c>
      <c r="J76" s="43"/>
      <c r="K76" s="10" t="s">
        <v>1399</v>
      </c>
      <c r="M76" s="6"/>
    </row>
    <row r="77" spans="1:13" x14ac:dyDescent="0.25">
      <c r="A77" s="229" t="s">
        <v>882</v>
      </c>
      <c r="B77" s="229"/>
      <c r="C77" s="230" t="s">
        <v>9</v>
      </c>
      <c r="D77" s="230" t="s">
        <v>8</v>
      </c>
      <c r="E77" s="230" t="s">
        <v>178</v>
      </c>
      <c r="F77" s="230" t="s">
        <v>179</v>
      </c>
      <c r="G77" s="6"/>
      <c r="H77" s="6"/>
      <c r="I77" s="230" t="s">
        <v>938</v>
      </c>
      <c r="J77" s="43"/>
      <c r="K77" s="10" t="s">
        <v>1395</v>
      </c>
      <c r="M77" s="43"/>
    </row>
    <row r="78" spans="1:13" x14ac:dyDescent="0.25">
      <c r="A78" s="229" t="s">
        <v>216</v>
      </c>
      <c r="B78" s="229"/>
      <c r="C78" s="230" t="s">
        <v>9</v>
      </c>
      <c r="D78" s="230" t="s">
        <v>8</v>
      </c>
      <c r="E78" s="230" t="s">
        <v>178</v>
      </c>
      <c r="F78" s="230" t="s">
        <v>179</v>
      </c>
      <c r="G78" s="6"/>
      <c r="H78" s="6"/>
      <c r="I78" s="230" t="s">
        <v>938</v>
      </c>
      <c r="J78" s="43"/>
      <c r="K78" s="10" t="s">
        <v>1395</v>
      </c>
      <c r="M78" s="43"/>
    </row>
    <row r="79" spans="1:13" x14ac:dyDescent="0.25">
      <c r="A79" s="229" t="s">
        <v>951</v>
      </c>
      <c r="B79" s="229"/>
      <c r="C79" s="230" t="s">
        <v>9</v>
      </c>
      <c r="D79" s="230" t="s">
        <v>8</v>
      </c>
      <c r="E79" s="230" t="s">
        <v>7</v>
      </c>
      <c r="F79" s="230" t="s">
        <v>6</v>
      </c>
      <c r="G79" s="6"/>
      <c r="H79" s="6"/>
      <c r="I79" s="230" t="s">
        <v>1364</v>
      </c>
      <c r="J79" s="43"/>
      <c r="K79" s="10" t="s">
        <v>1421</v>
      </c>
      <c r="M79" s="43"/>
    </row>
    <row r="80" spans="1:13" x14ac:dyDescent="0.25">
      <c r="A80" s="229" t="s">
        <v>881</v>
      </c>
      <c r="B80" s="229"/>
      <c r="C80" s="230" t="s">
        <v>9</v>
      </c>
      <c r="D80" s="230" t="s">
        <v>8</v>
      </c>
      <c r="E80" s="230" t="s">
        <v>10</v>
      </c>
      <c r="F80" s="230" t="s">
        <v>179</v>
      </c>
      <c r="G80" s="6"/>
      <c r="H80" s="6"/>
      <c r="I80" s="230" t="s">
        <v>1335</v>
      </c>
      <c r="J80" s="43"/>
      <c r="K80" s="10" t="s">
        <v>1336</v>
      </c>
      <c r="M80" s="43"/>
    </row>
    <row r="81" spans="1:13" x14ac:dyDescent="0.25">
      <c r="A81" s="229" t="s">
        <v>217</v>
      </c>
      <c r="B81" s="229"/>
      <c r="C81" s="230" t="s">
        <v>9</v>
      </c>
      <c r="D81" s="230" t="s">
        <v>8</v>
      </c>
      <c r="E81" s="230" t="s">
        <v>10</v>
      </c>
      <c r="F81" s="230" t="s">
        <v>179</v>
      </c>
      <c r="G81" s="6"/>
      <c r="H81" s="6"/>
      <c r="I81" s="230" t="s">
        <v>1335</v>
      </c>
      <c r="J81" s="43"/>
      <c r="K81" s="10" t="s">
        <v>1336</v>
      </c>
      <c r="M81" s="43"/>
    </row>
    <row r="82" spans="1:13" x14ac:dyDescent="0.25">
      <c r="A82" s="229" t="s">
        <v>939</v>
      </c>
      <c r="B82" s="229"/>
      <c r="C82" s="230" t="s">
        <v>9</v>
      </c>
      <c r="D82" s="230" t="s">
        <v>8</v>
      </c>
      <c r="E82" s="230" t="s">
        <v>10</v>
      </c>
      <c r="F82" s="230" t="s">
        <v>166</v>
      </c>
      <c r="G82" s="6"/>
      <c r="H82" s="6"/>
      <c r="I82" s="230" t="s">
        <v>214</v>
      </c>
      <c r="J82" s="43"/>
      <c r="K82" s="10" t="s">
        <v>213</v>
      </c>
      <c r="M82" s="43"/>
    </row>
    <row r="83" spans="1:13" x14ac:dyDescent="0.25">
      <c r="A83" s="229" t="s">
        <v>1374</v>
      </c>
      <c r="B83" s="229"/>
      <c r="C83" s="230" t="s">
        <v>9</v>
      </c>
      <c r="D83" s="230" t="s">
        <v>8</v>
      </c>
      <c r="E83" s="230" t="s">
        <v>10</v>
      </c>
      <c r="F83" s="230" t="s">
        <v>166</v>
      </c>
      <c r="G83" s="6"/>
      <c r="H83" s="6"/>
      <c r="I83" s="230" t="s">
        <v>214</v>
      </c>
      <c r="J83" s="43"/>
      <c r="K83" s="10" t="s">
        <v>213</v>
      </c>
      <c r="M83" s="43"/>
    </row>
    <row r="84" spans="1:13" x14ac:dyDescent="0.25">
      <c r="A84" s="229" t="s">
        <v>885</v>
      </c>
      <c r="B84" s="229"/>
      <c r="C84" s="230" t="s">
        <v>9</v>
      </c>
      <c r="D84" s="230" t="s">
        <v>8</v>
      </c>
      <c r="E84" s="230" t="s">
        <v>10</v>
      </c>
      <c r="F84" s="230" t="s">
        <v>166</v>
      </c>
      <c r="G84" s="6"/>
      <c r="H84" s="6"/>
      <c r="I84" s="230" t="s">
        <v>214</v>
      </c>
      <c r="J84" s="43"/>
      <c r="K84" s="10" t="s">
        <v>213</v>
      </c>
      <c r="M84" s="43"/>
    </row>
    <row r="85" spans="1:13" x14ac:dyDescent="0.25">
      <c r="A85" s="229" t="s">
        <v>940</v>
      </c>
      <c r="B85" s="229"/>
      <c r="C85" s="230" t="s">
        <v>9</v>
      </c>
      <c r="D85" s="230" t="s">
        <v>8</v>
      </c>
      <c r="E85" s="230" t="s">
        <v>10</v>
      </c>
      <c r="F85" s="230" t="s">
        <v>98</v>
      </c>
      <c r="G85" s="10"/>
      <c r="H85" s="10"/>
      <c r="I85" s="230" t="s">
        <v>211</v>
      </c>
      <c r="J85" s="43"/>
      <c r="K85" s="10" t="s">
        <v>1468</v>
      </c>
      <c r="M85" s="6"/>
    </row>
    <row r="86" spans="1:13" x14ac:dyDescent="0.25">
      <c r="A86" s="229" t="s">
        <v>1378</v>
      </c>
      <c r="B86" s="229"/>
      <c r="C86" s="230" t="s">
        <v>9</v>
      </c>
      <c r="D86" s="230" t="s">
        <v>8</v>
      </c>
      <c r="E86" s="230" t="s">
        <v>10</v>
      </c>
      <c r="F86" s="230" t="s">
        <v>98</v>
      </c>
      <c r="G86" s="10"/>
      <c r="H86" s="10"/>
      <c r="I86" s="230" t="s">
        <v>211</v>
      </c>
      <c r="J86" s="43"/>
      <c r="K86" s="10" t="s">
        <v>1468</v>
      </c>
      <c r="M86" s="6"/>
    </row>
    <row r="87" spans="1:13" x14ac:dyDescent="0.25">
      <c r="A87" s="229" t="s">
        <v>207</v>
      </c>
      <c r="B87" s="229"/>
      <c r="C87" s="230" t="s">
        <v>9</v>
      </c>
      <c r="D87" s="230" t="s">
        <v>8</v>
      </c>
      <c r="E87" s="230" t="s">
        <v>7</v>
      </c>
      <c r="F87" s="230" t="s">
        <v>6</v>
      </c>
      <c r="G87" s="6"/>
      <c r="H87" s="6"/>
      <c r="I87" s="230" t="s">
        <v>227</v>
      </c>
      <c r="J87" s="43"/>
      <c r="K87" s="10" t="s">
        <v>1281</v>
      </c>
      <c r="M87" s="6"/>
    </row>
    <row r="88" spans="1:13" x14ac:dyDescent="0.25">
      <c r="A88" s="229" t="s">
        <v>228</v>
      </c>
      <c r="B88" s="229"/>
      <c r="C88" s="230" t="s">
        <v>9</v>
      </c>
      <c r="D88" s="230" t="s">
        <v>8</v>
      </c>
      <c r="E88" s="230" t="s">
        <v>7</v>
      </c>
      <c r="F88" s="230" t="s">
        <v>6</v>
      </c>
      <c r="G88" s="6"/>
      <c r="H88" s="6"/>
      <c r="I88" s="230" t="s">
        <v>227</v>
      </c>
      <c r="J88" s="43"/>
      <c r="K88" s="10" t="s">
        <v>1281</v>
      </c>
      <c r="M88" s="6"/>
    </row>
    <row r="89" spans="1:13" x14ac:dyDescent="0.25">
      <c r="A89" s="229" t="s">
        <v>948</v>
      </c>
      <c r="B89" s="229"/>
      <c r="C89" s="230" t="s">
        <v>9</v>
      </c>
      <c r="D89" s="230" t="s">
        <v>8</v>
      </c>
      <c r="E89" s="230" t="s">
        <v>10</v>
      </c>
      <c r="F89" s="230" t="s">
        <v>179</v>
      </c>
      <c r="G89" s="10"/>
      <c r="H89" s="10"/>
      <c r="I89" s="230" t="s">
        <v>1351</v>
      </c>
      <c r="J89" s="43"/>
      <c r="K89" s="10" t="s">
        <v>1405</v>
      </c>
      <c r="M89" s="6"/>
    </row>
    <row r="90" spans="1:13" x14ac:dyDescent="0.25">
      <c r="A90" s="229" t="s">
        <v>947</v>
      </c>
      <c r="B90" s="229"/>
      <c r="C90" s="230" t="s">
        <v>9</v>
      </c>
      <c r="D90" s="230" t="s">
        <v>8</v>
      </c>
      <c r="E90" s="230" t="s">
        <v>10</v>
      </c>
      <c r="F90" s="230" t="s">
        <v>179</v>
      </c>
      <c r="G90" s="10"/>
      <c r="H90" s="10"/>
      <c r="I90" s="230" t="s">
        <v>1350</v>
      </c>
      <c r="J90" s="43"/>
      <c r="K90" s="10" t="s">
        <v>1394</v>
      </c>
      <c r="M90" s="6"/>
    </row>
    <row r="91" spans="1:13" x14ac:dyDescent="0.25">
      <c r="A91" s="229" t="s">
        <v>204</v>
      </c>
      <c r="B91" s="229"/>
      <c r="C91" s="230" t="s">
        <v>9</v>
      </c>
      <c r="D91" s="230" t="s">
        <v>8</v>
      </c>
      <c r="E91" s="230" t="s">
        <v>10</v>
      </c>
      <c r="F91" s="230" t="s">
        <v>179</v>
      </c>
      <c r="G91" s="10"/>
      <c r="H91" s="10"/>
      <c r="I91" s="230" t="s">
        <v>1349</v>
      </c>
      <c r="J91" s="43"/>
      <c r="K91" s="10" t="s">
        <v>1339</v>
      </c>
      <c r="M91" s="43"/>
    </row>
    <row r="92" spans="1:13" x14ac:dyDescent="0.25">
      <c r="A92" s="229" t="s">
        <v>1341</v>
      </c>
      <c r="B92" s="229"/>
      <c r="C92" s="230" t="s">
        <v>9</v>
      </c>
      <c r="D92" s="230" t="s">
        <v>8</v>
      </c>
      <c r="E92" s="230" t="s">
        <v>10</v>
      </c>
      <c r="F92" s="230" t="s">
        <v>179</v>
      </c>
      <c r="G92" s="10"/>
      <c r="H92" s="10"/>
      <c r="I92" s="230" t="s">
        <v>1349</v>
      </c>
      <c r="J92" s="43"/>
      <c r="K92" s="10" t="s">
        <v>1339</v>
      </c>
      <c r="M92" s="43"/>
    </row>
    <row r="93" spans="1:13" x14ac:dyDescent="0.25">
      <c r="A93" s="229" t="s">
        <v>206</v>
      </c>
      <c r="B93" s="229"/>
      <c r="C93" s="230" t="s">
        <v>9</v>
      </c>
      <c r="D93" s="230" t="s">
        <v>8</v>
      </c>
      <c r="E93" s="230" t="s">
        <v>10</v>
      </c>
      <c r="F93" s="230" t="s">
        <v>179</v>
      </c>
      <c r="G93" s="10"/>
      <c r="H93" s="10"/>
      <c r="I93" s="230" t="s">
        <v>1348</v>
      </c>
      <c r="J93" s="43"/>
      <c r="K93" s="10" t="s">
        <v>1394</v>
      </c>
      <c r="M93" s="43"/>
    </row>
    <row r="94" spans="1:13" x14ac:dyDescent="0.25">
      <c r="A94" s="229" t="s">
        <v>1340</v>
      </c>
      <c r="B94" s="229"/>
      <c r="C94" s="230" t="s">
        <v>9</v>
      </c>
      <c r="D94" s="230" t="s">
        <v>8</v>
      </c>
      <c r="E94" s="230" t="s">
        <v>10</v>
      </c>
      <c r="F94" s="230" t="s">
        <v>179</v>
      </c>
      <c r="G94" s="10"/>
      <c r="H94" s="10"/>
      <c r="I94" s="230" t="s">
        <v>1348</v>
      </c>
      <c r="J94" s="43"/>
      <c r="K94" s="10" t="s">
        <v>1394</v>
      </c>
      <c r="M94" s="43"/>
    </row>
    <row r="95" spans="1:13" x14ac:dyDescent="0.25">
      <c r="A95" s="229" t="s">
        <v>946</v>
      </c>
      <c r="B95" s="229"/>
      <c r="C95" s="230" t="s">
        <v>9</v>
      </c>
      <c r="D95" s="230" t="s">
        <v>8</v>
      </c>
      <c r="E95" s="230" t="s">
        <v>7</v>
      </c>
      <c r="F95" s="230" t="s">
        <v>6</v>
      </c>
      <c r="G95" s="10"/>
      <c r="H95" s="10"/>
      <c r="I95" s="230" t="s">
        <v>1355</v>
      </c>
      <c r="J95" s="43"/>
      <c r="K95" s="10" t="s">
        <v>1404</v>
      </c>
      <c r="M95" s="43"/>
    </row>
    <row r="96" spans="1:13" x14ac:dyDescent="0.25">
      <c r="A96" s="229" t="s">
        <v>200</v>
      </c>
      <c r="B96" s="229"/>
      <c r="C96" s="230" t="s">
        <v>9</v>
      </c>
      <c r="D96" s="230" t="s">
        <v>8</v>
      </c>
      <c r="E96" s="230" t="s">
        <v>7</v>
      </c>
      <c r="F96" s="230" t="s">
        <v>6</v>
      </c>
      <c r="G96" s="10"/>
      <c r="H96" s="10"/>
      <c r="I96" s="230" t="s">
        <v>1355</v>
      </c>
      <c r="J96" s="43"/>
      <c r="K96" s="10" t="s">
        <v>1404</v>
      </c>
      <c r="M96" s="43"/>
    </row>
    <row r="97" spans="1:13" x14ac:dyDescent="0.25">
      <c r="A97" s="229" t="s">
        <v>1384</v>
      </c>
      <c r="B97" s="229"/>
      <c r="C97" s="230" t="s">
        <v>9</v>
      </c>
      <c r="D97" s="230" t="s">
        <v>8</v>
      </c>
      <c r="E97" s="230" t="s">
        <v>7</v>
      </c>
      <c r="F97" s="230" t="s">
        <v>6</v>
      </c>
      <c r="G97" s="10"/>
      <c r="H97" s="10"/>
      <c r="I97" s="230" t="s">
        <v>1355</v>
      </c>
      <c r="J97" s="43"/>
      <c r="K97" s="10" t="s">
        <v>1404</v>
      </c>
      <c r="M97" s="43"/>
    </row>
    <row r="98" spans="1:13" x14ac:dyDescent="0.25">
      <c r="A98" s="229" t="s">
        <v>944</v>
      </c>
      <c r="B98" s="229"/>
      <c r="C98" s="230" t="s">
        <v>9</v>
      </c>
      <c r="D98" s="230" t="s">
        <v>8</v>
      </c>
      <c r="E98" s="230" t="s">
        <v>7</v>
      </c>
      <c r="F98" s="230" t="s">
        <v>167</v>
      </c>
      <c r="G98" s="10"/>
      <c r="H98" s="10"/>
      <c r="I98" s="230" t="s">
        <v>1347</v>
      </c>
      <c r="J98" s="43"/>
      <c r="K98" s="10" t="s">
        <v>1401</v>
      </c>
      <c r="M98" s="43"/>
    </row>
    <row r="99" spans="1:13" x14ac:dyDescent="0.25">
      <c r="A99" s="229" t="s">
        <v>202</v>
      </c>
      <c r="B99" s="229"/>
      <c r="C99" s="230" t="s">
        <v>9</v>
      </c>
      <c r="D99" s="230" t="s">
        <v>8</v>
      </c>
      <c r="E99" s="230" t="s">
        <v>7</v>
      </c>
      <c r="F99" s="230" t="s">
        <v>167</v>
      </c>
      <c r="G99" s="10"/>
      <c r="H99" s="10"/>
      <c r="I99" s="230" t="s">
        <v>1347</v>
      </c>
      <c r="J99" s="43"/>
      <c r="K99" s="10" t="s">
        <v>1401</v>
      </c>
      <c r="M99" s="43"/>
    </row>
    <row r="100" spans="1:13" x14ac:dyDescent="0.25">
      <c r="A100" s="229" t="s">
        <v>1382</v>
      </c>
      <c r="B100" s="229"/>
      <c r="C100" s="230" t="s">
        <v>9</v>
      </c>
      <c r="D100" s="230" t="s">
        <v>8</v>
      </c>
      <c r="E100" s="230" t="s">
        <v>7</v>
      </c>
      <c r="F100" s="230" t="s">
        <v>167</v>
      </c>
      <c r="G100" s="10"/>
      <c r="H100" s="10"/>
      <c r="I100" s="230" t="s">
        <v>1347</v>
      </c>
      <c r="J100" s="43"/>
      <c r="K100" s="10" t="s">
        <v>1401</v>
      </c>
      <c r="M100" s="43"/>
    </row>
    <row r="101" spans="1:13" x14ac:dyDescent="0.25">
      <c r="A101" s="229" t="s">
        <v>943</v>
      </c>
      <c r="B101" s="229"/>
      <c r="C101" s="230" t="s">
        <v>9</v>
      </c>
      <c r="D101" s="230" t="s">
        <v>8</v>
      </c>
      <c r="E101" s="230" t="s">
        <v>7</v>
      </c>
      <c r="F101" s="230" t="s">
        <v>6</v>
      </c>
      <c r="G101" s="10"/>
      <c r="H101" s="10"/>
      <c r="I101" s="230" t="s">
        <v>1353</v>
      </c>
      <c r="J101" s="43"/>
      <c r="K101" s="10" t="s">
        <v>1400</v>
      </c>
      <c r="M101" s="43"/>
    </row>
    <row r="102" spans="1:13" x14ac:dyDescent="0.25">
      <c r="A102" s="229" t="s">
        <v>1381</v>
      </c>
      <c r="B102" s="229"/>
      <c r="C102" s="230" t="s">
        <v>9</v>
      </c>
      <c r="D102" s="230" t="s">
        <v>8</v>
      </c>
      <c r="E102" s="230" t="s">
        <v>7</v>
      </c>
      <c r="F102" s="230" t="s">
        <v>6</v>
      </c>
      <c r="G102" s="10"/>
      <c r="H102" s="10"/>
      <c r="I102" s="230" t="s">
        <v>1353</v>
      </c>
      <c r="J102" s="43"/>
      <c r="K102" s="10" t="s">
        <v>1400</v>
      </c>
      <c r="M102" s="43"/>
    </row>
    <row r="103" spans="1:13" x14ac:dyDescent="0.25">
      <c r="A103" s="229" t="s">
        <v>1375</v>
      </c>
      <c r="B103" s="229"/>
      <c r="C103" s="230" t="s">
        <v>9</v>
      </c>
      <c r="D103" s="230" t="s">
        <v>8</v>
      </c>
      <c r="E103" s="230" t="s">
        <v>7</v>
      </c>
      <c r="F103" s="230" t="s">
        <v>6</v>
      </c>
      <c r="G103" s="10"/>
      <c r="H103" s="10"/>
      <c r="I103" s="230" t="s">
        <v>1353</v>
      </c>
      <c r="J103" s="43"/>
      <c r="K103" s="10" t="s">
        <v>1400</v>
      </c>
      <c r="M103" s="43"/>
    </row>
    <row r="104" spans="1:13" x14ac:dyDescent="0.25">
      <c r="A104" s="229" t="s">
        <v>945</v>
      </c>
      <c r="B104" s="229"/>
      <c r="C104" s="230" t="s">
        <v>9</v>
      </c>
      <c r="D104" s="230" t="s">
        <v>8</v>
      </c>
      <c r="E104" s="230" t="s">
        <v>7</v>
      </c>
      <c r="F104" s="230" t="s">
        <v>6</v>
      </c>
      <c r="G104" s="10"/>
      <c r="H104" s="10"/>
      <c r="I104" s="230" t="s">
        <v>1403</v>
      </c>
      <c r="J104" s="43"/>
      <c r="K104" s="10" t="s">
        <v>1402</v>
      </c>
      <c r="M104" s="43"/>
    </row>
    <row r="105" spans="1:13" x14ac:dyDescent="0.25">
      <c r="A105" s="229" t="s">
        <v>201</v>
      </c>
      <c r="B105" s="229"/>
      <c r="C105" s="230" t="s">
        <v>9</v>
      </c>
      <c r="D105" s="230" t="s">
        <v>8</v>
      </c>
      <c r="E105" s="230" t="s">
        <v>7</v>
      </c>
      <c r="F105" s="230" t="s">
        <v>6</v>
      </c>
      <c r="G105" s="10"/>
      <c r="H105" s="10"/>
      <c r="I105" s="230" t="s">
        <v>1403</v>
      </c>
      <c r="J105" s="43"/>
      <c r="K105" s="10" t="s">
        <v>1402</v>
      </c>
      <c r="M105" s="43"/>
    </row>
    <row r="106" spans="1:13" x14ac:dyDescent="0.25">
      <c r="A106" s="229" t="s">
        <v>1383</v>
      </c>
      <c r="B106" s="229"/>
      <c r="C106" s="230" t="s">
        <v>9</v>
      </c>
      <c r="D106" s="230" t="s">
        <v>8</v>
      </c>
      <c r="E106" s="230" t="s">
        <v>7</v>
      </c>
      <c r="F106" s="230" t="s">
        <v>6</v>
      </c>
      <c r="G106" s="10"/>
      <c r="H106" s="10"/>
      <c r="I106" s="230" t="s">
        <v>1403</v>
      </c>
      <c r="J106" s="43"/>
      <c r="K106" s="10" t="s">
        <v>1402</v>
      </c>
      <c r="M106" s="6"/>
    </row>
    <row r="107" spans="1:13" x14ac:dyDescent="0.25">
      <c r="A107" s="229" t="s">
        <v>941</v>
      </c>
      <c r="B107" s="229"/>
      <c r="C107" s="230" t="s">
        <v>9</v>
      </c>
      <c r="D107" s="230" t="s">
        <v>8</v>
      </c>
      <c r="E107" s="230" t="s">
        <v>7</v>
      </c>
      <c r="F107" s="230" t="s">
        <v>6</v>
      </c>
      <c r="G107" s="10"/>
      <c r="H107" s="10"/>
      <c r="I107" s="230" t="s">
        <v>1354</v>
      </c>
      <c r="J107" s="43"/>
      <c r="K107" s="10" t="s">
        <v>1398</v>
      </c>
      <c r="M107" s="6"/>
    </row>
    <row r="108" spans="1:13" x14ac:dyDescent="0.25">
      <c r="A108" s="229" t="s">
        <v>1379</v>
      </c>
      <c r="B108" s="229"/>
      <c r="C108" s="230" t="s">
        <v>9</v>
      </c>
      <c r="D108" s="230" t="s">
        <v>8</v>
      </c>
      <c r="E108" s="230" t="s">
        <v>7</v>
      </c>
      <c r="F108" s="230" t="s">
        <v>6</v>
      </c>
      <c r="G108" s="10"/>
      <c r="H108" s="10"/>
      <c r="I108" s="230" t="s">
        <v>1354</v>
      </c>
      <c r="J108" s="43"/>
      <c r="K108" s="10" t="s">
        <v>1398</v>
      </c>
      <c r="M108" s="6"/>
    </row>
    <row r="109" spans="1:13" x14ac:dyDescent="0.25">
      <c r="A109" s="229" t="s">
        <v>240</v>
      </c>
      <c r="B109" s="229"/>
      <c r="C109" s="230" t="s">
        <v>9</v>
      </c>
      <c r="D109" s="230" t="s">
        <v>8</v>
      </c>
      <c r="E109" s="230" t="s">
        <v>7</v>
      </c>
      <c r="F109" s="230" t="s">
        <v>6</v>
      </c>
      <c r="G109" s="10"/>
      <c r="H109" s="10"/>
      <c r="I109" s="230" t="s">
        <v>239</v>
      </c>
      <c r="J109" s="43"/>
      <c r="K109" s="10" t="s">
        <v>1271</v>
      </c>
      <c r="M109" s="6"/>
    </row>
    <row r="110" spans="1:13" x14ac:dyDescent="0.25">
      <c r="A110" s="229" t="s">
        <v>209</v>
      </c>
      <c r="B110" s="229"/>
      <c r="C110" s="230" t="s">
        <v>9</v>
      </c>
      <c r="D110" s="230" t="s">
        <v>8</v>
      </c>
      <c r="E110" s="230" t="s">
        <v>7</v>
      </c>
      <c r="F110" s="230" t="s">
        <v>6</v>
      </c>
      <c r="G110" s="10"/>
      <c r="H110" s="10"/>
      <c r="I110" s="230" t="s">
        <v>239</v>
      </c>
      <c r="J110" s="43"/>
      <c r="K110" s="10" t="s">
        <v>1271</v>
      </c>
      <c r="M110" s="6"/>
    </row>
    <row r="111" spans="1:13" x14ac:dyDescent="0.25">
      <c r="A111" s="229" t="s">
        <v>949</v>
      </c>
      <c r="B111" s="229"/>
      <c r="C111" s="230" t="s">
        <v>9</v>
      </c>
      <c r="D111" s="230" t="s">
        <v>8</v>
      </c>
      <c r="E111" s="230" t="s">
        <v>7</v>
      </c>
      <c r="F111" s="230" t="s">
        <v>6</v>
      </c>
      <c r="G111" s="6"/>
      <c r="H111" s="6"/>
      <c r="I111" s="230" t="s">
        <v>1346</v>
      </c>
      <c r="J111" s="43"/>
      <c r="K111" s="10" t="s">
        <v>1406</v>
      </c>
      <c r="M111" s="43"/>
    </row>
    <row r="112" spans="1:13" x14ac:dyDescent="0.25">
      <c r="A112" s="229" t="s">
        <v>1389</v>
      </c>
      <c r="B112" s="229"/>
      <c r="C112" s="230" t="s">
        <v>9</v>
      </c>
      <c r="D112" s="230" t="s">
        <v>453</v>
      </c>
      <c r="E112" s="230" t="s">
        <v>7</v>
      </c>
      <c r="F112" s="230" t="s">
        <v>14</v>
      </c>
      <c r="G112" s="6"/>
      <c r="H112" s="6"/>
      <c r="I112" s="230" t="s">
        <v>1764</v>
      </c>
      <c r="J112" s="43"/>
      <c r="K112" s="10" t="s">
        <v>1765</v>
      </c>
      <c r="M112" s="43"/>
    </row>
    <row r="113" spans="1:13" x14ac:dyDescent="0.25">
      <c r="A113" s="229" t="s">
        <v>1390</v>
      </c>
      <c r="B113" s="229"/>
      <c r="C113" s="230" t="s">
        <v>9</v>
      </c>
      <c r="D113" s="230" t="s">
        <v>453</v>
      </c>
      <c r="E113" s="230" t="s">
        <v>7</v>
      </c>
      <c r="F113" s="230" t="s">
        <v>14</v>
      </c>
      <c r="G113" s="6"/>
      <c r="H113" s="6"/>
      <c r="I113" s="289" t="s">
        <v>1764</v>
      </c>
      <c r="J113" s="43"/>
      <c r="K113" s="10" t="s">
        <v>1765</v>
      </c>
      <c r="M113" s="43"/>
    </row>
    <row r="114" spans="1:13" x14ac:dyDescent="0.25">
      <c r="A114" s="229" t="s">
        <v>1373</v>
      </c>
      <c r="B114" s="229"/>
      <c r="C114" s="230" t="s">
        <v>9</v>
      </c>
      <c r="D114" s="230" t="s">
        <v>453</v>
      </c>
      <c r="E114" s="230" t="s">
        <v>7</v>
      </c>
      <c r="F114" s="230" t="s">
        <v>14</v>
      </c>
      <c r="G114" s="6"/>
      <c r="H114" s="6"/>
      <c r="I114" s="289" t="s">
        <v>1764</v>
      </c>
      <c r="J114" s="43"/>
      <c r="K114" s="10" t="s">
        <v>1765</v>
      </c>
      <c r="M114" s="43"/>
    </row>
    <row r="115" spans="1:13" x14ac:dyDescent="0.25">
      <c r="A115" s="229" t="s">
        <v>1334</v>
      </c>
      <c r="B115" s="229"/>
      <c r="C115" s="230" t="s">
        <v>9</v>
      </c>
      <c r="D115" s="230" t="s">
        <v>453</v>
      </c>
      <c r="E115" s="230" t="s">
        <v>7</v>
      </c>
      <c r="F115" s="230" t="s">
        <v>14</v>
      </c>
      <c r="G115" s="6"/>
      <c r="H115" s="6"/>
      <c r="I115" s="289" t="s">
        <v>1764</v>
      </c>
      <c r="J115" s="43"/>
      <c r="K115" s="10" t="s">
        <v>1765</v>
      </c>
      <c r="M115" s="43"/>
    </row>
    <row r="116" spans="1:13" x14ac:dyDescent="0.25">
      <c r="A116" s="229" t="s">
        <v>1388</v>
      </c>
      <c r="B116" s="229"/>
      <c r="C116" s="230" t="s">
        <v>9</v>
      </c>
      <c r="D116" s="230" t="s">
        <v>453</v>
      </c>
      <c r="E116" s="230" t="s">
        <v>7</v>
      </c>
      <c r="F116" s="230" t="s">
        <v>14</v>
      </c>
      <c r="G116" s="6"/>
      <c r="H116" s="6"/>
      <c r="I116" s="230" t="s">
        <v>1766</v>
      </c>
      <c r="J116" s="43"/>
      <c r="K116" s="10" t="s">
        <v>1767</v>
      </c>
      <c r="M116" s="43"/>
    </row>
    <row r="117" spans="1:13" s="164" customFormat="1" x14ac:dyDescent="0.25">
      <c r="A117" s="290" t="s">
        <v>1377</v>
      </c>
      <c r="B117" s="290"/>
      <c r="C117" s="289" t="s">
        <v>9</v>
      </c>
      <c r="D117" s="289" t="s">
        <v>453</v>
      </c>
      <c r="E117" s="289" t="s">
        <v>7</v>
      </c>
      <c r="F117" s="289" t="s">
        <v>14</v>
      </c>
      <c r="G117" s="6"/>
      <c r="H117" s="6"/>
      <c r="I117" s="289" t="s">
        <v>1766</v>
      </c>
      <c r="J117" s="43"/>
      <c r="K117" s="10" t="s">
        <v>1767</v>
      </c>
      <c r="M117" s="43"/>
    </row>
    <row r="118" spans="1:13" x14ac:dyDescent="0.25">
      <c r="A118" s="290" t="s">
        <v>1831</v>
      </c>
      <c r="B118" s="229"/>
      <c r="C118" s="230" t="s">
        <v>9</v>
      </c>
      <c r="D118" s="230" t="s">
        <v>453</v>
      </c>
      <c r="E118" s="230" t="s">
        <v>7</v>
      </c>
      <c r="F118" s="230" t="s">
        <v>14</v>
      </c>
      <c r="G118" s="6"/>
      <c r="H118" s="6"/>
      <c r="I118" s="289" t="s">
        <v>1766</v>
      </c>
      <c r="J118" s="43"/>
      <c r="K118" s="10" t="s">
        <v>1767</v>
      </c>
      <c r="M118" s="43"/>
    </row>
    <row r="119" spans="1:13" x14ac:dyDescent="0.25">
      <c r="A119" s="229" t="s">
        <v>884</v>
      </c>
      <c r="B119" s="229"/>
      <c r="C119" s="230" t="s">
        <v>9</v>
      </c>
      <c r="D119" s="230" t="s">
        <v>10</v>
      </c>
      <c r="E119" s="230" t="s">
        <v>7</v>
      </c>
      <c r="F119" s="230" t="s">
        <v>1230</v>
      </c>
      <c r="G119" s="6"/>
      <c r="H119" s="6"/>
      <c r="I119" s="230" t="s">
        <v>1338</v>
      </c>
      <c r="J119" s="43"/>
      <c r="K119" s="10" t="s">
        <v>1397</v>
      </c>
      <c r="M119" s="43"/>
    </row>
    <row r="120" spans="1:13" x14ac:dyDescent="0.25">
      <c r="A120" s="229" t="s">
        <v>212</v>
      </c>
      <c r="B120" s="229"/>
      <c r="C120" s="230" t="s">
        <v>9</v>
      </c>
      <c r="D120" s="230" t="s">
        <v>10</v>
      </c>
      <c r="E120" s="230" t="s">
        <v>7</v>
      </c>
      <c r="F120" s="230" t="s">
        <v>1230</v>
      </c>
      <c r="G120" s="6"/>
      <c r="H120" s="6"/>
      <c r="I120" s="230" t="s">
        <v>1338</v>
      </c>
      <c r="J120" s="43"/>
      <c r="K120" s="10" t="s">
        <v>1397</v>
      </c>
      <c r="M120" s="6"/>
    </row>
    <row r="121" spans="1:13" x14ac:dyDescent="0.25">
      <c r="A121" s="229" t="s">
        <v>218</v>
      </c>
      <c r="B121" s="229"/>
      <c r="C121" s="230" t="s">
        <v>9</v>
      </c>
      <c r="D121" s="230" t="s">
        <v>8</v>
      </c>
      <c r="E121" s="230" t="s">
        <v>7</v>
      </c>
      <c r="F121" s="230" t="s">
        <v>6</v>
      </c>
      <c r="G121" s="27"/>
      <c r="H121" s="27"/>
      <c r="I121" s="30" t="s">
        <v>219</v>
      </c>
      <c r="J121" s="54"/>
      <c r="K121" s="10" t="s">
        <v>520</v>
      </c>
      <c r="M121" s="6"/>
    </row>
    <row r="122" spans="1:13" x14ac:dyDescent="0.25">
      <c r="A122" s="229" t="s">
        <v>880</v>
      </c>
      <c r="B122" s="229"/>
      <c r="C122" s="230" t="s">
        <v>9</v>
      </c>
      <c r="D122" s="230" t="s">
        <v>8</v>
      </c>
      <c r="E122" s="230" t="s">
        <v>7</v>
      </c>
      <c r="F122" s="230" t="s">
        <v>6</v>
      </c>
      <c r="G122" s="27"/>
      <c r="H122" s="27"/>
      <c r="I122" s="30" t="s">
        <v>219</v>
      </c>
      <c r="J122" s="54"/>
      <c r="K122" s="10" t="s">
        <v>520</v>
      </c>
      <c r="M122" s="6"/>
    </row>
    <row r="123" spans="1:13" x14ac:dyDescent="0.25">
      <c r="A123" s="229" t="s">
        <v>950</v>
      </c>
      <c r="B123" s="229"/>
      <c r="C123" s="230" t="s">
        <v>9</v>
      </c>
      <c r="D123" s="230" t="s">
        <v>8</v>
      </c>
      <c r="E123" s="230" t="s">
        <v>7</v>
      </c>
      <c r="F123" s="230" t="s">
        <v>6</v>
      </c>
      <c r="G123" s="6"/>
      <c r="H123" s="6"/>
      <c r="I123" s="230" t="s">
        <v>1342</v>
      </c>
      <c r="J123" s="43"/>
      <c r="K123" s="10" t="s">
        <v>1407</v>
      </c>
      <c r="M123" s="6"/>
    </row>
    <row r="124" spans="1:13" x14ac:dyDescent="0.25">
      <c r="A124" s="229" t="s">
        <v>238</v>
      </c>
      <c r="B124" s="229"/>
      <c r="C124" s="230" t="s">
        <v>9</v>
      </c>
      <c r="D124" s="230" t="s">
        <v>8</v>
      </c>
      <c r="E124" s="230" t="s">
        <v>7</v>
      </c>
      <c r="F124" s="230" t="s">
        <v>6</v>
      </c>
      <c r="G124" s="6"/>
      <c r="H124" s="6"/>
      <c r="I124" s="230" t="s">
        <v>237</v>
      </c>
      <c r="J124" s="43"/>
      <c r="K124" s="10" t="s">
        <v>1272</v>
      </c>
      <c r="M124" s="6"/>
    </row>
    <row r="125" spans="1:13" x14ac:dyDescent="0.25">
      <c r="A125" s="229" t="s">
        <v>208</v>
      </c>
      <c r="B125" s="229"/>
      <c r="C125" s="230" t="s">
        <v>9</v>
      </c>
      <c r="D125" s="230" t="s">
        <v>8</v>
      </c>
      <c r="E125" s="230" t="s">
        <v>7</v>
      </c>
      <c r="F125" s="230" t="s">
        <v>6</v>
      </c>
      <c r="G125" s="6"/>
      <c r="H125" s="6"/>
      <c r="I125" s="230" t="s">
        <v>237</v>
      </c>
      <c r="J125" s="43"/>
      <c r="K125" s="10" t="s">
        <v>1272</v>
      </c>
      <c r="M125" s="6"/>
    </row>
  </sheetData>
  <customSheetViews>
    <customSheetView guid="{76C0996E-7634-4D84-AC5B-0CA1A4399A17}" scale="90" topLeftCell="A10">
      <selection activeCell="A119" sqref="A119"/>
      <pageMargins left="0.7" right="0.7" top="0.75" bottom="0.75" header="0.3" footer="0.3"/>
      <pageSetup paperSize="9" orientation="portrait"/>
    </customSheetView>
    <customSheetView guid="{B36FC692-2F6E-4237-BCE6-2461DCB70D69}" scale="90" topLeftCell="A10">
      <selection activeCell="A119" sqref="A119"/>
      <pageMargins left="0.7" right="0.7" top="0.75" bottom="0.75" header="0.3" footer="0.3"/>
      <pageSetup paperSize="9" orientation="portrait"/>
    </customSheetView>
    <customSheetView guid="{4452754D-46E7-C949-942B-318E37676E62}" scale="90" topLeftCell="A34">
      <selection activeCell="A63" sqref="A63"/>
      <pageMargins left="0.7" right="0.7" top="0.75" bottom="0.75" header="0.3" footer="0.3"/>
    </customSheetView>
    <customSheetView guid="{484F9B4D-5418-41DE-B2FB-6C5776DCE244}" scale="120" topLeftCell="F1">
      <selection activeCell="I1" sqref="I1:J1"/>
      <pageMargins left="0.7" right="0.7" top="0.75" bottom="0.75" header="0.3" footer="0.3"/>
    </customSheetView>
    <customSheetView guid="{19E93B34-BE74-42BD-947E-B22C6D35E86E}" scale="90" showPageBreaks="1" topLeftCell="A37">
      <selection activeCell="G55" sqref="G55:H55"/>
      <pageMargins left="0.7" right="0.7" top="0.75" bottom="0.75" header="0.3" footer="0.3"/>
      <pageSetup paperSize="9" orientation="portrait"/>
    </customSheetView>
    <customSheetView guid="{8F326820-A2F4-4B57-8385-3E3CF4F3B319}" scale="90" topLeftCell="A10">
      <selection activeCell="A119" sqref="A119"/>
      <pageMargins left="0.7" right="0.7" top="0.75" bottom="0.75" header="0.3" footer="0.3"/>
      <pageSetup paperSize="9" orientation="portrait"/>
    </customSheetView>
    <customSheetView guid="{9615763B-08BA-4DB8-B511-5DC1F30FCB6F}" scale="90" topLeftCell="A10">
      <selection activeCell="A119" sqref="A119"/>
      <pageMargins left="0.7" right="0.7" top="0.75" bottom="0.75" header="0.3" footer="0.3"/>
      <pageSetup paperSize="9" orientation="portrait"/>
    </customSheetView>
    <customSheetView guid="{9DAFA5EE-CACD-4775-87EE-70A38BAA7EDD}" scale="90" topLeftCell="A10">
      <selection activeCell="A119" sqref="A119"/>
      <pageMargins left="0.7" right="0.7" top="0.75" bottom="0.75" header="0.3" footer="0.3"/>
      <pageSetup paperSize="9" orientation="portrait"/>
    </customSheetView>
  </customSheetViews>
  <mergeCells count="1">
    <mergeCell ref="I1:J1"/>
  </mergeCells>
  <conditionalFormatting sqref="D1">
    <cfRule type="cellIs" dxfId="45" priority="73" operator="equal">
      <formula>"Observation"</formula>
    </cfRule>
  </conditionalFormatting>
  <conditionalFormatting sqref="D4">
    <cfRule type="cellIs" dxfId="44" priority="72" operator="equal">
      <formula>"Observation"</formula>
    </cfRule>
  </conditionalFormatting>
  <conditionalFormatting sqref="D6">
    <cfRule type="cellIs" dxfId="43" priority="71" operator="equal">
      <formula>"Observation"</formula>
    </cfRule>
  </conditionalFormatting>
  <conditionalFormatting sqref="D7">
    <cfRule type="cellIs" dxfId="42" priority="70" operator="equal">
      <formula>"Observation"</formula>
    </cfRule>
  </conditionalFormatting>
  <conditionalFormatting sqref="D8">
    <cfRule type="cellIs" dxfId="41" priority="69" operator="equal">
      <formula>"Observation"</formula>
    </cfRule>
  </conditionalFormatting>
  <conditionalFormatting sqref="D10">
    <cfRule type="cellIs" dxfId="40" priority="68" operator="equal">
      <formula>"Observation"</formula>
    </cfRule>
  </conditionalFormatting>
  <conditionalFormatting sqref="D9">
    <cfRule type="cellIs" dxfId="39" priority="67" operator="equal">
      <formula>"Observation"</formula>
    </cfRule>
  </conditionalFormatting>
  <conditionalFormatting sqref="D3">
    <cfRule type="cellIs" dxfId="38" priority="65" operator="equal">
      <formula>"Observation"</formula>
    </cfRule>
  </conditionalFormatting>
  <conditionalFormatting sqref="D15">
    <cfRule type="cellIs" dxfId="37" priority="58" operator="equal">
      <formula>"Observation"</formula>
    </cfRule>
  </conditionalFormatting>
  <conditionalFormatting sqref="D17">
    <cfRule type="cellIs" dxfId="36" priority="57" operator="equal">
      <formula>"Observation"</formula>
    </cfRule>
  </conditionalFormatting>
  <conditionalFormatting sqref="D2">
    <cfRule type="cellIs" dxfId="35" priority="63" operator="equal">
      <formula>"Observation"</formula>
    </cfRule>
  </conditionalFormatting>
  <conditionalFormatting sqref="D18">
    <cfRule type="cellIs" dxfId="34" priority="56" operator="equal">
      <formula>"Observation"</formula>
    </cfRule>
  </conditionalFormatting>
  <conditionalFormatting sqref="D16 D11:D12">
    <cfRule type="cellIs" dxfId="33" priority="61" operator="equal">
      <formula>"Observation"</formula>
    </cfRule>
  </conditionalFormatting>
  <conditionalFormatting sqref="D13">
    <cfRule type="cellIs" dxfId="32" priority="60" operator="equal">
      <formula>"Observation"</formula>
    </cfRule>
  </conditionalFormatting>
  <conditionalFormatting sqref="D14">
    <cfRule type="cellIs" dxfId="31" priority="59" operator="equal">
      <formula>"Observation"</formula>
    </cfRule>
  </conditionalFormatting>
  <conditionalFormatting sqref="D19">
    <cfRule type="cellIs" dxfId="30" priority="55" operator="equal">
      <formula>"Observation"</formula>
    </cfRule>
  </conditionalFormatting>
  <conditionalFormatting sqref="K20:K23">
    <cfRule type="cellIs" dxfId="29" priority="53" operator="equal">
      <formula>"Conditional"</formula>
    </cfRule>
  </conditionalFormatting>
  <conditionalFormatting sqref="D22">
    <cfRule type="cellIs" dxfId="28" priority="48" operator="equal">
      <formula>"Observation"</formula>
    </cfRule>
  </conditionalFormatting>
  <conditionalFormatting sqref="D21">
    <cfRule type="cellIs" dxfId="27" priority="52" operator="equal">
      <formula>"Observation"</formula>
    </cfRule>
  </conditionalFormatting>
  <conditionalFormatting sqref="D20">
    <cfRule type="cellIs" dxfId="26" priority="54" operator="equal">
      <formula>"Observation"</formula>
    </cfRule>
  </conditionalFormatting>
  <conditionalFormatting sqref="D23">
    <cfRule type="cellIs" dxfId="25" priority="50" operator="equal">
      <formula>"Observation"</formula>
    </cfRule>
  </conditionalFormatting>
  <conditionalFormatting sqref="D24">
    <cfRule type="cellIs" dxfId="24" priority="45" operator="equal">
      <formula>"Observation"</formula>
    </cfRule>
  </conditionalFormatting>
  <conditionalFormatting sqref="D25">
    <cfRule type="cellIs" dxfId="23" priority="44" operator="equal">
      <formula>"Observation"</formula>
    </cfRule>
  </conditionalFormatting>
  <conditionalFormatting sqref="D26">
    <cfRule type="cellIs" dxfId="22" priority="43" operator="equal">
      <formula>"Observation"</formula>
    </cfRule>
  </conditionalFormatting>
  <conditionalFormatting sqref="D27">
    <cfRule type="cellIs" dxfId="21" priority="42" operator="equal">
      <formula>"Observation"</formula>
    </cfRule>
  </conditionalFormatting>
  <conditionalFormatting sqref="D28">
    <cfRule type="cellIs" dxfId="20" priority="41" operator="equal">
      <formula>"Observation"</formula>
    </cfRule>
  </conditionalFormatting>
  <conditionalFormatting sqref="D29">
    <cfRule type="cellIs" dxfId="19" priority="40" operator="equal">
      <formula>"Observation"</formula>
    </cfRule>
  </conditionalFormatting>
  <conditionalFormatting sqref="D30 D54 D58">
    <cfRule type="cellIs" dxfId="18" priority="39" operator="equal">
      <formula>"Observation"</formula>
    </cfRule>
  </conditionalFormatting>
  <conditionalFormatting sqref="D34">
    <cfRule type="cellIs" dxfId="17" priority="38" operator="equal">
      <formula>"Observation"</formula>
    </cfRule>
  </conditionalFormatting>
  <conditionalFormatting sqref="D31">
    <cfRule type="cellIs" dxfId="16" priority="35" operator="equal">
      <formula>"Observation"</formula>
    </cfRule>
  </conditionalFormatting>
  <conditionalFormatting sqref="D35">
    <cfRule type="cellIs" dxfId="15" priority="34" operator="equal">
      <formula>"Observation"</formula>
    </cfRule>
  </conditionalFormatting>
  <conditionalFormatting sqref="D55">
    <cfRule type="cellIs" dxfId="14" priority="31" operator="equal">
      <formula>"Observation"</formula>
    </cfRule>
  </conditionalFormatting>
  <conditionalFormatting sqref="D59">
    <cfRule type="cellIs" dxfId="13" priority="30" operator="equal">
      <formula>"Observation"</formula>
    </cfRule>
  </conditionalFormatting>
  <conditionalFormatting sqref="D32">
    <cfRule type="cellIs" dxfId="12" priority="29" operator="equal">
      <formula>"Observation"</formula>
    </cfRule>
  </conditionalFormatting>
  <conditionalFormatting sqref="D36">
    <cfRule type="cellIs" dxfId="11" priority="28" operator="equal">
      <formula>"Observation"</formula>
    </cfRule>
  </conditionalFormatting>
  <conditionalFormatting sqref="D61">
    <cfRule type="cellIs" dxfId="10" priority="18" operator="equal">
      <formula>"Observation"</formula>
    </cfRule>
  </conditionalFormatting>
  <conditionalFormatting sqref="D56">
    <cfRule type="cellIs" dxfId="9" priority="25" operator="equal">
      <formula>"Observation"</formula>
    </cfRule>
  </conditionalFormatting>
  <conditionalFormatting sqref="D60">
    <cfRule type="cellIs" dxfId="8" priority="24" operator="equal">
      <formula>"Observation"</formula>
    </cfRule>
  </conditionalFormatting>
  <conditionalFormatting sqref="D33">
    <cfRule type="cellIs" dxfId="7" priority="23" operator="equal">
      <formula>"Observation"</formula>
    </cfRule>
  </conditionalFormatting>
  <conditionalFormatting sqref="D37">
    <cfRule type="cellIs" dxfId="6" priority="22" operator="equal">
      <formula>"Observation"</formula>
    </cfRule>
  </conditionalFormatting>
  <conditionalFormatting sqref="D57">
    <cfRule type="cellIs" dxfId="5" priority="19" operator="equal">
      <formula>"Observation"</formula>
    </cfRule>
  </conditionalFormatting>
  <conditionalFormatting sqref="D69">
    <cfRule type="cellIs" dxfId="4" priority="14" operator="equal">
      <formula>"Observation"</formula>
    </cfRule>
  </conditionalFormatting>
  <conditionalFormatting sqref="D66">
    <cfRule type="cellIs" dxfId="3" priority="17" operator="equal">
      <formula>"Observation"</formula>
    </cfRule>
  </conditionalFormatting>
  <conditionalFormatting sqref="D67">
    <cfRule type="cellIs" dxfId="2" priority="16" operator="equal">
      <formula>"Observation"</formula>
    </cfRule>
  </conditionalFormatting>
  <conditionalFormatting sqref="D68">
    <cfRule type="cellIs" dxfId="1" priority="15" operator="equal">
      <formula>"Observation"</formula>
    </cfRule>
  </conditionalFormatting>
  <conditionalFormatting sqref="D38:D53">
    <cfRule type="cellIs" dxfId="0" priority="1" operator="equal">
      <formula>"Observation"</formula>
    </cfRule>
  </conditionalFormatting>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7</vt:i4>
      </vt:variant>
    </vt:vector>
  </HeadingPairs>
  <TitlesOfParts>
    <vt:vector size="26" baseType="lpstr">
      <vt:lpstr>HHRoster (1)</vt:lpstr>
      <vt:lpstr>HHRoster (2)</vt:lpstr>
      <vt:lpstr>Outline - Male</vt:lpstr>
      <vt:lpstr>Outline - Female</vt:lpstr>
      <vt:lpstr>A</vt:lpstr>
      <vt:lpstr>B</vt:lpstr>
      <vt:lpstr>C1</vt:lpstr>
      <vt:lpstr>C2</vt:lpstr>
      <vt:lpstr>C3</vt:lpstr>
      <vt:lpstr>D</vt:lpstr>
      <vt:lpstr>E2</vt:lpstr>
      <vt:lpstr>E4</vt:lpstr>
      <vt:lpstr>G</vt:lpstr>
      <vt:lpstr>F</vt:lpstr>
      <vt:lpstr>I</vt:lpstr>
      <vt:lpstr>J</vt:lpstr>
      <vt:lpstr>PauseEnd</vt:lpstr>
      <vt:lpstr>Codes</vt:lpstr>
      <vt:lpstr>Recurring Qns</vt:lpstr>
      <vt:lpstr>'C1'!Print_Area</vt:lpstr>
      <vt:lpstr>'C2'!Print_Area</vt:lpstr>
      <vt:lpstr>'C3'!Print_Area</vt:lpstr>
      <vt:lpstr>'E2'!Print_Area</vt:lpstr>
      <vt:lpstr>'HHRoster (1)'!Print_Area</vt:lpstr>
      <vt:lpstr>'HHRoster (2)'!Print_Area</vt:lpstr>
      <vt:lpstr>J!Print_Area</vt:lpstr>
    </vt:vector>
  </TitlesOfParts>
  <Company>Monash University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Katy Cornwell</dc:creator>
  <cp:lastModifiedBy>Trang</cp:lastModifiedBy>
  <cp:lastPrinted>2014-06-05T03:19:55Z</cp:lastPrinted>
  <dcterms:created xsi:type="dcterms:W3CDTF">2014-04-01T01:51:28Z</dcterms:created>
  <dcterms:modified xsi:type="dcterms:W3CDTF">2014-06-24T12:44:43Z</dcterms:modified>
</cp:coreProperties>
</file>