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24180" yWindow="-6180" windowWidth="20730" windowHeight="11700" activeTab="8"/>
  </bookViews>
  <sheets>
    <sheet name="Outline - Youth Elderly" sheetId="4" r:id="rId1"/>
    <sheet name="A" sheetId="5" r:id="rId2"/>
    <sheet name="B" sheetId="6" r:id="rId3"/>
    <sheet name="C" sheetId="7" r:id="rId4"/>
    <sheet name="F" sheetId="10" r:id="rId5"/>
    <sheet name="G" sheetId="15" r:id="rId6"/>
    <sheet name="H" sheetId="16" r:id="rId7"/>
    <sheet name="I" sheetId="17" r:id="rId8"/>
    <sheet name="J" sheetId="13" r:id="rId9"/>
  </sheets>
  <externalReferences>
    <externalReference r:id="rId10"/>
    <externalReference r:id="rId11"/>
    <externalReference r:id="rId12"/>
    <externalReference r:id="rId13"/>
  </externalReferences>
  <definedNames>
    <definedName name="_xlnm._FilterDatabase" localSheetId="2" hidden="1">B!$A$2:$N$28</definedName>
    <definedName name="_xlnm._FilterDatabase" localSheetId="4" hidden="1">F!$A$2:$O$296</definedName>
    <definedName name="_xlnm._FilterDatabase" localSheetId="5" hidden="1">G!$A$2:$O$400</definedName>
    <definedName name="_xlnm._FilterDatabase" localSheetId="6" hidden="1">H!$A$2:$O$48</definedName>
    <definedName name="_xlnm._FilterDatabase" localSheetId="7" hidden="1">I!$A$2:$O$2</definedName>
    <definedName name="_xlnm._FilterDatabase" localSheetId="8" hidden="1">J!$A$2:$N$77</definedName>
    <definedName name="_xlnm.Print_Area" localSheetId="2">B!$A$1:$N$29</definedName>
    <definedName name="_xlnm.Print_Area" localSheetId="3">'C'!$A$2:$O$9</definedName>
    <definedName name="_xlnm.Print_Area" localSheetId="4">F!$A$1:$O$296</definedName>
    <definedName name="_xlnm.Print_Area" localSheetId="5">G!$A$1:$O$400</definedName>
    <definedName name="_xlnm.Print_Area" localSheetId="6">H!$A$1:$O$106</definedName>
    <definedName name="_xlnm.Print_Area" localSheetId="7">I!$A$1:$O$39</definedName>
    <definedName name="_xlnm.Print_Area" localSheetId="8">J!$A$1:$N$130</definedName>
    <definedName name="Z_19E93B34_BE74_42BD_947E_B22C6D35E86E_.wvu.Cols" localSheetId="4" hidden="1">F!$C:$I</definedName>
    <definedName name="Z_19E93B34_BE74_42BD_947E_B22C6D35E86E_.wvu.Cols" localSheetId="5" hidden="1">G!$C:$I</definedName>
    <definedName name="Z_19E93B34_BE74_42BD_947E_B22C6D35E86E_.wvu.Cols" localSheetId="6" hidden="1">H!$C:$I</definedName>
    <definedName name="Z_19E93B34_BE74_42BD_947E_B22C6D35E86E_.wvu.Cols" localSheetId="7" hidden="1">I!$C:$I</definedName>
    <definedName name="Z_19E93B34_BE74_42BD_947E_B22C6D35E86E_.wvu.Cols" localSheetId="8" hidden="1">J!$C:$H</definedName>
    <definedName name="Z_19E93B34_BE74_42BD_947E_B22C6D35E86E_.wvu.FilterData" localSheetId="2" hidden="1">B!$A$2:$N$28</definedName>
    <definedName name="Z_19E93B34_BE74_42BD_947E_B22C6D35E86E_.wvu.FilterData" localSheetId="4" hidden="1">F!$A$2:$O$296</definedName>
    <definedName name="Z_19E93B34_BE74_42BD_947E_B22C6D35E86E_.wvu.FilterData" localSheetId="5" hidden="1">G!$A$2:$O$400</definedName>
    <definedName name="Z_19E93B34_BE74_42BD_947E_B22C6D35E86E_.wvu.FilterData" localSheetId="6" hidden="1">H!$A$2:$O$48</definedName>
    <definedName name="Z_19E93B34_BE74_42BD_947E_B22C6D35E86E_.wvu.FilterData" localSheetId="7" hidden="1">I!$A$2:$O$2</definedName>
    <definedName name="Z_19E93B34_BE74_42BD_947E_B22C6D35E86E_.wvu.FilterData" localSheetId="8" hidden="1">J!$A$2:$N$77</definedName>
    <definedName name="Z_19E93B34_BE74_42BD_947E_B22C6D35E86E_.wvu.PrintArea" localSheetId="4" hidden="1">F!$A$1:$O$296</definedName>
    <definedName name="Z_19E93B34_BE74_42BD_947E_B22C6D35E86E_.wvu.PrintArea" localSheetId="5" hidden="1">G!$A$1:$O$400</definedName>
    <definedName name="Z_19E93B34_BE74_42BD_947E_B22C6D35E86E_.wvu.PrintArea" localSheetId="6" hidden="1">H!$A$1:$O$91</definedName>
    <definedName name="Z_19E93B34_BE74_42BD_947E_B22C6D35E86E_.wvu.PrintArea" localSheetId="7" hidden="1">I!$A$1:$O$39</definedName>
    <definedName name="Z_19E93B34_BE74_42BD_947E_B22C6D35E86E_.wvu.PrintArea" localSheetId="8" hidden="1">J!$A$1:$N$131</definedName>
    <definedName name="Z_19E93B34_BE74_42BD_947E_B22C6D35E86E_.wvu.Rows" localSheetId="2" hidden="1">B!$8:$9,B!#REF!,B!#REF!,B!#REF!,B!#REF!,B!#REF!,B!#REF!,B!#REF!,B!#REF!,B!#REF!,B!#REF!,B!#REF!,B!#REF!,B!#REF!,B!#REF!,B!#REF!,B!#REF!,B!#REF!,B!#REF!</definedName>
    <definedName name="Z_4452754D_46E7_C949_942B_318E37676E62_.wvu.Cols" localSheetId="4" hidden="1">F!$M:$N</definedName>
    <definedName name="Z_4452754D_46E7_C949_942B_318E37676E62_.wvu.Cols" localSheetId="5" hidden="1">G!$M:$N</definedName>
    <definedName name="Z_4452754D_46E7_C949_942B_318E37676E62_.wvu.Cols" localSheetId="6" hidden="1">H!$M:$N</definedName>
    <definedName name="Z_4452754D_46E7_C949_942B_318E37676E62_.wvu.Cols" localSheetId="7" hidden="1">I!$M:$N</definedName>
    <definedName name="Z_4452754D_46E7_C949_942B_318E37676E62_.wvu.Cols" localSheetId="8" hidden="1">J!$L:$M</definedName>
    <definedName name="Z_4452754D_46E7_C949_942B_318E37676E62_.wvu.FilterData" localSheetId="2" hidden="1">B!$A$2:$N$28</definedName>
    <definedName name="Z_4452754D_46E7_C949_942B_318E37676E62_.wvu.FilterData" localSheetId="4" hidden="1">F!$A$2:$O$296</definedName>
    <definedName name="Z_4452754D_46E7_C949_942B_318E37676E62_.wvu.FilterData" localSheetId="5" hidden="1">G!$A$2:$O$400</definedName>
    <definedName name="Z_4452754D_46E7_C949_942B_318E37676E62_.wvu.FilterData" localSheetId="6" hidden="1">H!$A$2:$O$48</definedName>
    <definedName name="Z_4452754D_46E7_C949_942B_318E37676E62_.wvu.FilterData" localSheetId="7" hidden="1">I!$A$2:$O$2</definedName>
    <definedName name="Z_4452754D_46E7_C949_942B_318E37676E62_.wvu.FilterData" localSheetId="8" hidden="1">J!$A$2:$N$77</definedName>
    <definedName name="Z_4452754D_46E7_C949_942B_318E37676E62_.wvu.PrintArea" localSheetId="4" hidden="1">F!$A$1:$O$296</definedName>
    <definedName name="Z_4452754D_46E7_C949_942B_318E37676E62_.wvu.PrintArea" localSheetId="5" hidden="1">G!$A$1:$O$400</definedName>
    <definedName name="Z_4452754D_46E7_C949_942B_318E37676E62_.wvu.PrintArea" localSheetId="6" hidden="1">H!$A$1:$O$91</definedName>
    <definedName name="Z_4452754D_46E7_C949_942B_318E37676E62_.wvu.PrintArea" localSheetId="7" hidden="1">I!$A$1:$O$39</definedName>
    <definedName name="Z_4452754D_46E7_C949_942B_318E37676E62_.wvu.PrintArea" localSheetId="8" hidden="1">J!$A$1:$N$131</definedName>
    <definedName name="Z_4452754D_46E7_C949_942B_318E37676E62_.wvu.Rows" localSheetId="2" hidden="1">B!#REF!,B!#REF!,B!#REF!,B!#REF!,B!#REF!,B!#REF!,B!#REF!,B!#REF!,B!#REF!,B!#REF!</definedName>
    <definedName name="Z_4452754D_46E7_C949_942B_318E37676E62_.wvu.Rows" localSheetId="4" hidden="1">#VALUE!</definedName>
    <definedName name="Z_4452754D_46E7_C949_942B_318E37676E62_.wvu.Rows" localSheetId="5" hidden="1">#VALUE!</definedName>
    <definedName name="Z_4452754D_46E7_C949_942B_318E37676E62_.wvu.Rows" localSheetId="6" hidden="1">#VALUE!</definedName>
    <definedName name="Z_4452754D_46E7_C949_942B_318E37676E62_.wvu.Rows" localSheetId="7" hidden="1">#VALUE!</definedName>
    <definedName name="Z_4452754D_46E7_C949_942B_318E37676E62_.wvu.Rows" localSheetId="8" hidden="1">#VALUE!</definedName>
    <definedName name="Z_484F9B4D_5418_41DE_B2FB_6C5776DCE244_.wvu.FilterData" localSheetId="2" hidden="1">B!$A$2:$N$28</definedName>
    <definedName name="Z_484F9B4D_5418_41DE_B2FB_6C5776DCE244_.wvu.FilterData" localSheetId="4" hidden="1">F!$A$2:$O$296</definedName>
    <definedName name="Z_484F9B4D_5418_41DE_B2FB_6C5776DCE244_.wvu.FilterData" localSheetId="5" hidden="1">G!$A$2:$O$400</definedName>
    <definedName name="Z_484F9B4D_5418_41DE_B2FB_6C5776DCE244_.wvu.FilterData" localSheetId="6" hidden="1">H!$A$2:$O$48</definedName>
    <definedName name="Z_484F9B4D_5418_41DE_B2FB_6C5776DCE244_.wvu.FilterData" localSheetId="7" hidden="1">I!$A$2:$O$2</definedName>
    <definedName name="Z_484F9B4D_5418_41DE_B2FB_6C5776DCE244_.wvu.FilterData" localSheetId="8" hidden="1">J!$A$2:$N$77</definedName>
    <definedName name="Z_484F9B4D_5418_41DE_B2FB_6C5776DCE244_.wvu.PrintArea" localSheetId="4" hidden="1">F!$A$1:$O$296</definedName>
    <definedName name="Z_484F9B4D_5418_41DE_B2FB_6C5776DCE244_.wvu.PrintArea" localSheetId="5" hidden="1">G!$A$1:$O$400</definedName>
    <definedName name="Z_484F9B4D_5418_41DE_B2FB_6C5776DCE244_.wvu.PrintArea" localSheetId="6" hidden="1">H!$A$1:$O$91</definedName>
    <definedName name="Z_484F9B4D_5418_41DE_B2FB_6C5776DCE244_.wvu.PrintArea" localSheetId="7" hidden="1">I!$A$1:$O$39</definedName>
    <definedName name="Z_484F9B4D_5418_41DE_B2FB_6C5776DCE244_.wvu.PrintArea" localSheetId="8" hidden="1">J!$A$1:$N$131</definedName>
    <definedName name="Z_484F9B4D_5418_41DE_B2FB_6C5776DCE244_.wvu.Rows" localSheetId="2" hidden="1">B!#REF!,B!#REF!,B!#REF!,B!#REF!,B!#REF!,B!#REF!,B!#REF!,B!#REF!,B!#REF!,B!#REF!</definedName>
  </definedNames>
  <calcPr calcId="145621" concurrentCalc="0"/>
  <customWorkbookViews>
    <customWorkbookView name="Trang - Personal View" guid="{F19E65D6-4260-4D93-9711-78AEF3E10AA4}" mergeInterval="0" personalView="1" maximized="1" windowWidth="1362" windowHeight="522" activeSheetId="1"/>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N107" i="13" l="1"/>
  <c r="N106" i="13"/>
  <c r="N105" i="13"/>
  <c r="N108" i="13"/>
  <c r="M108" i="13"/>
  <c r="K108" i="13"/>
  <c r="F108" i="13"/>
  <c r="E108" i="13"/>
  <c r="C108" i="13"/>
  <c r="M107" i="13"/>
  <c r="K107" i="13"/>
  <c r="F107" i="13"/>
  <c r="E107" i="13"/>
  <c r="C107" i="13"/>
  <c r="M106" i="13"/>
  <c r="K106" i="13"/>
  <c r="F106" i="13"/>
  <c r="E106" i="13"/>
  <c r="C106" i="13"/>
  <c r="M105" i="13"/>
  <c r="K105" i="13"/>
  <c r="F105" i="13"/>
  <c r="E105" i="13"/>
  <c r="C105" i="13"/>
  <c r="L104" i="13"/>
  <c r="J104" i="13"/>
  <c r="H104" i="13"/>
  <c r="G104" i="13"/>
  <c r="F104" i="13"/>
  <c r="E104" i="13"/>
  <c r="D104" i="13"/>
  <c r="C104" i="13"/>
  <c r="N98" i="13"/>
  <c r="N97" i="13"/>
  <c r="N96" i="13"/>
  <c r="N95" i="13"/>
  <c r="N94" i="13"/>
  <c r="N93" i="13"/>
  <c r="N92" i="13"/>
  <c r="N90" i="13"/>
  <c r="N89" i="13"/>
  <c r="N87" i="13"/>
  <c r="N86" i="13"/>
  <c r="N85" i="13"/>
  <c r="N84" i="13"/>
  <c r="N81" i="13"/>
  <c r="M103" i="13"/>
  <c r="K103" i="13"/>
  <c r="F103" i="13"/>
  <c r="E103" i="13"/>
  <c r="C103" i="13"/>
  <c r="M98" i="13"/>
  <c r="K98" i="13"/>
  <c r="F98" i="13"/>
  <c r="E98" i="13"/>
  <c r="C98" i="13"/>
  <c r="M90" i="13"/>
  <c r="K90" i="13"/>
  <c r="F90" i="13"/>
  <c r="E90" i="13"/>
  <c r="C90" i="13"/>
  <c r="M89" i="13"/>
  <c r="K89" i="13"/>
  <c r="F89" i="13"/>
  <c r="E89" i="13"/>
  <c r="C89" i="13"/>
  <c r="N88" i="13"/>
  <c r="M88" i="13"/>
  <c r="K88" i="13"/>
  <c r="F88" i="13"/>
  <c r="E88" i="13"/>
  <c r="C88" i="13"/>
  <c r="M87" i="13"/>
  <c r="K87" i="13"/>
  <c r="F87" i="13"/>
  <c r="E87" i="13"/>
  <c r="C87" i="13"/>
  <c r="M86" i="13"/>
  <c r="K86" i="13"/>
  <c r="F86" i="13"/>
  <c r="E86" i="13"/>
  <c r="C86" i="13"/>
  <c r="M85" i="13"/>
  <c r="K85" i="13"/>
  <c r="F85" i="13"/>
  <c r="E85" i="13"/>
  <c r="C85" i="13"/>
  <c r="M84" i="13"/>
  <c r="K84" i="13"/>
  <c r="F84" i="13"/>
  <c r="E84" i="13"/>
  <c r="C84" i="13"/>
  <c r="L83" i="13"/>
  <c r="J83" i="13"/>
  <c r="H83" i="13"/>
  <c r="G83" i="13"/>
  <c r="F83" i="13"/>
  <c r="E83" i="13"/>
  <c r="D83" i="13"/>
  <c r="C83" i="13"/>
  <c r="O36" i="17"/>
  <c r="O4" i="10"/>
  <c r="F11" i="10"/>
  <c r="O11" i="10"/>
  <c r="F12" i="10"/>
  <c r="O12" i="10"/>
  <c r="F13" i="10"/>
  <c r="O13" i="10"/>
  <c r="F14" i="10"/>
  <c r="O14" i="10"/>
  <c r="O15" i="10"/>
  <c r="N9" i="6"/>
  <c r="N26" i="6"/>
  <c r="N24" i="6"/>
  <c r="N23" i="6"/>
  <c r="N21" i="6"/>
  <c r="G24" i="6"/>
  <c r="F24" i="6"/>
  <c r="C24" i="6"/>
  <c r="G23" i="6"/>
  <c r="F23" i="6"/>
  <c r="C23" i="6"/>
  <c r="N15" i="6"/>
  <c r="N14" i="6"/>
  <c r="N12" i="6"/>
  <c r="N17" i="6"/>
  <c r="N18" i="6"/>
  <c r="N5" i="6"/>
  <c r="G5" i="6"/>
  <c r="F5" i="6"/>
  <c r="C5" i="6"/>
  <c r="N4" i="6"/>
  <c r="G4" i="6"/>
  <c r="F4" i="6"/>
  <c r="C4" i="6"/>
  <c r="N109" i="13"/>
  <c r="N82" i="13"/>
  <c r="N80" i="13"/>
  <c r="N65" i="13"/>
  <c r="N64" i="13"/>
  <c r="N58" i="13"/>
  <c r="N57" i="13"/>
  <c r="N39" i="13"/>
  <c r="N35" i="13"/>
  <c r="M58" i="13"/>
  <c r="K58" i="13"/>
  <c r="F58" i="13"/>
  <c r="E58" i="13"/>
  <c r="C58" i="13"/>
  <c r="M57" i="13"/>
  <c r="K57" i="13"/>
  <c r="F57" i="13"/>
  <c r="E57" i="13"/>
  <c r="C57" i="13"/>
  <c r="M65" i="13"/>
  <c r="K65" i="13"/>
  <c r="F65" i="13"/>
  <c r="E65" i="13"/>
  <c r="C65" i="13"/>
  <c r="M64" i="13"/>
  <c r="K64" i="13"/>
  <c r="F64" i="13"/>
  <c r="E64" i="13"/>
  <c r="C64" i="13"/>
  <c r="N62" i="13"/>
  <c r="M62" i="13"/>
  <c r="K62" i="13"/>
  <c r="F62" i="13"/>
  <c r="E62" i="13"/>
  <c r="C62" i="13"/>
  <c r="N61" i="13"/>
  <c r="M61" i="13"/>
  <c r="K61" i="13"/>
  <c r="F61" i="13"/>
  <c r="E61" i="13"/>
  <c r="C61" i="13"/>
  <c r="N59" i="13"/>
  <c r="N32" i="13"/>
  <c r="N29" i="13"/>
  <c r="N26" i="13"/>
  <c r="N25" i="13"/>
  <c r="N11" i="13"/>
  <c r="N7" i="13"/>
  <c r="N6" i="13"/>
  <c r="N5" i="13"/>
  <c r="O28" i="17"/>
  <c r="O4" i="17"/>
  <c r="O106" i="16"/>
  <c r="O105" i="16"/>
  <c r="O104" i="16"/>
  <c r="O103" i="16"/>
  <c r="O86" i="16"/>
  <c r="O85" i="16"/>
  <c r="O84" i="16"/>
  <c r="O400" i="15"/>
  <c r="O399" i="15"/>
  <c r="O398" i="15"/>
  <c r="O397" i="15"/>
  <c r="O396" i="15"/>
  <c r="O375" i="15"/>
  <c r="O374" i="15"/>
  <c r="O373" i="15"/>
  <c r="O331" i="15"/>
  <c r="O330" i="15"/>
  <c r="O329" i="15"/>
  <c r="O328" i="15"/>
  <c r="O327" i="15"/>
  <c r="O296" i="10"/>
  <c r="O295" i="10"/>
  <c r="O294" i="10"/>
  <c r="O293" i="10"/>
  <c r="O43" i="10"/>
  <c r="O41" i="10"/>
  <c r="O40" i="10"/>
  <c r="O39" i="10"/>
  <c r="O38" i="10"/>
  <c r="O37" i="10"/>
  <c r="O36" i="10"/>
  <c r="O101" i="10"/>
  <c r="O100" i="10"/>
  <c r="O99" i="10"/>
  <c r="O98" i="10"/>
  <c r="O101" i="16"/>
  <c r="O100" i="16"/>
  <c r="O99" i="16"/>
  <c r="O98" i="16"/>
  <c r="O96" i="16"/>
  <c r="O95" i="16"/>
  <c r="O94" i="16"/>
  <c r="O91" i="16"/>
  <c r="O90" i="16"/>
  <c r="O89" i="16"/>
  <c r="O88" i="16"/>
  <c r="O82" i="16"/>
  <c r="O81" i="16"/>
  <c r="O80" i="16"/>
  <c r="O78" i="16"/>
  <c r="O77" i="16"/>
  <c r="O76" i="16"/>
  <c r="O73" i="16"/>
  <c r="O72" i="16"/>
  <c r="O71" i="16"/>
  <c r="O70" i="16"/>
  <c r="O68" i="16"/>
  <c r="O67" i="16"/>
  <c r="O66" i="16"/>
  <c r="O64" i="16"/>
  <c r="O63" i="16"/>
  <c r="O62" i="16"/>
  <c r="O61" i="16"/>
  <c r="O59" i="16"/>
  <c r="O58" i="16"/>
  <c r="O57" i="16"/>
  <c r="O56" i="16"/>
  <c r="O54" i="16"/>
  <c r="O53" i="16"/>
  <c r="O52" i="16"/>
  <c r="O51" i="16"/>
  <c r="O50" i="16"/>
  <c r="O49" i="16"/>
  <c r="O48" i="16"/>
  <c r="O47" i="16"/>
  <c r="O46" i="16"/>
  <c r="O45" i="16"/>
  <c r="O44" i="16"/>
  <c r="O43" i="16"/>
  <c r="O42" i="16"/>
  <c r="O41" i="16"/>
  <c r="O40" i="16"/>
  <c r="O39" i="16"/>
  <c r="O38" i="16"/>
  <c r="O37" i="16"/>
  <c r="O35" i="16"/>
  <c r="O34" i="16"/>
  <c r="O33" i="16"/>
  <c r="O32" i="16"/>
  <c r="O31" i="16"/>
  <c r="O30" i="16"/>
  <c r="O29" i="16"/>
  <c r="O28" i="16"/>
  <c r="O27" i="16"/>
  <c r="O26" i="16"/>
  <c r="O25" i="16"/>
  <c r="O24" i="16"/>
  <c r="O23" i="16"/>
  <c r="O21" i="16"/>
  <c r="O20" i="16"/>
  <c r="O19" i="16"/>
  <c r="O18" i="16"/>
  <c r="O17" i="16"/>
  <c r="O16" i="16"/>
  <c r="O15" i="16"/>
  <c r="O13" i="16"/>
  <c r="O12" i="16"/>
  <c r="O11" i="16"/>
  <c r="O10" i="16"/>
  <c r="O8" i="16"/>
  <c r="O7" i="16"/>
  <c r="O6" i="16"/>
  <c r="O5" i="16"/>
  <c r="O394" i="15"/>
  <c r="O393" i="15"/>
  <c r="O390" i="15"/>
  <c r="O389" i="15"/>
  <c r="O388" i="15"/>
  <c r="O387" i="15"/>
  <c r="O386" i="15"/>
  <c r="O384" i="15"/>
  <c r="O383" i="15"/>
  <c r="O382" i="15"/>
  <c r="O380" i="15"/>
  <c r="O379" i="15"/>
  <c r="O378" i="15"/>
  <c r="O371" i="15"/>
  <c r="O370" i="15"/>
  <c r="O369" i="15"/>
  <c r="O367" i="15"/>
  <c r="O366" i="15"/>
  <c r="O365" i="15"/>
  <c r="O363" i="15"/>
  <c r="O362" i="15"/>
  <c r="O361" i="15"/>
  <c r="O360" i="15"/>
  <c r="O359" i="15"/>
  <c r="O358" i="15"/>
  <c r="O357" i="15"/>
  <c r="O356" i="15"/>
  <c r="O355" i="15"/>
  <c r="O354" i="15"/>
  <c r="O352" i="15"/>
  <c r="O351" i="15"/>
  <c r="O350" i="15"/>
  <c r="O348" i="15"/>
  <c r="O347" i="15"/>
  <c r="O346" i="15"/>
  <c r="O345" i="15"/>
  <c r="O342" i="15"/>
  <c r="O341" i="15"/>
  <c r="O340" i="15"/>
  <c r="O339" i="15"/>
  <c r="O338" i="15"/>
  <c r="O336" i="15"/>
  <c r="O335" i="15"/>
  <c r="O334" i="15"/>
  <c r="O333" i="15"/>
  <c r="O325" i="15"/>
  <c r="O324" i="15"/>
  <c r="O323" i="15"/>
  <c r="O322" i="15"/>
  <c r="O321" i="15"/>
  <c r="O319" i="15"/>
  <c r="O318" i="15"/>
  <c r="O317" i="15"/>
  <c r="O316" i="15"/>
  <c r="O315" i="15"/>
  <c r="O313" i="15"/>
  <c r="O312" i="15"/>
  <c r="O311" i="15"/>
  <c r="O310" i="15"/>
  <c r="O309" i="15"/>
  <c r="O298" i="15"/>
  <c r="O297" i="15"/>
  <c r="O296" i="15"/>
  <c r="O295" i="15"/>
  <c r="O293" i="15"/>
  <c r="O292" i="15"/>
  <c r="O291" i="15"/>
  <c r="O290" i="15"/>
  <c r="O288" i="15"/>
  <c r="O287" i="15"/>
  <c r="O286" i="15"/>
  <c r="O285" i="15"/>
  <c r="O283" i="15"/>
  <c r="O282" i="15"/>
  <c r="O281" i="15"/>
  <c r="O280" i="15"/>
  <c r="O278" i="15"/>
  <c r="O277" i="15"/>
  <c r="O276" i="15"/>
  <c r="O275" i="15"/>
  <c r="O273" i="15"/>
  <c r="O272" i="15"/>
  <c r="O271" i="15"/>
  <c r="O270" i="15"/>
  <c r="O268" i="15"/>
  <c r="O267" i="15"/>
  <c r="O262" i="15"/>
  <c r="O261" i="15"/>
  <c r="O260" i="15"/>
  <c r="O259" i="15"/>
  <c r="O258" i="15"/>
  <c r="O255" i="15"/>
  <c r="O254" i="15"/>
  <c r="O253" i="15"/>
  <c r="O249" i="15"/>
  <c r="O245" i="15"/>
  <c r="O244" i="15"/>
  <c r="O243" i="15"/>
  <c r="O242" i="15"/>
  <c r="O241" i="15"/>
  <c r="O240" i="15"/>
  <c r="O238" i="15"/>
  <c r="O237" i="15"/>
  <c r="O236" i="15"/>
  <c r="O235" i="15"/>
  <c r="O234" i="15"/>
  <c r="O233" i="15"/>
  <c r="O232" i="15"/>
  <c r="O231" i="15"/>
  <c r="O230" i="15"/>
  <c r="O229" i="15"/>
  <c r="O228" i="15"/>
  <c r="O227" i="15"/>
  <c r="O226" i="15"/>
  <c r="O225" i="15"/>
  <c r="O224" i="15"/>
  <c r="O223" i="15"/>
  <c r="O222" i="15"/>
  <c r="O221" i="15"/>
  <c r="O219" i="15"/>
  <c r="O218" i="15"/>
  <c r="O214" i="15"/>
  <c r="O213" i="15"/>
  <c r="O208" i="15"/>
  <c r="O203" i="15"/>
  <c r="O202" i="15"/>
  <c r="O201" i="15"/>
  <c r="O197" i="15"/>
  <c r="O196" i="15"/>
  <c r="O195" i="15"/>
  <c r="O194" i="15"/>
  <c r="O193" i="15"/>
  <c r="O192" i="15"/>
  <c r="O190" i="15"/>
  <c r="O189" i="15"/>
  <c r="O188" i="15"/>
  <c r="O187" i="15"/>
  <c r="O186" i="15"/>
  <c r="O183" i="15"/>
  <c r="O182" i="15"/>
  <c r="O181" i="15"/>
  <c r="O177" i="15"/>
  <c r="O173" i="15"/>
  <c r="O172" i="15"/>
  <c r="O171" i="15"/>
  <c r="O170" i="15"/>
  <c r="O169" i="15"/>
  <c r="O168" i="15"/>
  <c r="O166" i="15"/>
  <c r="O165" i="15"/>
  <c r="O164" i="15"/>
  <c r="O163" i="15"/>
  <c r="O162" i="15"/>
  <c r="O161" i="15"/>
  <c r="O160" i="15"/>
  <c r="O159" i="15"/>
  <c r="O158" i="15"/>
  <c r="O157" i="15"/>
  <c r="O156" i="15"/>
  <c r="O155" i="15"/>
  <c r="O154" i="15"/>
  <c r="O153" i="15"/>
  <c r="O152" i="15"/>
  <c r="O151" i="15"/>
  <c r="O150" i="15"/>
  <c r="O149" i="15"/>
  <c r="O147" i="15"/>
  <c r="O146" i="15"/>
  <c r="O142" i="15"/>
  <c r="O141" i="15"/>
  <c r="O136" i="15"/>
  <c r="O132" i="15"/>
  <c r="O131" i="15"/>
  <c r="O130" i="15"/>
  <c r="O126" i="15"/>
  <c r="O125" i="15"/>
  <c r="O124" i="15"/>
  <c r="O123" i="15"/>
  <c r="O122" i="15"/>
  <c r="O119" i="15"/>
  <c r="O118" i="15"/>
  <c r="O117" i="15"/>
  <c r="O113" i="15"/>
  <c r="O109" i="15"/>
  <c r="O108" i="15"/>
  <c r="O107" i="15"/>
  <c r="O106" i="15"/>
  <c r="O105" i="15"/>
  <c r="O104" i="15"/>
  <c r="O102" i="15"/>
  <c r="O101" i="15"/>
  <c r="O100" i="15"/>
  <c r="O99" i="15"/>
  <c r="O98" i="15"/>
  <c r="O97" i="15"/>
  <c r="O96" i="15"/>
  <c r="O95" i="15"/>
  <c r="O94" i="15"/>
  <c r="O93" i="15"/>
  <c r="O92" i="15"/>
  <c r="O91" i="15"/>
  <c r="O90" i="15"/>
  <c r="O89" i="15"/>
  <c r="O88" i="15"/>
  <c r="O87" i="15"/>
  <c r="O86" i="15"/>
  <c r="O85" i="15"/>
  <c r="O83" i="15"/>
  <c r="O82" i="15"/>
  <c r="O78" i="15"/>
  <c r="O77" i="15"/>
  <c r="O72" i="15"/>
  <c r="O69" i="15"/>
  <c r="O68" i="15"/>
  <c r="O67" i="15"/>
  <c r="O63" i="15"/>
  <c r="O62" i="15"/>
  <c r="O61" i="15"/>
  <c r="O60" i="15"/>
  <c r="O59" i="15"/>
  <c r="O56" i="15"/>
  <c r="O55" i="15"/>
  <c r="O54" i="15"/>
  <c r="O50" i="15"/>
  <c r="O47" i="15"/>
  <c r="O46" i="15"/>
  <c r="O45" i="15"/>
  <c r="O44" i="15"/>
  <c r="O43" i="15"/>
  <c r="O42" i="15"/>
  <c r="O40" i="15"/>
  <c r="O39" i="15"/>
  <c r="O38" i="15"/>
  <c r="O37" i="15"/>
  <c r="O36" i="15"/>
  <c r="O35" i="15"/>
  <c r="O34" i="15"/>
  <c r="O33" i="15"/>
  <c r="O32" i="15"/>
  <c r="O31" i="15"/>
  <c r="O30" i="15"/>
  <c r="O29" i="15"/>
  <c r="O28" i="15"/>
  <c r="O27" i="15"/>
  <c r="O26" i="15"/>
  <c r="O25" i="15"/>
  <c r="O24" i="15"/>
  <c r="O23" i="15"/>
  <c r="O21" i="15"/>
  <c r="O20" i="15"/>
  <c r="O16" i="15"/>
  <c r="O15" i="15"/>
  <c r="O14" i="15"/>
  <c r="O10" i="15"/>
  <c r="O9" i="15"/>
  <c r="O8" i="15"/>
  <c r="O7" i="15"/>
  <c r="O6" i="15"/>
  <c r="N129" i="13"/>
  <c r="M129" i="13"/>
  <c r="K129" i="13"/>
  <c r="F129" i="13"/>
  <c r="E129" i="13"/>
  <c r="C129" i="13"/>
  <c r="M128" i="13"/>
  <c r="K128" i="13"/>
  <c r="F128" i="13"/>
  <c r="E128" i="13"/>
  <c r="C128" i="13"/>
  <c r="N126" i="13"/>
  <c r="N125" i="13"/>
  <c r="N124" i="13"/>
  <c r="N123" i="13"/>
  <c r="M123" i="13"/>
  <c r="K123" i="13"/>
  <c r="F123" i="13"/>
  <c r="E123" i="13"/>
  <c r="C123" i="13"/>
  <c r="N121" i="13"/>
  <c r="N120" i="13"/>
  <c r="N119" i="13"/>
  <c r="N118" i="13"/>
  <c r="N117" i="13"/>
  <c r="N116" i="13"/>
  <c r="N114" i="13"/>
  <c r="M114" i="13"/>
  <c r="K114" i="13"/>
  <c r="F114" i="13"/>
  <c r="E114" i="13"/>
  <c r="C114" i="13"/>
  <c r="N113" i="13"/>
  <c r="M113" i="13"/>
  <c r="K113" i="13"/>
  <c r="F113" i="13"/>
  <c r="E113" i="13"/>
  <c r="C113" i="13"/>
  <c r="N112" i="13"/>
  <c r="M112" i="13"/>
  <c r="K112" i="13"/>
  <c r="F112" i="13"/>
  <c r="E112" i="13"/>
  <c r="C112" i="13"/>
  <c r="L109" i="13"/>
  <c r="J109" i="13"/>
  <c r="H109" i="13"/>
  <c r="G109" i="13"/>
  <c r="F109" i="13"/>
  <c r="E109" i="13"/>
  <c r="D109" i="13"/>
  <c r="C109" i="13"/>
  <c r="M82" i="13"/>
  <c r="K82" i="13"/>
  <c r="F82" i="13"/>
  <c r="E82" i="13"/>
  <c r="C82" i="13"/>
  <c r="M81" i="13"/>
  <c r="K81" i="13"/>
  <c r="F81" i="13"/>
  <c r="E81" i="13"/>
  <c r="C81" i="13"/>
  <c r="M80" i="13"/>
  <c r="K80" i="13"/>
  <c r="F80" i="13"/>
  <c r="E80" i="13"/>
  <c r="C80" i="13"/>
  <c r="L79" i="13"/>
  <c r="J79" i="13"/>
  <c r="H79" i="13"/>
  <c r="G79" i="13"/>
  <c r="F79" i="13"/>
  <c r="E79" i="13"/>
  <c r="D79" i="13"/>
  <c r="C79" i="13"/>
  <c r="M77" i="13"/>
  <c r="K77" i="13"/>
  <c r="F77" i="13"/>
  <c r="E77" i="13"/>
  <c r="C77" i="13"/>
  <c r="M76" i="13"/>
  <c r="K76" i="13"/>
  <c r="F76" i="13"/>
  <c r="E76" i="13"/>
  <c r="C76" i="13"/>
  <c r="M75" i="13"/>
  <c r="K75" i="13"/>
  <c r="F75" i="13"/>
  <c r="E75" i="13"/>
  <c r="C75" i="13"/>
  <c r="M74" i="13"/>
  <c r="K74" i="13"/>
  <c r="F74" i="13"/>
  <c r="E74" i="13"/>
  <c r="C74" i="13"/>
  <c r="M73" i="13"/>
  <c r="K73" i="13"/>
  <c r="F73" i="13"/>
  <c r="E73" i="13"/>
  <c r="C73" i="13"/>
  <c r="M72" i="13"/>
  <c r="K72" i="13"/>
  <c r="F72" i="13"/>
  <c r="E72" i="13"/>
  <c r="C72" i="13"/>
  <c r="M71" i="13"/>
  <c r="K71" i="13"/>
  <c r="F71" i="13"/>
  <c r="E71" i="13"/>
  <c r="C71" i="13"/>
  <c r="N69" i="13"/>
  <c r="M69" i="13"/>
  <c r="K69" i="13"/>
  <c r="F69" i="13"/>
  <c r="E69" i="13"/>
  <c r="C69" i="13"/>
  <c r="M68" i="13"/>
  <c r="K68" i="13"/>
  <c r="F68" i="13"/>
  <c r="E68" i="13"/>
  <c r="C68" i="13"/>
  <c r="M37" i="13"/>
  <c r="K37" i="13"/>
  <c r="F37" i="13"/>
  <c r="E37" i="13"/>
  <c r="C37" i="13"/>
  <c r="M36" i="13"/>
  <c r="K36" i="13"/>
  <c r="F36" i="13"/>
  <c r="E36" i="13"/>
  <c r="C36" i="13"/>
  <c r="N34" i="13"/>
  <c r="M34" i="13"/>
  <c r="K34" i="13"/>
  <c r="F34" i="13"/>
  <c r="E34" i="13"/>
  <c r="C34" i="13"/>
  <c r="N33" i="13"/>
  <c r="M33" i="13"/>
  <c r="K33" i="13"/>
  <c r="F33" i="13"/>
  <c r="E33" i="13"/>
  <c r="C33" i="13"/>
  <c r="N31" i="13"/>
  <c r="M31" i="13"/>
  <c r="K31" i="13"/>
  <c r="F31" i="13"/>
  <c r="E31" i="13"/>
  <c r="C31" i="13"/>
  <c r="N30" i="13"/>
  <c r="M30" i="13"/>
  <c r="K30" i="13"/>
  <c r="F30" i="13"/>
  <c r="E30" i="13"/>
  <c r="C30" i="13"/>
  <c r="N28" i="13"/>
  <c r="M28" i="13"/>
  <c r="K28" i="13"/>
  <c r="F28" i="13"/>
  <c r="E28" i="13"/>
  <c r="C28" i="13"/>
  <c r="N27" i="13"/>
  <c r="M27" i="13"/>
  <c r="K27" i="13"/>
  <c r="F27" i="13"/>
  <c r="E27" i="13"/>
  <c r="C27" i="13"/>
  <c r="N24" i="13"/>
  <c r="M24" i="13"/>
  <c r="K24" i="13"/>
  <c r="F24" i="13"/>
  <c r="E24" i="13"/>
  <c r="C24" i="13"/>
  <c r="N23" i="13"/>
  <c r="N22" i="13"/>
  <c r="N21" i="13"/>
  <c r="N20" i="13"/>
  <c r="N19" i="13"/>
  <c r="N18" i="13"/>
  <c r="N17" i="13"/>
  <c r="N16" i="13"/>
  <c r="N15" i="13"/>
  <c r="N14" i="13"/>
  <c r="N13" i="13"/>
  <c r="N12" i="13"/>
  <c r="N10" i="13"/>
  <c r="N9" i="13"/>
  <c r="N8" i="13"/>
  <c r="N4" i="13"/>
  <c r="O291" i="10"/>
  <c r="O290" i="10"/>
  <c r="O289" i="10"/>
  <c r="O288" i="10"/>
  <c r="O287" i="10"/>
  <c r="O285" i="10"/>
  <c r="O284" i="10"/>
  <c r="O283" i="10"/>
  <c r="O282" i="10"/>
  <c r="O281" i="10"/>
  <c r="O279" i="10"/>
  <c r="O278" i="10"/>
  <c r="O277" i="10"/>
  <c r="O276" i="10"/>
  <c r="O275" i="10"/>
  <c r="O273" i="10"/>
  <c r="O272" i="10"/>
  <c r="O271" i="10"/>
  <c r="O270" i="10"/>
  <c r="O269" i="10"/>
  <c r="O268" i="10"/>
  <c r="O267" i="10"/>
  <c r="O266" i="10"/>
  <c r="O265" i="10"/>
  <c r="O264" i="10"/>
  <c r="O263" i="10"/>
  <c r="O262" i="10"/>
  <c r="O261" i="10"/>
  <c r="O260" i="10"/>
  <c r="O259" i="10"/>
  <c r="O258" i="10"/>
  <c r="O255" i="10"/>
  <c r="O254" i="10"/>
  <c r="O253" i="10"/>
  <c r="O252" i="10"/>
  <c r="O251" i="10"/>
  <c r="O250" i="10"/>
  <c r="O249" i="10"/>
  <c r="O248" i="10"/>
  <c r="O247" i="10"/>
  <c r="O246" i="10"/>
  <c r="O245" i="10"/>
  <c r="O244" i="10"/>
  <c r="O242" i="10"/>
  <c r="O241" i="10"/>
  <c r="O240" i="10"/>
  <c r="O239" i="10"/>
  <c r="O238" i="10"/>
  <c r="O237" i="10"/>
  <c r="O236" i="10"/>
  <c r="O235" i="10"/>
  <c r="O233" i="10"/>
  <c r="O232" i="10"/>
  <c r="O231" i="10"/>
  <c r="O230" i="10"/>
  <c r="O229" i="10"/>
  <c r="O228" i="10"/>
  <c r="O226" i="10"/>
  <c r="O225" i="10"/>
  <c r="O224" i="10"/>
  <c r="O223" i="10"/>
  <c r="O222" i="10"/>
  <c r="O221" i="10"/>
  <c r="O220" i="10"/>
  <c r="O219" i="10"/>
  <c r="O218" i="10"/>
  <c r="O217" i="10"/>
  <c r="O216" i="10"/>
  <c r="O214" i="10"/>
  <c r="O213" i="10"/>
  <c r="O212" i="10"/>
  <c r="O211" i="10"/>
  <c r="O210" i="10"/>
  <c r="O209" i="10"/>
  <c r="O208" i="10"/>
  <c r="O207" i="10"/>
  <c r="O206" i="10"/>
  <c r="O205" i="10"/>
  <c r="O204" i="10"/>
  <c r="O203" i="10"/>
  <c r="O201" i="10"/>
  <c r="O200" i="10"/>
  <c r="O199" i="10"/>
  <c r="O198" i="10"/>
  <c r="O197" i="10"/>
  <c r="O196" i="10"/>
  <c r="O195" i="10"/>
  <c r="O194" i="10"/>
  <c r="O193" i="10"/>
  <c r="O192" i="10"/>
  <c r="O191" i="10"/>
  <c r="O190" i="10"/>
  <c r="O189" i="10"/>
  <c r="O188" i="10"/>
  <c r="O187" i="10"/>
  <c r="O186" i="10"/>
  <c r="O185" i="10"/>
  <c r="O184" i="10"/>
  <c r="O182" i="10"/>
  <c r="O181" i="10"/>
  <c r="O180" i="10"/>
  <c r="O179" i="10"/>
  <c r="O178" i="10"/>
  <c r="O177" i="10"/>
  <c r="O176" i="10"/>
  <c r="O175" i="10"/>
  <c r="O174" i="10"/>
  <c r="O173" i="10"/>
  <c r="O172" i="10"/>
  <c r="O171" i="10"/>
  <c r="O170" i="10"/>
  <c r="O169" i="10"/>
  <c r="O167" i="10"/>
  <c r="O166" i="10"/>
  <c r="O165" i="10"/>
  <c r="O164" i="10"/>
  <c r="O163" i="10"/>
  <c r="O162" i="10"/>
  <c r="O161" i="10"/>
  <c r="O160" i="10"/>
  <c r="O159" i="10"/>
  <c r="O158" i="10"/>
  <c r="O157" i="10"/>
  <c r="O156" i="10"/>
  <c r="O155" i="10"/>
  <c r="O154" i="10"/>
  <c r="O153" i="10"/>
  <c r="O152" i="10"/>
  <c r="O151" i="10"/>
  <c r="O148" i="10"/>
  <c r="O147" i="10"/>
  <c r="O146" i="10"/>
  <c r="O145" i="10"/>
  <c r="O144" i="10"/>
  <c r="O143" i="10"/>
  <c r="O142" i="10"/>
  <c r="O141" i="10"/>
  <c r="O140" i="10"/>
  <c r="O139" i="10"/>
  <c r="O138" i="10"/>
  <c r="O137" i="10"/>
  <c r="O136" i="10"/>
  <c r="O134" i="10"/>
  <c r="O133" i="10"/>
  <c r="O132" i="10"/>
  <c r="O131" i="10"/>
  <c r="O130" i="10"/>
  <c r="O129" i="10"/>
  <c r="O128" i="10"/>
  <c r="O127" i="10"/>
  <c r="O126" i="10"/>
  <c r="O125" i="10"/>
  <c r="O122" i="10"/>
  <c r="F122" i="10"/>
  <c r="O121" i="10"/>
  <c r="F121" i="10"/>
  <c r="O120" i="10"/>
  <c r="F120" i="10"/>
  <c r="O119" i="10"/>
  <c r="F119" i="10"/>
  <c r="O116" i="10"/>
  <c r="L116" i="10"/>
  <c r="F116" i="10"/>
  <c r="O115" i="10"/>
  <c r="O114" i="10"/>
  <c r="O113" i="10"/>
  <c r="F113" i="10"/>
  <c r="O112" i="10"/>
  <c r="F112" i="10"/>
  <c r="O111" i="10"/>
  <c r="F111" i="10"/>
  <c r="O109" i="10"/>
  <c r="L109" i="10"/>
  <c r="F109" i="10"/>
  <c r="C109" i="10"/>
  <c r="O108" i="10"/>
  <c r="O107" i="10"/>
  <c r="O106" i="10"/>
  <c r="F106" i="10"/>
  <c r="O105" i="10"/>
  <c r="F105" i="10"/>
  <c r="O104" i="10"/>
  <c r="F104" i="10"/>
  <c r="F101" i="10"/>
  <c r="F100" i="10"/>
  <c r="F99" i="10"/>
  <c r="F98" i="10"/>
  <c r="O96" i="10"/>
  <c r="F96" i="10"/>
  <c r="O95" i="10"/>
  <c r="F95" i="10"/>
  <c r="O94" i="10"/>
  <c r="F94" i="10"/>
  <c r="O93" i="10"/>
  <c r="F93" i="10"/>
  <c r="O91" i="10"/>
  <c r="F91" i="10"/>
  <c r="O90" i="10"/>
  <c r="F90" i="10"/>
  <c r="O89" i="10"/>
  <c r="F89" i="10"/>
  <c r="O88" i="10"/>
  <c r="F88" i="10"/>
  <c r="O85" i="10"/>
  <c r="O84" i="10"/>
  <c r="O83" i="10"/>
  <c r="O82" i="10"/>
  <c r="O79" i="10"/>
  <c r="O78" i="10"/>
  <c r="O77" i="10"/>
  <c r="O76" i="10"/>
  <c r="O72" i="10"/>
  <c r="F72" i="10"/>
  <c r="O71" i="10"/>
  <c r="F71" i="10"/>
  <c r="O70" i="10"/>
  <c r="F70" i="10"/>
  <c r="O69" i="10"/>
  <c r="F69" i="10"/>
  <c r="O67" i="10"/>
  <c r="L67" i="10"/>
  <c r="F67" i="10"/>
  <c r="O66" i="10"/>
  <c r="L66" i="10"/>
  <c r="F66" i="10"/>
  <c r="O65" i="10"/>
  <c r="L65" i="10"/>
  <c r="F65" i="10"/>
  <c r="O64" i="10"/>
  <c r="L64" i="10"/>
  <c r="F64" i="10"/>
  <c r="O62" i="10"/>
  <c r="O61" i="10"/>
  <c r="F61" i="10"/>
  <c r="O60" i="10"/>
  <c r="F60" i="10"/>
  <c r="O59" i="10"/>
  <c r="F59" i="10"/>
  <c r="O58" i="10"/>
  <c r="F58" i="10"/>
  <c r="O57" i="10"/>
  <c r="F57" i="10"/>
  <c r="O56" i="10"/>
  <c r="F56" i="10"/>
  <c r="O55" i="10"/>
  <c r="F55" i="10"/>
  <c r="O54" i="10"/>
  <c r="F54" i="10"/>
  <c r="O53" i="10"/>
  <c r="F53" i="10"/>
  <c r="O51" i="10"/>
  <c r="F51" i="10"/>
  <c r="O50" i="10"/>
  <c r="F50" i="10"/>
  <c r="O49" i="10"/>
  <c r="O48" i="10"/>
  <c r="F48" i="10"/>
  <c r="O47" i="10"/>
  <c r="F47" i="10"/>
  <c r="N43" i="10"/>
  <c r="L43" i="10"/>
  <c r="F43" i="10"/>
  <c r="E43" i="10"/>
  <c r="O42" i="10"/>
  <c r="L42" i="10"/>
  <c r="F42" i="10"/>
  <c r="O33" i="10"/>
  <c r="O32" i="10"/>
  <c r="N32" i="10"/>
  <c r="F32" i="10"/>
  <c r="O31" i="10"/>
  <c r="N31" i="10"/>
  <c r="F31" i="10"/>
  <c r="O30" i="10"/>
  <c r="F30" i="10"/>
  <c r="O29" i="10"/>
  <c r="F29" i="10"/>
  <c r="O28" i="10"/>
  <c r="F28" i="10"/>
  <c r="O27" i="10"/>
  <c r="F27" i="10"/>
  <c r="O26" i="10"/>
  <c r="N26" i="10"/>
  <c r="F26" i="10"/>
  <c r="O25" i="10"/>
  <c r="N25" i="10"/>
  <c r="F25" i="10"/>
  <c r="O24" i="10"/>
  <c r="N24" i="10"/>
  <c r="F24" i="10"/>
  <c r="O23" i="10"/>
  <c r="F23" i="10"/>
  <c r="O22" i="10"/>
  <c r="F22" i="10"/>
  <c r="O21" i="10"/>
  <c r="N21" i="10"/>
  <c r="F21" i="10"/>
  <c r="O20" i="10"/>
  <c r="N20" i="10"/>
  <c r="F20" i="10"/>
  <c r="O19" i="10"/>
  <c r="N19" i="10"/>
  <c r="F19" i="10"/>
  <c r="O18" i="10"/>
  <c r="N18" i="10"/>
  <c r="F18" i="10"/>
  <c r="G28" i="6"/>
  <c r="F28" i="6"/>
  <c r="C28" i="6"/>
  <c r="G26" i="6"/>
  <c r="F26" i="6"/>
  <c r="C26" i="6"/>
  <c r="N13" i="6"/>
  <c r="N11" i="6"/>
  <c r="G9" i="6"/>
  <c r="F9" i="6"/>
  <c r="C9" i="6"/>
  <c r="N8" i="6"/>
  <c r="G8" i="6"/>
  <c r="F8" i="6"/>
  <c r="C8" i="6"/>
</calcChain>
</file>

<file path=xl/sharedStrings.xml><?xml version="1.0" encoding="utf-8"?>
<sst xmlns="http://schemas.openxmlformats.org/spreadsheetml/2006/main" count="5270" uniqueCount="1406">
  <si>
    <t>Question ID</t>
  </si>
  <si>
    <t>Question or Response</t>
  </si>
  <si>
    <t>Question Completion Method</t>
  </si>
  <si>
    <t>Response Display Format</t>
  </si>
  <si>
    <t>Data Format</t>
  </si>
  <si>
    <t>Lower Bound</t>
  </si>
  <si>
    <t>Upper Bound</t>
  </si>
  <si>
    <t>Conditional Question</t>
  </si>
  <si>
    <t>Display Text</t>
  </si>
  <si>
    <t>Translation</t>
  </si>
  <si>
    <t>Chronology</t>
  </si>
  <si>
    <t>Unique ID</t>
  </si>
  <si>
    <t>Constraint</t>
  </si>
  <si>
    <t>Required</t>
  </si>
  <si>
    <t>H1.5</t>
  </si>
  <si>
    <t>Question</t>
  </si>
  <si>
    <t>Enumerator completes</t>
  </si>
  <si>
    <t>Numerical response (insert)</t>
  </si>
  <si>
    <t>XX</t>
  </si>
  <si>
    <t>Unconditional</t>
  </si>
  <si>
    <t>Enumerator ID Code</t>
  </si>
  <si>
    <t>Kodiku identidade ema nebe entrevista</t>
  </si>
  <si>
    <t>NA</t>
  </si>
  <si>
    <t>Yes</t>
  </si>
  <si>
    <t>XA1.6</t>
  </si>
  <si>
    <t>Household number</t>
  </si>
  <si>
    <t>Numeru uma kain</t>
  </si>
  <si>
    <t>Category option</t>
  </si>
  <si>
    <t>Text</t>
  </si>
  <si>
    <t>District Name</t>
  </si>
  <si>
    <t>Naran Distritu</t>
  </si>
  <si>
    <t>XA1.8</t>
  </si>
  <si>
    <t>Sub-District Name</t>
  </si>
  <si>
    <t>Naran subdistritu</t>
  </si>
  <si>
    <t>XA1.10</t>
  </si>
  <si>
    <t>Suco Name</t>
  </si>
  <si>
    <t>Naran suku</t>
  </si>
  <si>
    <t>XA1.12</t>
  </si>
  <si>
    <t>Aldeia Name</t>
  </si>
  <si>
    <t>Naran aldeia</t>
  </si>
  <si>
    <t>Intermediary</t>
  </si>
  <si>
    <t xml:space="preserve">[Kumprimentus] Hau nia naran {ita nia naran} no ne'e {naran maluk nian}, ami serbisu ba Universidade IOB iha Dili.
Ami serbisu hamutuk ho Ministerio Estatal Administrasaun. Ami mai halo intervista ho ema sira iha suku ne'e atu buka hatene barak liu konaba oin sa situasaun muda husi tempu ba tempu. 
Atu bele hetan informasaun ne'e, ami hakarak husu peguntas balun ba ita no ba membru balun iha ita nia uma-kain nian konaba ita no situasaun iha aldeia ne'e. 
Informasaun sira ne'e sei bele ajuda Governu bainhira planu no implementa programa iha area rurais. Entrevista ne'e sei dura hamutuk besik oras ida. Ami hakarak fo hanoin ba ita katak ita nia resposta hotu ne'e segredu no ami sei la fo sai ita nia naran bainhira halo relatorio kona ba peskiza ne'e. Karik ita sinti la diak ho pergunta balun, ita la presiza hataan no/ka karik ita lakohi kontinua ho entrevista ne'e, ita bele para. Resposta sira nebee ita fo ba pergunta sira ne'e sei la fo impaktu ruma ba ita nia familia ka ita nia aldeia. Laiha resposta mak loos ou salah- nebe ami presiza deit atu hatene saida mak ita nia hanoin kona ba situasaun iha ita nian moris no aldeia ou suku laran.
</t>
  </si>
  <si>
    <t>Read question</t>
  </si>
  <si>
    <t>Do you agree to participate in this interview?</t>
  </si>
  <si>
    <t>Ita bot aseita atu partisipa iha intervista ida ne?</t>
  </si>
  <si>
    <t>H1.01.a</t>
  </si>
  <si>
    <t>No</t>
  </si>
  <si>
    <t>Lae</t>
  </si>
  <si>
    <t>H1.01.b</t>
  </si>
  <si>
    <t>Sim</t>
  </si>
  <si>
    <t>Category - choose one</t>
  </si>
  <si>
    <t>Could you tell me why you do not want to participate?</t>
  </si>
  <si>
    <t>Favor bele fo hatete mai hau tansa mak ita la hakarak partisipa?</t>
  </si>
  <si>
    <t>Response</t>
  </si>
  <si>
    <t>Don't read option</t>
  </si>
  <si>
    <t>I don't have time / I have work to do</t>
  </si>
  <si>
    <t>Laiha tempo / tenke serviso</t>
  </si>
  <si>
    <t>I don't like to participate in this survey</t>
  </si>
  <si>
    <t>Hau la koi partisipata iha survey ida ne'e</t>
  </si>
  <si>
    <t>Other (specify)</t>
  </si>
  <si>
    <t>Seluk (spesifika)</t>
  </si>
  <si>
    <t>Refuse to answer</t>
  </si>
  <si>
    <t>La koi fo resposta</t>
  </si>
  <si>
    <t>Category - insert text</t>
  </si>
  <si>
    <t>[Specify other reason]</t>
  </si>
  <si>
    <t>[Spesifika razaun seluk]</t>
  </si>
  <si>
    <t>Insert text</t>
  </si>
  <si>
    <t>Category - insert text or choose option</t>
  </si>
  <si>
    <t>When would be a good time for us to come back?</t>
  </si>
  <si>
    <t>Wainhira mak ami bele fila fali?</t>
  </si>
  <si>
    <t>[insert text]</t>
  </si>
  <si>
    <t>Refuse to answer / want to stop</t>
  </si>
  <si>
    <t>La koi</t>
  </si>
  <si>
    <t>Numeric response</t>
  </si>
  <si>
    <t>Text response</t>
  </si>
  <si>
    <t>End interview</t>
  </si>
  <si>
    <t>Code</t>
  </si>
  <si>
    <t>Before the Japanese came (1942)</t>
  </si>
  <si>
    <t>Antes Japaun tama (antes 1942)</t>
  </si>
  <si>
    <t>Portuguese time, but after the Japanese came (1945-1975)</t>
  </si>
  <si>
    <t>Tempo Portuguese, maibe depois Japaun tama (1942-1975)</t>
  </si>
  <si>
    <t>Indonesian time (1975-1999)</t>
  </si>
  <si>
    <t>Tempo Indonezia (1975-1999)</t>
  </si>
  <si>
    <t>After the referendum, but before the 2006 violence (1999-2006)</t>
  </si>
  <si>
    <t>Antes referendum, maibe depois violensia iha 2006 (1999-2006)</t>
  </si>
  <si>
    <t>After the 2006 violence</t>
  </si>
  <si>
    <t>Depois violensia iha 2006</t>
  </si>
  <si>
    <t>Don't know</t>
  </si>
  <si>
    <t>La hatene</t>
  </si>
  <si>
    <t>C1.02</t>
  </si>
  <si>
    <t>Since when have you lived in this aldeia?</t>
  </si>
  <si>
    <t>Dezde ita bot hela iha aldeia ida ne'e?</t>
  </si>
  <si>
    <t>Same</t>
  </si>
  <si>
    <t>[Greetings] My name is {your name} and this is {pair's name}, we are working for IOB, a university in Dili.
We have authorisation from the Ministry of State Administration to conduct interviews with people in this suku in order to find out about the current situation and how it is changing over time, and your household has been selected. 
We would like to ask you some questions about you and public work in the aldeia. The interview will last about 25 minutes in total. 
All your answers will be confidential, and we will not share your name and any information you provide to us during the interview with anyone inside the aldeia or outside of the aldeia. If you are not comfortable with some questions, you can refuse to answer. 
Your answers to the questions will not be used for anything except understanding the situation - nobody in your suku, your aldeia or your family will receive any assistance or government compensation as a result of the answers that you give. We just want to know the real situation in this aldeia. 
There are no right or wrong answers, just truthful ones. Please do not give me the answers that you think I want to hear, but just tell me the true and real answers.</t>
  </si>
  <si>
    <t>F.01</t>
  </si>
  <si>
    <t>In the last 12 months, have you been involved in a community construction project in this aldeia without any monetary payment?</t>
  </si>
  <si>
    <t>Iha fulan 12 liu ba, ita boot partisipa ona iha serbisu konstrusaun iha Aldeia ida nee, nebe mak la involve simu osan?</t>
  </si>
  <si>
    <t>H1.01.d</t>
  </si>
  <si>
    <t>H1.01.e</t>
  </si>
  <si>
    <t>Refused to answer</t>
  </si>
  <si>
    <t>Lakohi fo resposta</t>
  </si>
  <si>
    <t>F.02</t>
  </si>
  <si>
    <t>How many projects have you been involved in without any monetary payment in the last 12 months?</t>
  </si>
  <si>
    <t xml:space="preserve">Projetu hira mak ita boot involve ona maibe la simu osan iha fulan 12 liu ba? </t>
  </si>
  <si>
    <t>Insert number</t>
  </si>
  <si>
    <t>F.03</t>
  </si>
  <si>
    <t>Category - choose all but up to 3 projects</t>
  </si>
  <si>
    <t>What was the project building or repairing?</t>
  </si>
  <si>
    <t>Saida mak projetu ne'e hari'i ka hadi'a?</t>
  </si>
  <si>
    <t>MC12.41.a</t>
  </si>
  <si>
    <t>School</t>
  </si>
  <si>
    <t>MC12.41.b</t>
  </si>
  <si>
    <t>Health centre</t>
  </si>
  <si>
    <t>MC12.41.c</t>
  </si>
  <si>
    <t>Church or other religious building</t>
  </si>
  <si>
    <t>MC12.41.d</t>
  </si>
  <si>
    <t>Sacred / cultural house</t>
  </si>
  <si>
    <t>MC12.41.e</t>
  </si>
  <si>
    <t>Private house or other building</t>
  </si>
  <si>
    <t>Uma privadu ka edificiu seluk</t>
  </si>
  <si>
    <t>MC12.41.f</t>
  </si>
  <si>
    <t>Market space</t>
  </si>
  <si>
    <t>Basar fatin</t>
  </si>
  <si>
    <t>MC12.41.g</t>
  </si>
  <si>
    <t>Electricity supply / install solar panels</t>
  </si>
  <si>
    <t>MC12.41.h</t>
  </si>
  <si>
    <t>Road</t>
  </si>
  <si>
    <t>MC12.41.i</t>
  </si>
  <si>
    <t>Bridge</t>
  </si>
  <si>
    <t>MC12.41.j</t>
  </si>
  <si>
    <t>Canal, drainage or irrigation system</t>
  </si>
  <si>
    <t>Valeta, sistema irrigasaun ka drainajen</t>
  </si>
  <si>
    <t>MC12.41.k</t>
  </si>
  <si>
    <t>Water supply - well, pipe, tap etc.</t>
  </si>
  <si>
    <t>Sistema bee - posu, kanu, torneiru, etc.</t>
  </si>
  <si>
    <t>MC12.41.l</t>
  </si>
  <si>
    <t>Toilet</t>
  </si>
  <si>
    <t>Sintina</t>
  </si>
  <si>
    <t>MC12.41.m</t>
  </si>
  <si>
    <t>Community hall or office</t>
  </si>
  <si>
    <t>Sede ka salaun komunitariu nian</t>
  </si>
  <si>
    <t>MC12.41.n</t>
  </si>
  <si>
    <t>Oval or sporting facility</t>
  </si>
  <si>
    <t>H1.01.c</t>
  </si>
  <si>
    <t>F.03x</t>
  </si>
  <si>
    <t xml:space="preserve">Specify other </t>
  </si>
  <si>
    <t>Seluk, Favor Spesifika</t>
  </si>
  <si>
    <t>Repeat for each selected project - Maximum 3 projects</t>
  </si>
  <si>
    <t>F.04</t>
  </si>
  <si>
    <t>Category - choose all</t>
  </si>
  <si>
    <t>How were you involved in [Selected Project]?</t>
  </si>
  <si>
    <t>Ita boot nia envolvimentu iha projetu ne'e oinsá?</t>
  </si>
  <si>
    <t>X</t>
  </si>
  <si>
    <t>Planning or organising the project</t>
  </si>
  <si>
    <t>Halo planu ou organiza projeitu ne'e</t>
  </si>
  <si>
    <t>Providing advice or guidance</t>
  </si>
  <si>
    <t>Fo konselhu</t>
  </si>
  <si>
    <t>Providing goods, tools or materials</t>
  </si>
  <si>
    <t>Fó sasán, ekipamentu ka materiál</t>
  </si>
  <si>
    <t>Providing money</t>
  </si>
  <si>
    <t>Fó osan</t>
  </si>
  <si>
    <t>Give the land</t>
  </si>
  <si>
    <t>Fó rai</t>
  </si>
  <si>
    <t>Physical labour</t>
  </si>
  <si>
    <t>Halo serbisu</t>
  </si>
  <si>
    <t>F.04x</t>
  </si>
  <si>
    <t>Specify other</t>
  </si>
  <si>
    <t>Seluk, favor spesifica</t>
  </si>
  <si>
    <t>F.09</t>
  </si>
  <si>
    <t>To what extent do people in this aldeia participate in community construction project if it is unpaid - everyone, some, few, none?</t>
  </si>
  <si>
    <t>Partisipasaun oinsá husi ema sira iha aldeia ne'e ba projetu konstrusaun komunidade nian ne'ebé la involve simu osan? Hotu-hotu, balu, uitoan</t>
  </si>
  <si>
    <t>Don't read options</t>
  </si>
  <si>
    <t>Everyone</t>
  </si>
  <si>
    <t>Ema hotu-hotu</t>
  </si>
  <si>
    <t>Some</t>
  </si>
  <si>
    <t>Ema balu de'it</t>
  </si>
  <si>
    <t>Few</t>
  </si>
  <si>
    <t>Ema uitoan de'it</t>
  </si>
  <si>
    <t>None</t>
  </si>
  <si>
    <t>Laiha ema ida partisipa</t>
  </si>
  <si>
    <t>No such work</t>
  </si>
  <si>
    <t>Laiha servisu hanesan nee</t>
  </si>
  <si>
    <t>F.10</t>
  </si>
  <si>
    <t>Category -choose one</t>
  </si>
  <si>
    <t>To what extent do people in this aldeia participate in community construction project if it is paid- everyone, some, few, none?</t>
  </si>
  <si>
    <t>Partisipasaun oinsá husi ema sira iha aldeia ne'e ba projetu konstrusaun komunidade nian ne'ebé involve simu osan? Hotu-hotu, balu, uitoan</t>
  </si>
  <si>
    <t>F.11</t>
  </si>
  <si>
    <t>In the past 12 months, have you attended any end of harvest celebrations in this suku?</t>
  </si>
  <si>
    <t>Iha fulan 12 liu ba Ita atende selebrasaun ruma kona-ba ramata koileta iha suku ida nee?</t>
  </si>
  <si>
    <t>F.12</t>
  </si>
  <si>
    <t>In the past 12 months, have you attended any traditional practice events in this suku?</t>
  </si>
  <si>
    <t xml:space="preserve">Iha fulan 12 liu ba, ita tuir seremonia tradisional iha suku ne'e? </t>
  </si>
  <si>
    <t>F.13</t>
  </si>
  <si>
    <t>In the past 12 months, have you attended any religious festivals in this suku?</t>
  </si>
  <si>
    <t>Iha fulan 12 liu ba, ita tuir ka partisipa iha selebrasaun relijiaun nian nebe halo iha suku ne'e?</t>
  </si>
  <si>
    <t>Only ask if answer yes to at least one of F.11, F.12 and/or F.13</t>
  </si>
  <si>
    <t>F.14a</t>
  </si>
  <si>
    <t>Did you or your household members contribute money, food, animals to any of the three events mentioned?</t>
  </si>
  <si>
    <t>Ita ka Ita-nia membru uma-kain balu fó kontribuisaun osan, hahán ka animál ba eventu tolu ne'ebé temi iha leten?</t>
  </si>
  <si>
    <t>Yes, contributed to all three events</t>
  </si>
  <si>
    <t>Sin, kontribui ba eventu tolu ne'e hotu</t>
  </si>
  <si>
    <t>Yes, contributed to two events</t>
  </si>
  <si>
    <t>Sin, kontribui ba eventu rua</t>
  </si>
  <si>
    <t>Yes, contributed to one event</t>
  </si>
  <si>
    <t>Sin, kontribui ba eventu ida</t>
  </si>
  <si>
    <t>Lakohi fó resposta</t>
  </si>
  <si>
    <t>F.14b</t>
  </si>
  <si>
    <t>Ita ka Ita-nia membru uma-kain ajuda organiza eventu tolu ne'e hanesan temi iha leten?</t>
  </si>
  <si>
    <t>End condition/Relevant</t>
  </si>
  <si>
    <t>F.15</t>
  </si>
  <si>
    <t>In the last 3 years, have you submitted or helped others to submit a proposal or request for assistance to the government?</t>
  </si>
  <si>
    <t>Iha tinan 3 liu ba, ita hatama proposta ka ajuda ema seluk hatama proposta ba governu?</t>
  </si>
  <si>
    <t>Preferences for Local Development Projects</t>
  </si>
  <si>
    <t>Preferensi ba Projeitu Dezenvolvimentu Local</t>
  </si>
  <si>
    <t>F16</t>
  </si>
  <si>
    <t>The government funds a variety of projects that benefit all of the people. In your opinion, what is the one area that is most needed by people of this suco? [Enumerator read list]</t>
  </si>
  <si>
    <t>Guvernu aloka fundus ba projetus oi-oin nebe fo benefisiu ba ema hotu-hotu. Tuir ita boot nia hanoin, area saida mak ema iha suku ida nee presiza liu?</t>
  </si>
  <si>
    <t>Read option</t>
  </si>
  <si>
    <t>Education</t>
  </si>
  <si>
    <t>Edukasaun</t>
  </si>
  <si>
    <t xml:space="preserve">Health </t>
  </si>
  <si>
    <t>Saude</t>
  </si>
  <si>
    <t>Roads and Transportation</t>
  </si>
  <si>
    <t>Estradas no transporte</t>
  </si>
  <si>
    <t>Agriculture and fisheries</t>
  </si>
  <si>
    <t>Agrikultura no peskas</t>
  </si>
  <si>
    <t>Agricultural irrigation</t>
  </si>
  <si>
    <t>Irrigasaun agrikultura nian</t>
  </si>
  <si>
    <t>Water and sanitation</t>
  </si>
  <si>
    <t>Be'e no saniamentu</t>
  </si>
  <si>
    <t>Electricity</t>
  </si>
  <si>
    <t>Eletrisidade</t>
  </si>
  <si>
    <t>Community buildings or markets</t>
  </si>
  <si>
    <t>Edifisiu komunidade ou merkadu</t>
  </si>
  <si>
    <t>F.16.a</t>
  </si>
  <si>
    <t>What is the most important thing the government can do to improve education in this suco?</t>
  </si>
  <si>
    <t>Saida mak importante liu governu bele halo atu hadia edukasaun iha Suco nee?</t>
  </si>
  <si>
    <t>Build and staff new school</t>
  </si>
  <si>
    <t>Hari'i eskola foun no tau profesores iha ne'ebá</t>
  </si>
  <si>
    <t>Repair existing school building/classrooms</t>
  </si>
  <si>
    <t>Hadia edifisiu eskola/ aulas nebee oras ne'e iha</t>
  </si>
  <si>
    <t>Build more classrooms for existing school</t>
  </si>
  <si>
    <t>Aumenta sala ba eskola sira nebee oras ne'e iha</t>
  </si>
  <si>
    <t>Provide more school equipment - desks, chairs</t>
  </si>
  <si>
    <t>Tau tan ekipamentu eskola nian - meza, kadeira</t>
  </si>
  <si>
    <t>Provide schoolbooks and educational resources</t>
  </si>
  <si>
    <t>Tau livru eskola nian no rekursu edukasaun nian</t>
  </si>
  <si>
    <t>Connect/provide electricity for school</t>
  </si>
  <si>
    <t>Dada eletrisidade ba eskola</t>
  </si>
  <si>
    <t>Build kitchen for school</t>
  </si>
  <si>
    <t>Hari'i dapur iha eskola</t>
  </si>
  <si>
    <t>Build toilets for school</t>
  </si>
  <si>
    <t>Hari'i sintina iha eskola</t>
  </si>
  <si>
    <t>Hire more teachers for school</t>
  </si>
  <si>
    <t>Kontrata tan profesór sira iha eskola</t>
  </si>
  <si>
    <t>Provide extra training for teachers</t>
  </si>
  <si>
    <t>Oferese treinamentu ba profesór sira</t>
  </si>
  <si>
    <t>Others</t>
  </si>
  <si>
    <t>Seluk tan</t>
  </si>
  <si>
    <t>F.16.ax</t>
  </si>
  <si>
    <t>Please specify other</t>
  </si>
  <si>
    <t>Seluk, favór espesifika</t>
  </si>
  <si>
    <t>F.16.b</t>
  </si>
  <si>
    <t>What is the most important thing the government can do to improve health care in this suco</t>
  </si>
  <si>
    <t>Saida mak importante liu atu governu bele halo atu hadia saude iha Suco nee?</t>
  </si>
  <si>
    <t>Increase SISCA presence</t>
  </si>
  <si>
    <t>Aumente prezensa SISCA</t>
  </si>
  <si>
    <t>Build new health centres / posts / hospitals</t>
  </si>
  <si>
    <t>Hari'I Sentru/postu saúde/ospitál</t>
  </si>
  <si>
    <t>Repair existing health centres / posts</t>
  </si>
  <si>
    <t>Hadia sentru/postu saúde nebee oras ne'e iha</t>
  </si>
  <si>
    <t>Invest in equipment for health centres</t>
  </si>
  <si>
    <t>Investe ekipamentu ba sentru saúde</t>
  </si>
  <si>
    <t xml:space="preserve">Increase range and availability of medicines </t>
  </si>
  <si>
    <t>Aumenta tan ai-moruk halo barak no disponibilidade</t>
  </si>
  <si>
    <t>Build / renovate water systems for health centre / post</t>
  </si>
  <si>
    <t>Hari'i/halo renovasaun ba sistema be'e mos ba sentru/postu saúde</t>
  </si>
  <si>
    <t>Connect / provide electricity for health centre / post</t>
  </si>
  <si>
    <t>Tau eletrisidade ba sentru/postu saúde</t>
  </si>
  <si>
    <t>Increase number of nurses at health centre / post</t>
  </si>
  <si>
    <t>Aumenta enfermeira iha postu/sentru saude</t>
  </si>
  <si>
    <t>Ensure staff attendance</t>
  </si>
  <si>
    <t>Haree funsionáriu sira atu atende beibeik</t>
  </si>
  <si>
    <t>Train staff to become more highly qualified</t>
  </si>
  <si>
    <t>Treinu funsionáriu sira atu hasa'e liu tan sira nia kualidade</t>
  </si>
  <si>
    <t>Increase number of midwives</t>
  </si>
  <si>
    <t>Aumenta tan parteira sira</t>
  </si>
  <si>
    <t>Provide more civic education on health</t>
  </si>
  <si>
    <t>Aumenta tan edukasaun sívika kona-ba saúde</t>
  </si>
  <si>
    <t>Provide free bednets</t>
  </si>
  <si>
    <t>Fó muskuteiru gratis</t>
  </si>
  <si>
    <t>Other, specify</t>
  </si>
  <si>
    <t>Selluk, favór espesifika</t>
  </si>
  <si>
    <t>F.16bx</t>
  </si>
  <si>
    <t>Seluk, Halo favor espesifika</t>
  </si>
  <si>
    <t>F.16c</t>
  </si>
  <si>
    <t>What is the most important thing the government can do to improve transport within and to and from this suco?</t>
  </si>
  <si>
    <t>Saida mak importante liu governu bele halo atu hadi'a transporte iha suku laran no transporte mai suku ne'e?</t>
  </si>
  <si>
    <t>Repair existing / build new inter-aldeia roads / paths</t>
  </si>
  <si>
    <t>Hadia dalan nebe iha/loke dalan foun entre aldeias</t>
  </si>
  <si>
    <t>Repair existing / build new inter-suco roads</t>
  </si>
  <si>
    <t>Hadia dalan nebe iha/loke dalan foun entre sucos</t>
  </si>
  <si>
    <t>Repair existing / build new roads to district market</t>
  </si>
  <si>
    <t>Hadia dalan nebe iha/loke dalan foun ba merkadu iha distritu</t>
  </si>
  <si>
    <t>Repair existing / build new roads to district center</t>
  </si>
  <si>
    <t>Hadia dalan nebe iha/loke dalan foun ba sentru distritu</t>
  </si>
  <si>
    <t>Repair existing / build new roads to district health clinics</t>
  </si>
  <si>
    <t>Hadia dalan nebe iha/loke dalan foun ba klinika saude iha distritu</t>
  </si>
  <si>
    <t>Repair existing / build new bridges and jetties</t>
  </si>
  <si>
    <t>Hadia ponte ho ponte-kais sira ne'ebé iha/hari'i foun</t>
  </si>
  <si>
    <t>Repair existing / install new roadside drainage</t>
  </si>
  <si>
    <t>Hadia valeta sira ne'ebé iha/hari'i valeta foun</t>
  </si>
  <si>
    <t>Build roadside drainage</t>
  </si>
  <si>
    <t>Halo valeta</t>
  </si>
  <si>
    <t>Provide public transport</t>
  </si>
  <si>
    <t>Fornese transporte publiku</t>
  </si>
  <si>
    <t>Subsidizing fares on public transportation</t>
  </si>
  <si>
    <t>Fo subsidiu ba transportasuan publiku</t>
  </si>
  <si>
    <t>Seluk, spesifika liu tan</t>
  </si>
  <si>
    <t>F.16cx</t>
  </si>
  <si>
    <t>F16d</t>
  </si>
  <si>
    <t>What is the most important thing the government can do to improve water and sanitation for people in this suco?</t>
  </si>
  <si>
    <t>Saida mak importante liu governu bele halo atu hadi'a bee no saniamentu ba komunidade iha suku ida ne'e?</t>
  </si>
  <si>
    <t>Set up water pipeline</t>
  </si>
  <si>
    <t>Tau kanalizasaun bee nian</t>
  </si>
  <si>
    <t>Dig a well / borehole</t>
  </si>
  <si>
    <t>Ke'e be posu /bor</t>
  </si>
  <si>
    <t>Public tap or handpump</t>
  </si>
  <si>
    <t>Torneira públiku ka bee-bomba</t>
  </si>
  <si>
    <t>Supply motorised pump (solar or generator)</t>
  </si>
  <si>
    <t>Fornese bomba motorizada (solar sel ou jerador)</t>
  </si>
  <si>
    <t>Repair existing water facilities</t>
  </si>
  <si>
    <t>Hadia fasilidade be nebe mak iha</t>
  </si>
  <si>
    <t>Increase the amount / availability of drinking water</t>
  </si>
  <si>
    <t>Aumenta be hemu halo barak</t>
  </si>
  <si>
    <t>Improve quality of drinking water</t>
  </si>
  <si>
    <t>Hasa'e kualidade bee hemu nian</t>
  </si>
  <si>
    <t>Reduce the price of water</t>
  </si>
  <si>
    <t>Hamenus presu be nian</t>
  </si>
  <si>
    <t>Provide household water treatment chemicals</t>
  </si>
  <si>
    <t>Oferese kímiku trata bee nian ba uma-kain sira</t>
  </si>
  <si>
    <t>Build more public toilets</t>
  </si>
  <si>
    <t>Harii tan sintina públiku nian</t>
  </si>
  <si>
    <t>Build free private toilets for households</t>
  </si>
  <si>
    <t>Monta sintina privadu ba umakain</t>
  </si>
  <si>
    <t>Carry out awareness raising activities to raise awareness on handwashing</t>
  </si>
  <si>
    <t>Halao atividade sensibilijasaun konaba fase liman</t>
  </si>
  <si>
    <t>Carry out awareness raising activities to reduce incidence of open defecation</t>
  </si>
  <si>
    <t>Halao campainha atu hamenus ema usa sintina iha liur no ai laran</t>
  </si>
  <si>
    <t>Provide free soap to school toilets/public toilets</t>
  </si>
  <si>
    <t>Fornese sabaun gratuita ba sintina escola nian/sintina publiku</t>
  </si>
  <si>
    <t>Other</t>
  </si>
  <si>
    <t>F.16dx</t>
  </si>
  <si>
    <t>F.16e</t>
  </si>
  <si>
    <t>What is the most important thing the government can do to improve the supply of electricity for people living in this suco?</t>
  </si>
  <si>
    <t>Saida mak importante liu governu bele halo atu hadi'a fornesimentu eletrisidade ba komunidade ne'ebé hela iha suku ne'e?</t>
  </si>
  <si>
    <t>Provide a generator</t>
  </si>
  <si>
    <t>Fornese jerador</t>
  </si>
  <si>
    <t>Provide solar panels</t>
  </si>
  <si>
    <t>Fornese solar painel</t>
  </si>
  <si>
    <t>Provide new electricity supply to this aldeia</t>
  </si>
  <si>
    <t>Fornese ligasaun eltrisidade foun ba aldeia ida nee</t>
  </si>
  <si>
    <t>Extend electricity supply to cover more households</t>
  </si>
  <si>
    <t>Aumenta fornesimentu eletrisidade atu kobre uma kain barak liu tan</t>
  </si>
  <si>
    <t>Repair existing electricity infrastructure</t>
  </si>
  <si>
    <t>Hadia infraestrutura eletrisidade nebee oras ne'e iha</t>
  </si>
  <si>
    <t xml:space="preserve">Connect electricity to electricity posts </t>
  </si>
  <si>
    <t>Liga eletrisidade ba poste eletrisidade</t>
  </si>
  <si>
    <t>Establish community solar panel system</t>
  </si>
  <si>
    <t>Hari'i Sistema painel solar komunidade</t>
  </si>
  <si>
    <t>Reduce the price of electricity</t>
  </si>
  <si>
    <t>Hamenus presu eletrisidade</t>
  </si>
  <si>
    <t>Seluk</t>
  </si>
  <si>
    <t>F.16ex</t>
  </si>
  <si>
    <t>F.16f</t>
  </si>
  <si>
    <t>What is the most important thing the government can do to improve agriculture and fisheries sector for people living in this suco?</t>
  </si>
  <si>
    <t>Saida mak importante liu governu bele halo atu hadia agrikultura ho peskas ba komunidade iha Suco nee?</t>
  </si>
  <si>
    <t>Build community storage house</t>
  </si>
  <si>
    <t>Hari'i armazem ba komunidade</t>
  </si>
  <si>
    <t>Buy new tractor</t>
  </si>
  <si>
    <t>Sosa trator foun</t>
  </si>
  <si>
    <t>Free agricultural extension services</t>
  </si>
  <si>
    <t>Servisu gratuito ba estensaun agrikultura nian</t>
  </si>
  <si>
    <t>Build roads to agriculture field</t>
  </si>
  <si>
    <t>Hari'i dalan ba area agrikultura nian</t>
  </si>
  <si>
    <t>Build landing center (explaination: spots along the coast, where fishers land their fish and sell it to local traders)</t>
  </si>
  <si>
    <t>Hari'i sentru faan (esplikasaun: fatin iha tasi ibun, peskador sira rai sira nia ikan ou faan ba komersiante lokal)</t>
  </si>
  <si>
    <t>Build fisheries and agriculture processing facilities</t>
  </si>
  <si>
    <t>Hari'i fasilidade hodi prosesa peskas no agrikultura</t>
  </si>
  <si>
    <t>Invest in fishing boats for whole suku</t>
  </si>
  <si>
    <t>Investe bero peskas ba suku tomak</t>
  </si>
  <si>
    <t>La Hatene</t>
  </si>
  <si>
    <t>F.16fx</t>
  </si>
  <si>
    <t>F.16g</t>
  </si>
  <si>
    <t>What is the most important thing the government can do to improve agricultural irrigation for people living in this suco?</t>
  </si>
  <si>
    <t>Saida mak importante liu governu bele halo atu hadia irigasaun agrikultura ba komunidade iha Suco ida nee?</t>
  </si>
  <si>
    <t>Build check dams to prevent flood</t>
  </si>
  <si>
    <t>Hari'I barajem hodi prevene inundasaun</t>
  </si>
  <si>
    <t xml:space="preserve">Build irrigation canals </t>
  </si>
  <si>
    <t>Hari'i kanal irigasaun</t>
  </si>
  <si>
    <t>F.16gx</t>
  </si>
  <si>
    <t>F.16h</t>
  </si>
  <si>
    <t>What is the most important thing the government can do to improve situation of community building and market for people living in this suco?</t>
  </si>
  <si>
    <t>Saida mak importante liu governu bele halo atu hadia edifisiu komunidade no merkadu ba komunidade iha Suco nee?</t>
  </si>
  <si>
    <t>Build more community buildings</t>
  </si>
  <si>
    <t>Hari'i edifisiu komunidade barak liu tan</t>
  </si>
  <si>
    <t>Fix damaged community buildings</t>
  </si>
  <si>
    <t>Hadia edifisiu komunidade nebe mak at</t>
  </si>
  <si>
    <t>Build more markets</t>
  </si>
  <si>
    <t>Hari'i merkadu barak liu tan</t>
  </si>
  <si>
    <t>Fix existing damaged market</t>
  </si>
  <si>
    <t>Hadia merkadu nebe mak at</t>
  </si>
  <si>
    <t>F.16hx</t>
  </si>
  <si>
    <t>F.17</t>
  </si>
  <si>
    <t>Suppose that this suku received money to spend on one of the following suku development project, all of equal value, in your opinion, what is the project that your suku need most? [Enumerator read list]</t>
  </si>
  <si>
    <t>Karik suku ida ne'e simu osan atu gasta ba projetu dezenvolvimentu suku ho valor hanesan, tuir ita bot nia hanoin, projetu saida mak ita bot nia suku presija liu?</t>
  </si>
  <si>
    <t>Repair or build new roads, roadside drainage, bridges</t>
  </si>
  <si>
    <t>Hadia ou hari'i dalan foun, drainajen iha dalan ninin, no ponte</t>
  </si>
  <si>
    <t>Gravity-fed water system / wells</t>
  </si>
  <si>
    <t>Sistema torre bee nian</t>
  </si>
  <si>
    <t>Wells and spring protection</t>
  </si>
  <si>
    <t>Protesaun be matan no poso</t>
  </si>
  <si>
    <t>Provide medical equipment and furnitrue for health center and health posts</t>
  </si>
  <si>
    <t>Fornese ekipamentu medikus no mobiliáriu (kadeira, meza, armáriu) ba sentru saude/postu saude</t>
  </si>
  <si>
    <t>Rehabilitation of health clinics (re-painting, roofing, water and sainitation)</t>
  </si>
  <si>
    <t>Rehabilitasaun ba klinika (pinta, kakuluk, be ho saneamentu)</t>
  </si>
  <si>
    <t>Build houses for doctors and teachers</t>
  </si>
  <si>
    <t>Hari'i uma ba doutor no profesór sira</t>
  </si>
  <si>
    <t>Irrigation projects such as check-dams, water-gate, canals</t>
  </si>
  <si>
    <t>Projetu irigasaun hanesan barajem, be dalan, kanal</t>
  </si>
  <si>
    <t>Construction or restoration of childhood centers and kindergartens</t>
  </si>
  <si>
    <t>Konstrusaun ou restaurasaun ba kreze no jardin infantil</t>
  </si>
  <si>
    <t>Build additional classroms and water and sanitation facilities for school</t>
  </si>
  <si>
    <t>Hari'i sala escola no fasilidade be no saneamentu ba escola</t>
  </si>
  <si>
    <t>Provide equipment and furniture for school</t>
  </si>
  <si>
    <t>Fornese ekipamentu no fasilidade ba escola</t>
  </si>
  <si>
    <t>Multi-purpose community halls or children's playground</t>
  </si>
  <si>
    <t>Salaun komunidade ou fatin halimar ba labarik sira</t>
  </si>
  <si>
    <t>Public toilets</t>
  </si>
  <si>
    <t>Sintina publiku</t>
  </si>
  <si>
    <t>Opinions</t>
  </si>
  <si>
    <t>F.18</t>
  </si>
  <si>
    <t xml:space="preserve">In your opinion, what is the one project or program that has most addressed the needs of this suku? </t>
  </si>
  <si>
    <t>Iha Ita-nia opiniaun projetu ka programa saida mak responde liu ba nesesidade suku ida ne'e nian?</t>
  </si>
  <si>
    <t>This aldeia has not received any government project/program</t>
  </si>
  <si>
    <t>Aldeia ne'e seidauk simu projetu/programa governu nian ruma</t>
  </si>
  <si>
    <t>Access infrastructure such as roads and bridges</t>
  </si>
  <si>
    <t>Asesu ba infrastrutura hanesan estrada ho ponte sira</t>
  </si>
  <si>
    <t>Better irrigation system for agriculture</t>
  </si>
  <si>
    <t>Irrigasaun ba agrikultura ne'ebé di'ak liu tan</t>
  </si>
  <si>
    <t>Drainage system (sideroad drainages, canals, check dams)</t>
  </si>
  <si>
    <t>Sistema drainajen (valeta, kanál, barrajen)</t>
  </si>
  <si>
    <t xml:space="preserve">Water system </t>
  </si>
  <si>
    <t>Sistema bee nian</t>
  </si>
  <si>
    <t>Health posts, Health clinics; mobile health/midwife program</t>
  </si>
  <si>
    <t>Postu saude, klínika; klínika movel/programa parteira nian</t>
  </si>
  <si>
    <t>Midwife / mobile doctor program</t>
  </si>
  <si>
    <t>Parteira/programa médiku movel nian</t>
  </si>
  <si>
    <t>Local schools</t>
  </si>
  <si>
    <t>Eskola lokál</t>
  </si>
  <si>
    <t>Literacy and Numeracy</t>
  </si>
  <si>
    <t>Literasia no numerasia</t>
  </si>
  <si>
    <t>Market</t>
  </si>
  <si>
    <t>Merkadu</t>
  </si>
  <si>
    <t>Electricity connection</t>
  </si>
  <si>
    <t>Ligasaun ba eletrisidade</t>
  </si>
  <si>
    <t>Public hall</t>
  </si>
  <si>
    <t>Salaun públiku</t>
  </si>
  <si>
    <t>Public library</t>
  </si>
  <si>
    <t>Biblioteka públiku</t>
  </si>
  <si>
    <t>Agriculture and fisheries equipment</t>
  </si>
  <si>
    <t>Ekipamentu agrikultura ho peska</t>
  </si>
  <si>
    <t>F.18x</t>
  </si>
  <si>
    <t>Favór espesifika sira seluk</t>
  </si>
  <si>
    <t>F.19</t>
  </si>
  <si>
    <t xml:space="preserve">When a government project is being considered in the suku, who should be involved in deciding the best type of project for the community: just the xefe suku, just suku council or should the whole community be able to participate in the discussion and decision-making process?  </t>
  </si>
  <si>
    <t>Bainhira konsidera hela projetu governu nian iha suku, se'e mak tenki hola parte hodi desidi tipu projeitu nebe mak diak liu ba komunidade: Xefe Suku deit, Konselhu Suku deit, ema sira nebee projetu afeta deit, ka tenki involve ba ema hotu-hotu iha komunidade nebe interesadu?</t>
  </si>
  <si>
    <t>Just Xefe Suku</t>
  </si>
  <si>
    <t>Xefe Suku deit</t>
  </si>
  <si>
    <t>Just Suku Council</t>
  </si>
  <si>
    <t>Konselhu Suku deit</t>
  </si>
  <si>
    <t>Anyone in the whole community</t>
  </si>
  <si>
    <t>Ema hotu-hotu iha komunidade tomak</t>
  </si>
  <si>
    <t>F.20</t>
  </si>
  <si>
    <t xml:space="preserve">When a government project is being planned in the suku, who should be allowed to see details of the budget and how the money is being spent: just the Xefe Suku, just the Suku Council, or should it be available for anyone in the community who is interested? </t>
  </si>
  <si>
    <t xml:space="preserve">Bainhira planu hela projeitu governu nian ida iha suku, tuir ita nian hanoin- se mak tuir lolos bele hetan aksesu liu kona ba informasaun orsamentu no gastos despeza ba projeitu ida ne'e nian : Xefe Suku deit, Konselhu Suku deit, ema sira nebee projetu afeta deit, ka tenki involve ema hotu-hotu iha komunidade nebee interesadu? </t>
  </si>
  <si>
    <t>F.21</t>
  </si>
  <si>
    <t>Read question with visual cues</t>
  </si>
  <si>
    <t xml:space="preserve">If the xefe suku receives money for a project in the suku, which do you think that they are most likely to select?: a project that helps the most needy in the suku, a project in the xefe suku's aldeia , a project that benefits all aldeias equally, or a project that benefits the influential people?           
                </t>
  </si>
  <si>
    <t xml:space="preserve">Karik xefe suku simu osan ba projetu ida iha suku, tuir ita nian hanoin- projeitu ida nebe mak xefe suku sei hili liu? (Projeitu ida nebe tulun ema sira nebe presiza liu iha suku, projeitu ida nebe bele halo iha xefe suku nian aldeia, projeitu ida nebe fo benefisiu hanesan ba aldeia hotu-hotu, ka projeitu ida nebe fo benefisiu ba ema sira nebe iha influensia deit?) </t>
  </si>
  <si>
    <t>A project that helps the most needy in the suku</t>
  </si>
  <si>
    <t>Projetu ida nebee tulun ema sira nebee presiza liu iha suku</t>
  </si>
  <si>
    <t>A project in the xefe suku's aldeia</t>
  </si>
  <si>
    <t>Projetu ida iha xefe suku nia aldeia</t>
  </si>
  <si>
    <t>A project that benefits all aldeias equally</t>
  </si>
  <si>
    <t>Projetu ida nebee fo benefísiu hanesan ba aldeia hotu-hotu</t>
  </si>
  <si>
    <t>A project that benefits the influential people</t>
  </si>
  <si>
    <t>Projetu ida nebee fo benefísiu ba ema sira nebee iha influénsia deit</t>
  </si>
  <si>
    <t>F.22</t>
  </si>
  <si>
    <t xml:space="preserve">If the suku is provided funds to improve roads, in your opinion is it acceptable if another aldeia receives more of the funds because they have the worst roads, or should all aldeias receive the same amount? </t>
  </si>
  <si>
    <t>Karik suku ne'e simu osan atu hadia estradas, tuir ita nian hanoin bele ka lae se aldeia ida nebe nia  kondisaun estrada at liu mak simu osan projeitu barak liu ka aldeia hotu-hotu simu hanesan?</t>
  </si>
  <si>
    <t>Acceptable for another aldeia to receive more funds</t>
  </si>
  <si>
    <t>Bele simu bainhira aldeia seluk ida simu osan barak liu</t>
  </si>
  <si>
    <t>Not acceptable, all aldeias should receive the same amount</t>
  </si>
  <si>
    <t>La bele simu, aldeia hotu-hotu tenki simu montante hanesan</t>
  </si>
  <si>
    <t>Depends, specify</t>
  </si>
  <si>
    <t>Depende, espesifika</t>
  </si>
  <si>
    <t>Lisan</t>
  </si>
  <si>
    <t>Participation in Groups and Organisations</t>
  </si>
  <si>
    <t>Sources of Information</t>
  </si>
  <si>
    <t>Information, Social and Human Capital</t>
  </si>
  <si>
    <t>PART J:</t>
  </si>
  <si>
    <t>Satisfaction with Public Services, Perceptions of Change over Time</t>
  </si>
  <si>
    <t>Subjective Wellbeing</t>
  </si>
  <si>
    <t>Subjective Wellbeing and Satisfaction with Public Services</t>
  </si>
  <si>
    <t>PART I:</t>
  </si>
  <si>
    <t>Attitudes towards Gender Roles</t>
  </si>
  <si>
    <t>Trust</t>
  </si>
  <si>
    <t>Crime, Conflict and Dispute Resolution</t>
  </si>
  <si>
    <t>Cohesion</t>
  </si>
  <si>
    <t>PART H:</t>
  </si>
  <si>
    <t>Political Participation and Preferences for Decentralisation</t>
  </si>
  <si>
    <t>Perceptions of Governance and Voicing Concerns</t>
  </si>
  <si>
    <t>Involvement in Community Decisions</t>
  </si>
  <si>
    <t>Who are the Influential People in Suku and Aldeia Decision-Making</t>
  </si>
  <si>
    <t>Decision-Making and Governance</t>
  </si>
  <si>
    <t>PART G</t>
  </si>
  <si>
    <t>Involvement in Community Work</t>
  </si>
  <si>
    <t>Projects and Community</t>
  </si>
  <si>
    <t>PART F:</t>
  </si>
  <si>
    <t>How long respondent in aldeia</t>
  </si>
  <si>
    <t>Household Basic Characteristics:</t>
  </si>
  <si>
    <t>PART C:</t>
  </si>
  <si>
    <t>Household Member Roster</t>
  </si>
  <si>
    <t>Household Roster and Selection of Respondents</t>
  </si>
  <si>
    <t>PART B2:</t>
  </si>
  <si>
    <t>Permissions</t>
  </si>
  <si>
    <t>Introduction</t>
  </si>
  <si>
    <t>Introduction and Permissions</t>
  </si>
  <si>
    <t>PART B1:</t>
  </si>
  <si>
    <t>Household Identification</t>
  </si>
  <si>
    <t>Enumerator Observations Prior to Permissions</t>
  </si>
  <si>
    <t>PART A:</t>
  </si>
  <si>
    <t>In Youth</t>
  </si>
  <si>
    <t>In Elderly</t>
  </si>
  <si>
    <t>In Widow</t>
  </si>
  <si>
    <t>In Female</t>
  </si>
  <si>
    <t>Male Enumerator</t>
  </si>
  <si>
    <t>OUTLINE OF YOUTH/ELDERLY QUESTIONNAIRES</t>
  </si>
  <si>
    <t>PART B: HOUSEHOLD ROSTER</t>
  </si>
  <si>
    <t>New ID</t>
  </si>
  <si>
    <t>Response ID</t>
  </si>
  <si>
    <t>Tetun</t>
  </si>
  <si>
    <t>next section</t>
  </si>
  <si>
    <t>[PAUSE INTERVIEW AND RETURN AT SUITABLE TIME]</t>
  </si>
  <si>
    <t>[PAUZA INTERVISTA NO MAI FALI TEMPU SELUK]</t>
  </si>
  <si>
    <t>H2.11.a</t>
  </si>
  <si>
    <t>Female</t>
  </si>
  <si>
    <t>Feto</t>
  </si>
  <si>
    <t>H2.11.b</t>
  </si>
  <si>
    <t>Male</t>
  </si>
  <si>
    <t>Mane</t>
  </si>
  <si>
    <t>XXX</t>
  </si>
  <si>
    <t>H2.30.c</t>
  </si>
  <si>
    <t>Don't know - try year of birth instead</t>
  </si>
  <si>
    <t>La hatene - koko tok data moris</t>
  </si>
  <si>
    <t>XXXX</t>
  </si>
  <si>
    <t>End repeat loop</t>
  </si>
  <si>
    <t>End if</t>
  </si>
  <si>
    <t>Komunidade</t>
  </si>
  <si>
    <t>Community</t>
  </si>
  <si>
    <t>Televizaun</t>
  </si>
  <si>
    <t>Television</t>
  </si>
  <si>
    <t>Radio</t>
  </si>
  <si>
    <t>Komunidade tomak</t>
  </si>
  <si>
    <t>Whole community</t>
  </si>
  <si>
    <t>[Specify other source]</t>
  </si>
  <si>
    <t>Image</t>
  </si>
  <si>
    <t>Switching</t>
  </si>
  <si>
    <t>check if overlaps</t>
  </si>
  <si>
    <t>Did you or your household members help to organise any of the three event mentioned?</t>
  </si>
  <si>
    <t>Sasan nebe simu ne'e, nia folin hira?</t>
  </si>
  <si>
    <t>What is the value of the goods received?</t>
  </si>
  <si>
    <t>XXX.xx</t>
  </si>
  <si>
    <t>F.08x</t>
  </si>
  <si>
    <t>Ita nia uma-kain hetan selu ba servisu ne'e ho buat seluk hanesan hahan ou animal?</t>
  </si>
  <si>
    <t>Did your household receive payment for this work in any other way, such as receiving food or animals?</t>
  </si>
  <si>
    <t>F.08</t>
  </si>
  <si>
    <t>Serbisu ne'e promete atu selu ho osan, maibe to'o ikus osan ne'e la simu?</t>
  </si>
  <si>
    <t>Was any monetary payment promised for this work but not received?</t>
  </si>
  <si>
    <t>F.07</t>
  </si>
  <si>
    <t>Espesifika sira seluk tan ne'ebé selu projetu ne'e</t>
  </si>
  <si>
    <t>Specify other funding body</t>
  </si>
  <si>
    <t>F.06x</t>
  </si>
  <si>
    <t>Individu privadu</t>
  </si>
  <si>
    <t>Private individual</t>
  </si>
  <si>
    <t>MC12.45.g</t>
  </si>
  <si>
    <t>Kompanhia privadu</t>
  </si>
  <si>
    <t>Private company</t>
  </si>
  <si>
    <t>MC12.45.f</t>
  </si>
  <si>
    <t>ONG</t>
  </si>
  <si>
    <t>NGO</t>
  </si>
  <si>
    <t>MC12.45.e</t>
  </si>
  <si>
    <t>Ajénsia dezenvolvimentu (USAID, AusAID, no sst)</t>
  </si>
  <si>
    <t>Development agency or Aid Program (USAID, AusAID, etc.)</t>
  </si>
  <si>
    <t>MC12.45.d</t>
  </si>
  <si>
    <t>Kooperativa</t>
  </si>
  <si>
    <t>Cooperative</t>
  </si>
  <si>
    <t>MC12.45.c</t>
  </si>
  <si>
    <t>Governu ka ministériu sira governu nian</t>
  </si>
  <si>
    <t>Government or government ministries</t>
  </si>
  <si>
    <t>MC12.45.b</t>
  </si>
  <si>
    <t>MC12.45.a</t>
  </si>
  <si>
    <t>Sé mak selu projetu ne'e?</t>
  </si>
  <si>
    <t>Who funded the project?</t>
  </si>
  <si>
    <t>F.06</t>
  </si>
  <si>
    <t>Komunidade / públiku</t>
  </si>
  <si>
    <t>Community / public</t>
  </si>
  <si>
    <t>MC12.43.c</t>
  </si>
  <si>
    <t>Funsionáriu sira, doutór sira, enfermeira sira mak uza</t>
  </si>
  <si>
    <t>Used by public servants, doctors, nurses</t>
  </si>
  <si>
    <t>Ema balu ka uma-kain balu mak uza</t>
  </si>
  <si>
    <t>Used by some  people / households</t>
  </si>
  <si>
    <t>MC12.43.b</t>
  </si>
  <si>
    <t>Ema privadu mak uza</t>
  </si>
  <si>
    <t>Privately used</t>
  </si>
  <si>
    <t>MC12.43.a</t>
  </si>
  <si>
    <t>Sé mak uza fasilidade ne'e?</t>
  </si>
  <si>
    <t>Who use this facility?</t>
  </si>
  <si>
    <t>F.05</t>
  </si>
  <si>
    <t>Who are the Influential People?</t>
  </si>
  <si>
    <t>Decision 1: Deciding type of project</t>
  </si>
  <si>
    <t>G1.01</t>
  </si>
  <si>
    <t xml:space="preserve">Karik governo fo osan ba Konsellu Suku atu hadia buat-ruma iha suku laran, se deit maka envolve liu hodi foti decizaun? </t>
  </si>
  <si>
    <t>Choose category - all</t>
  </si>
  <si>
    <t>Xefe Suku</t>
  </si>
  <si>
    <t>Xefe Aldeia</t>
  </si>
  <si>
    <t xml:space="preserve">Text </t>
  </si>
  <si>
    <t>{enter additional name 1}</t>
  </si>
  <si>
    <t>{hatam naran balun tan 1}</t>
  </si>
  <si>
    <t>{enter additional name 2}</t>
  </si>
  <si>
    <t>{hatam naran balun tan 2}</t>
  </si>
  <si>
    <t>next decision</t>
  </si>
  <si>
    <t>If answers 'whole community' without giving specific names:</t>
  </si>
  <si>
    <t>G1.02</t>
  </si>
  <si>
    <t>Are there any community members in particular who would have an influence in the decision?</t>
  </si>
  <si>
    <t>Iha tan membru komunidade ruma nebe maka iha hotu influencia atu foti decizaun?</t>
  </si>
  <si>
    <t>{hatama tan naran balu 1}</t>
  </si>
  <si>
    <t>{hatama tan naran balu 2}</t>
  </si>
  <si>
    <t>For each of {name 1} and {name 2} if selected:</t>
  </si>
  <si>
    <t>G1.03</t>
  </si>
  <si>
    <t>Category - one</t>
  </si>
  <si>
    <t>Is {name} male or female?</t>
  </si>
  <si>
    <t>(Naran) Mane ka Feto?</t>
  </si>
  <si>
    <t>G1.04</t>
  </si>
  <si>
    <t xml:space="preserve">Read question </t>
  </si>
  <si>
    <t>Category - All</t>
  </si>
  <si>
    <t>What is the position of {name}?</t>
  </si>
  <si>
    <t>(Naran) nia pozisaun saida?</t>
  </si>
  <si>
    <t>Catechist</t>
  </si>
  <si>
    <t>Katekista</t>
  </si>
  <si>
    <t>Priest / nun / bishop</t>
  </si>
  <si>
    <t>Padre / madre</t>
  </si>
  <si>
    <t xml:space="preserve">District adminstrator </t>
  </si>
  <si>
    <t>Administrador distrito</t>
  </si>
  <si>
    <t xml:space="preserve">Sub district adminstrator </t>
  </si>
  <si>
    <t>Administrador sub distrito</t>
  </si>
  <si>
    <t>Suku secretary</t>
  </si>
  <si>
    <t>Sekretari Suku</t>
  </si>
  <si>
    <t>Teacher</t>
  </si>
  <si>
    <t>Mestri/a</t>
  </si>
  <si>
    <t>Doctor / health worker</t>
  </si>
  <si>
    <t>Doutor/a  /  Enfermeiro/a</t>
  </si>
  <si>
    <t>Lia Nain</t>
  </si>
  <si>
    <t>Lia-nain</t>
  </si>
  <si>
    <t>Other traditional elder / leader</t>
  </si>
  <si>
    <t>Katuas ka Lia nain Suku sira</t>
  </si>
  <si>
    <t xml:space="preserve">Police </t>
  </si>
  <si>
    <t>Policia</t>
  </si>
  <si>
    <t xml:space="preserve">Community police </t>
  </si>
  <si>
    <t>Policia Komunitaria</t>
  </si>
  <si>
    <t>Youth leader</t>
  </si>
  <si>
    <t>Xefe Juventude</t>
  </si>
  <si>
    <t>Women's representative</t>
  </si>
  <si>
    <t>Reprezentante feto</t>
  </si>
  <si>
    <t xml:space="preserve">Member of other group or council </t>
  </si>
  <si>
    <t>Membro husi konsellu ka grupo seluk</t>
  </si>
  <si>
    <t>Businessman or woman</t>
  </si>
  <si>
    <t>Emprezariu/a</t>
  </si>
  <si>
    <t>Landowner</t>
  </si>
  <si>
    <t>Rai nain</t>
  </si>
  <si>
    <t>Other position</t>
  </si>
  <si>
    <t>Pozisaun seluk</t>
  </si>
  <si>
    <t>G1.04x</t>
  </si>
  <si>
    <t>Specify other position</t>
  </si>
  <si>
    <t>Specifika tok pozisau seluk tan?</t>
  </si>
  <si>
    <t>G1.05</t>
  </si>
  <si>
    <t>Where does {name} live?; In this aldeia, another aldeia in this suku or another suku?</t>
  </si>
  <si>
    <t>(Naran) hela iha nebe? Iha aldeia ida ne, aldeia seluk iha suku ida ne ka suku seluk?</t>
  </si>
  <si>
    <t>This aldeia</t>
  </si>
  <si>
    <t>Aldeia ida ne</t>
  </si>
  <si>
    <t>Another aldeia in this suku</t>
  </si>
  <si>
    <t>Aldeia seluk husi suku ida ne</t>
  </si>
  <si>
    <t>Another suku in this subdistrict</t>
  </si>
  <si>
    <t>Suku seluk iha sub distrito ida ne</t>
  </si>
  <si>
    <t>Another subdistrict in this district</t>
  </si>
  <si>
    <t>Sub-distrito seluk iha distrito ida ne</t>
  </si>
  <si>
    <t>Another district</t>
  </si>
  <si>
    <t>Distrito Seluk</t>
  </si>
  <si>
    <t>End for</t>
  </si>
  <si>
    <t>If number of 'people' selected &gt;1:</t>
  </si>
  <si>
    <t>G1.10</t>
  </si>
  <si>
    <t>Now I would like to know how much involvement these people would have in deciding the type of project:</t>
  </si>
  <si>
    <t>Tuir mai hau hakarak hatene ema sira ne nia envolvimentu wainhira foti decizaun ba projektu ruma ne oinsa.</t>
  </si>
  <si>
    <t>For each of the (max) 3 'people' indicated in 1.01/1.02:</t>
  </si>
  <si>
    <t>Present as table: question on rows; radio button options on columns</t>
  </si>
  <si>
    <t>G1.11</t>
  </si>
  <si>
    <t xml:space="preserve">Would {person} have a lot or a little involvement? </t>
  </si>
  <si>
    <t>(Naran) nia envolvimentu makas ka ituan deit?</t>
  </si>
  <si>
    <t>A lot</t>
  </si>
  <si>
    <t>Makas</t>
  </si>
  <si>
    <t>A little</t>
  </si>
  <si>
    <t>Ituan</t>
  </si>
  <si>
    <t xml:space="preserve">Don’t know </t>
  </si>
  <si>
    <t>G1.20</t>
  </si>
  <si>
    <t>When making decisions for the suku, do {person 1}, {person 2} and {person 3} agree with each other always, sometimes or never?</t>
  </si>
  <si>
    <t>Wainhira foti decizaun ruma ba suku ne, (naran 1), (naran 2) no (naran 3) sempre konkorda ba malu ka dala ruma deit ou nunka?</t>
  </si>
  <si>
    <t>Always</t>
  </si>
  <si>
    <t>Sempre</t>
  </si>
  <si>
    <t>Sometimes</t>
  </si>
  <si>
    <t>Dala ruma deit</t>
  </si>
  <si>
    <t>Never</t>
  </si>
  <si>
    <t>Nunka</t>
  </si>
  <si>
    <t>Not applicable</t>
  </si>
  <si>
    <t>La aplika</t>
  </si>
  <si>
    <t>Decision 2: Deciding allocation of labour</t>
  </si>
  <si>
    <t>G2.01</t>
  </si>
  <si>
    <t>Se karik iha projektu husi governu atu hadia estrada ruma iha suku ne, se deit maka sei envolve-an liu hodi decide kona ba se maka sei servisu iha projektu estrada ne?</t>
  </si>
  <si>
    <t>{name 1 from G1.01/G1.02}</t>
  </si>
  <si>
    <t>Naran 1 husi G1.01/G1.02)</t>
  </si>
  <si>
    <t>{name 2 from G1.01/G1.02}</t>
  </si>
  <si>
    <t>Naran 2 husi G1.01/G1.02)</t>
  </si>
  <si>
    <t>{enter additional name 3}</t>
  </si>
  <si>
    <t>(Hatama tan naran seluk ruma)</t>
  </si>
  <si>
    <t>If answers 'whole community' without giving specific names, probe with:</t>
  </si>
  <si>
    <t>G2.02</t>
  </si>
  <si>
    <t>Iha membru komunidade ruma nebe maka iha influencia hotu hodi foti decizaun?</t>
  </si>
  <si>
    <t>{additional name 3}</t>
  </si>
  <si>
    <t>Naran seluk ruma</t>
  </si>
  <si>
    <t>If {name 3} indicated:</t>
  </si>
  <si>
    <t>G2.03</t>
  </si>
  <si>
    <t>(Naran) feto ka mane?</t>
  </si>
  <si>
    <t>G2.04</t>
  </si>
  <si>
    <t>What is the position of {name 3}?</t>
  </si>
  <si>
    <t>Padre/Madre</t>
  </si>
  <si>
    <t>G2.04x</t>
  </si>
  <si>
    <t>Especifika tan naran seluk ruma</t>
  </si>
  <si>
    <t>G2.05</t>
  </si>
  <si>
    <t>(naran) hela iha nebe? Iha aldeia ida ne, aldeia seluk iha suku ida ne ka suku seluk?</t>
  </si>
  <si>
    <t>G2.10</t>
  </si>
  <si>
    <t>Now I would like to know how much involvement these people would have in deciding who works on the project:</t>
  </si>
  <si>
    <t>Hau hakarak hatene ema sira tuir mai ne nia envolvimentu hodi foti decizaun kona ba se deit maka atu servisu iha projectu ruma:</t>
  </si>
  <si>
    <t>For each of the (max) 3 'people' indicated in 2.01/2.02:</t>
  </si>
  <si>
    <t>G2.11</t>
  </si>
  <si>
    <t>(Naran) iha envolvimentu ituan ka barak?</t>
  </si>
  <si>
    <t>Barak</t>
  </si>
  <si>
    <t>G2.20</t>
  </si>
  <si>
    <t>When making decisions about who will do the work, do {person 1}, {person 2} and {person 3} agree with each other always, sometimes or never?</t>
  </si>
  <si>
    <t>Wanhira halo desisaun kona ba se mak atu servisu, {naran 1, 2, 3} sempre konkorda ba malu ka dalaruma deit ka nunka?</t>
  </si>
  <si>
    <t>Dalaruma deit</t>
  </si>
  <si>
    <t>Decision 3: Deciding who receives government subsidised rice</t>
  </si>
  <si>
    <t>G3.01</t>
  </si>
  <si>
    <t>Wainhira iha ajuda fos ka bezin no Gasoil ruma husi governu ba suku ida ne, se deit maka envolve hodi foti decizaun kona ba se maka atu simu fos?</t>
  </si>
  <si>
    <t>{name 3 from G2.01/G2.02}</t>
  </si>
  <si>
    <t>Naran 3 husi G2.01/G2.02)</t>
  </si>
  <si>
    <t>{enter additional name 4}</t>
  </si>
  <si>
    <t>(Hatama naran seluk tan 4)</t>
  </si>
  <si>
    <t>Suku does not receive rice</t>
  </si>
  <si>
    <t>Suku ne sidauk simu fos</t>
  </si>
  <si>
    <t>G3.02</t>
  </si>
  <si>
    <t>Are there any community members in particular who would have a lot of influence in the decision?</t>
  </si>
  <si>
    <t>Iha membru komunidade ruma tan maka iha influencia makas hodi foti decizaun?</t>
  </si>
  <si>
    <t>{additional name 4}</t>
  </si>
  <si>
    <t>{Aumenta tan naran seluk ruma 4}</t>
  </si>
  <si>
    <t>If {name 4} indicated:</t>
  </si>
  <si>
    <t>G3.03</t>
  </si>
  <si>
    <t>(Naran) mane ka feto?</t>
  </si>
  <si>
    <t>G3.04</t>
  </si>
  <si>
    <t>What is the position of {name 4}?</t>
  </si>
  <si>
    <t>(Naran 4) nia pozisaun saida?</t>
  </si>
  <si>
    <t>G3.04x</t>
  </si>
  <si>
    <t>Especifika pozisaun seluk tan</t>
  </si>
  <si>
    <t>G3.05</t>
  </si>
  <si>
    <t>(naran) hela iha nebe? Iha aldeia ida ne ka aldeia seluk iha suku ida ne ka suku seluk?</t>
  </si>
  <si>
    <t>G3.10</t>
  </si>
  <si>
    <t>Now I would like to know how much involvement these people have in deciding who receives the rice:</t>
  </si>
  <si>
    <t>Tuir mai hau hakarak hatene ema sira nia nia envolvimentu atu decidi se maka simu fos:</t>
  </si>
  <si>
    <t>For each of the (max) 3 'people' indicated in 3.01/3.02:</t>
  </si>
  <si>
    <t>G3.11</t>
  </si>
  <si>
    <t>(Naran) envolve an makas ka ituan?</t>
  </si>
  <si>
    <t>G3.20</t>
  </si>
  <si>
    <t>When making decisions about who receives the rice, do {person 1}, {person 2} and {person 3} agree with each other always, sometimes or never?</t>
  </si>
  <si>
    <t>Wainhira foti desizaun atu fahe fos, (naran 1, 2, 3) sempre konkorda ba malu ka dalaruma deit ka nunka?</t>
  </si>
  <si>
    <t>G3.21</t>
  </si>
  <si>
    <t>How much of the rice goes to those who are the most needy?; all of it, most of it or just some of it?</t>
  </si>
  <si>
    <t>Fos hira maka fo ba ema sira nebe persija liu? Hotu kedas, maioria ka balun deit?</t>
  </si>
  <si>
    <t>All</t>
  </si>
  <si>
    <t>Hotu kedas</t>
  </si>
  <si>
    <t>Most</t>
  </si>
  <si>
    <t>Maioria</t>
  </si>
  <si>
    <t>Balun deit</t>
  </si>
  <si>
    <t>Lae liu</t>
  </si>
  <si>
    <t>Decision 4: Resolving disputes</t>
  </si>
  <si>
    <t>G4.01</t>
  </si>
  <si>
    <t>Who are the people that are most involved in resolving disputes between families in this suku? [select max 3]</t>
  </si>
  <si>
    <t>Se se deit maka envolve an liu hodi resolve problema entre familia iha suku ne? (maximu 3)</t>
  </si>
  <si>
    <t>{naran 1 husi G1.01/G1.02}</t>
  </si>
  <si>
    <t>{naran 2 husi G1.01/G1.02}</t>
  </si>
  <si>
    <t>{naran 3 husi G2.01/G2.02}</t>
  </si>
  <si>
    <t>{name 4 from G3.01/G3.02}</t>
  </si>
  <si>
    <t>{naran 4 husi G3.01/G3.02}</t>
  </si>
  <si>
    <t>{enter additional name 5}</t>
  </si>
  <si>
    <t>{hatama tan naran seluk ruma 5}</t>
  </si>
  <si>
    <t>Suku has not had any disputes</t>
  </si>
  <si>
    <t>Suku sidauk iha problema</t>
  </si>
  <si>
    <t>G4.02</t>
  </si>
  <si>
    <t>Are there any community members in particular who have a lot of involvement in resolving disputes?</t>
  </si>
  <si>
    <t>Iha tan membru komunidade ruma nebe maka envolve an makas hodi rezolve problema?</t>
  </si>
  <si>
    <t>Aumenta naran 4</t>
  </si>
  <si>
    <t>If {name 5} selected:</t>
  </si>
  <si>
    <t>G4.03</t>
  </si>
  <si>
    <t>(naran) mane ka feto?</t>
  </si>
  <si>
    <t>G4.04</t>
  </si>
  <si>
    <t>What is the position of {name 5}?</t>
  </si>
  <si>
    <t>(naran) nia pozisaun saida?</t>
  </si>
  <si>
    <t>G4.04x</t>
  </si>
  <si>
    <t>G4.05</t>
  </si>
  <si>
    <t>(naran) hela iha nebe?; iha aldeia ne, aldeia seluk iha suku ida ne ka suku seluk?</t>
  </si>
  <si>
    <t>Aldeia ne</t>
  </si>
  <si>
    <t>Aldeia seluk iha suku ne</t>
  </si>
  <si>
    <t>suku seluk iha subdistritu ne</t>
  </si>
  <si>
    <t>sub distritu seluk iha distritu ne</t>
  </si>
  <si>
    <t>distritu seluk</t>
  </si>
  <si>
    <t>la hatene</t>
  </si>
  <si>
    <t>G4.10</t>
  </si>
  <si>
    <t>Now I would like to know how much involvement these people have in resolving disputes between families in this suku:</t>
  </si>
  <si>
    <t>Tuir mai hau hakarak hatene ema sira ne nia envolvimentu hodi resolve problema entre famila iha suku ne:</t>
  </si>
  <si>
    <t>For each of the (max) 3 'people' indicated in 4.01/4.02:</t>
  </si>
  <si>
    <t>G4.11</t>
  </si>
  <si>
    <t>(naran) iha envolvimentu barak ka ituan?</t>
  </si>
  <si>
    <t>G4.20</t>
  </si>
  <si>
    <t>When resolving disputes, do {person 1}, {person 2} and {person 3} agree with each other always, sometimes or never?</t>
  </si>
  <si>
    <t>Wainhira rezolve problema (naran 1, 2, 3) sempre konkorda ba malu ka dalaruma deit ka nunka?</t>
  </si>
  <si>
    <t>Dalaruma</t>
  </si>
  <si>
    <t>Detail on additional names mentioned:</t>
  </si>
  <si>
    <t>For each of {name 1}, {name 2}...{name 6}:</t>
  </si>
  <si>
    <t>G5.01</t>
  </si>
  <si>
    <t xml:space="preserve">Number </t>
  </si>
  <si>
    <t>For how many years has {name} held this position?</t>
  </si>
  <si>
    <t>Tinan hira ona mak (Naran) kaer pozisaun ne'e?</t>
  </si>
  <si>
    <t>G5.02</t>
  </si>
  <si>
    <t>Did either of {name}'s father or mother also have this position?</t>
  </si>
  <si>
    <t>Uluk (naran) ninia inan ka aman mos kaer pozisaun hanesan ka lae?</t>
  </si>
  <si>
    <t>lae</t>
  </si>
  <si>
    <t>G5.03</t>
  </si>
  <si>
    <t>Is {name} a member of a political party?</t>
  </si>
  <si>
    <t>(naran) membru husi partidu politiku ruma?</t>
  </si>
  <si>
    <t>G5.04</t>
  </si>
  <si>
    <t>Is {name} a public servant?</t>
  </si>
  <si>
    <t>(naran) funsionariu publiku ka lae?</t>
  </si>
  <si>
    <t>G5.05</t>
  </si>
  <si>
    <t>Is {name} from a Liurai family?</t>
  </si>
  <si>
    <t>(naran) husi familia liurai ka?</t>
  </si>
  <si>
    <t>Lae hatene</t>
  </si>
  <si>
    <t>G5.06</t>
  </si>
  <si>
    <t>In the last 12 months, have you done any paid work for {name}?</t>
  </si>
  <si>
    <t>Iha fulan12 liu ba, ita halo servisu ruma nebe hetan osan husi (naran)?</t>
  </si>
  <si>
    <t>G5.07</t>
  </si>
  <si>
    <t>In the last 12 months, have you borrowed any money from {name}?</t>
  </si>
  <si>
    <t>Iha fulan 12 liu ba, ita impresta osan ruma husi (naran)?</t>
  </si>
  <si>
    <t>G5.08</t>
  </si>
  <si>
    <t>In your view, does {name} work for the benefit of all people, just some people or just for their own benefit?</t>
  </si>
  <si>
    <t>Tuir ita nia hanoin, servisu administrador sub-distritu nian ne'e atu fo benefisu ba ema hotu-hotu, ema balu deit  ka nia-an-rasik?</t>
  </si>
  <si>
    <t xml:space="preserve">All people </t>
  </si>
  <si>
    <t>Ema hotu hotu</t>
  </si>
  <si>
    <t xml:space="preserve">Some people </t>
  </si>
  <si>
    <t>Ema balun</t>
  </si>
  <si>
    <t>Their own benefit</t>
  </si>
  <si>
    <t>Benefisiu ba nia rasik</t>
  </si>
  <si>
    <t>Corruption</t>
  </si>
  <si>
    <t>G6.01</t>
  </si>
  <si>
    <t>In your view, does the xefe aldeia work for the benefit of all people, just some people or just for their own benefit?</t>
  </si>
  <si>
    <t>Tuir ita nia hanoin, xefi aldeia nia servisu fo benefisiu ba ema hotu-hotu, balun deit ka ba nia a'an rasik?</t>
  </si>
  <si>
    <t>Benefisu ba nia rasik</t>
  </si>
  <si>
    <t>G6.02</t>
  </si>
  <si>
    <t>In your view, does the xefe suku work for the benefit of all people, just some people or just for their own benefit?</t>
  </si>
  <si>
    <t>Tuir ita nia hanoin, xefi suku nia servisu ne'e fo benefisiu ba ema hotu-hotu, balun deit ka ba nia a'an rasik?</t>
  </si>
  <si>
    <t>G6.03</t>
  </si>
  <si>
    <t>In your view, do the district and sub district administrators work for the benefit of all people, just some people or just for their own benefit?</t>
  </si>
  <si>
    <t>Tuir ita nia hanoin, administrador distritu no sub-distritu sira nia servisu ne'e fo benefisiu ba ema hotu-hotu, balun deit ka ba sira nia a'an rasik?</t>
  </si>
  <si>
    <t>G6.04</t>
  </si>
  <si>
    <t>In your view, does the central government work for the benefit of all people, just some people or just for their own benefit?</t>
  </si>
  <si>
    <t>Tuir ita nia hanoin, governo central nia servisu fo benefisiu ba ema hotu-hotu, ema balun ka sira nia an rasik?</t>
  </si>
  <si>
    <t>G6.05</t>
  </si>
  <si>
    <t>In the past 12 months, have any officials submitted any registrations or documents for your household?</t>
  </si>
  <si>
    <t>Iha fulan 12 liu ba, iha ofisial ruma mak ajuda halo rejistu ka halo dokumentu ruma mai iha ita- bot nia uma?</t>
  </si>
  <si>
    <t>G6.06</t>
  </si>
  <si>
    <t>Did you pay for this service?</t>
  </si>
  <si>
    <t>Ita selu ba serviso ida ne'e?</t>
  </si>
  <si>
    <t>Lakohi for resposta</t>
  </si>
  <si>
    <t>G6.07</t>
  </si>
  <si>
    <t>XX.xx</t>
  </si>
  <si>
    <t>How much did you pay for this service?</t>
  </si>
  <si>
    <t>Ita selu osan hira ba servisu ne'e?</t>
  </si>
  <si>
    <t>Voicing Concerns</t>
  </si>
  <si>
    <t>G7.01</t>
  </si>
  <si>
    <t>In the last 12 months, have you disagreed with a decision made by the community leaders?</t>
  </si>
  <si>
    <t>Iha fulan 12 liu ba, iha ka la'e,  ita boot la konkorda ho decizaun ruma nebe lideransa komunitaria sira foti?</t>
  </si>
  <si>
    <t xml:space="preserve">Don’t know about decisions made </t>
  </si>
  <si>
    <t>La hatene kona ba decizaun ne'e halo</t>
  </si>
  <si>
    <t>G7.02</t>
  </si>
  <si>
    <t>Did you voice this concern to the community leaders?</t>
  </si>
  <si>
    <t>Ita hato'o problema ne'e ba  lideransa komunidade?</t>
  </si>
  <si>
    <t>G7.03</t>
  </si>
  <si>
    <t>Why not?</t>
  </si>
  <si>
    <t>Tan sa lae?</t>
  </si>
  <si>
    <t>Issue too small</t>
  </si>
  <si>
    <t>Problema ne'e ki'ik demais</t>
  </si>
  <si>
    <t>No time</t>
  </si>
  <si>
    <t>La iha tempu</t>
  </si>
  <si>
    <t>No point, the community leaders would not change their decision</t>
  </si>
  <si>
    <t>La presiza, xefe sei la muda sira nia desizaun</t>
  </si>
  <si>
    <t>Would have, but no opportunity to do so</t>
  </si>
  <si>
    <t>Bele muda, maibe la iha biban atu halo nune'e</t>
  </si>
  <si>
    <t>It will be my turn next time</t>
  </si>
  <si>
    <t>Hau nia vez sei mai</t>
  </si>
  <si>
    <t>Don't feel able to voice concerns</t>
  </si>
  <si>
    <t>La sinti bele hato'o problema sira ne'e</t>
  </si>
  <si>
    <t xml:space="preserve">Other </t>
  </si>
  <si>
    <t>G7.03x</t>
  </si>
  <si>
    <t>Specify:</t>
  </si>
  <si>
    <t>Spesifiko</t>
  </si>
  <si>
    <t>G7.04</t>
  </si>
  <si>
    <t>Did you voice this concern to any of your friends?</t>
  </si>
  <si>
    <t>Ita hato'o problema ne'e ba  ita nia kolega ruma?</t>
  </si>
  <si>
    <t>G7.05</t>
  </si>
  <si>
    <t>Did you and your friends try to change the decision?</t>
  </si>
  <si>
    <t>Ita ho ita nia kolega buka atu muda decizaun ida ne'e?</t>
  </si>
  <si>
    <t>G7.06</t>
  </si>
  <si>
    <t>Were you successful in changing the decision?</t>
  </si>
  <si>
    <t>Ita bot sira konsege muda decizaun ne'e?</t>
  </si>
  <si>
    <t>Partisipasaun politika no preferensias kona ba desentralizasaun</t>
  </si>
  <si>
    <t>G8.01</t>
  </si>
  <si>
    <t>Did you vote in the last Xefe Suku election?</t>
  </si>
  <si>
    <t>Ita bot vota iha eleisaun Xefe Suku ida foin liu ba ne?</t>
  </si>
  <si>
    <t>Too young</t>
  </si>
  <si>
    <t>Tinan sidauk to'o</t>
  </si>
  <si>
    <t>G8.02</t>
  </si>
  <si>
    <t>Did you vote in the last national election?</t>
  </si>
  <si>
    <t>Ita boot vota iha eleisaun nasional ida liu ba ne?</t>
  </si>
  <si>
    <t>G8.03</t>
  </si>
  <si>
    <t>Over the last 3 years, how have the activities of the central government affected the lives of Timorese people? Have they improved lives a lot, a little, made no difference, a little worse or a lot worse?</t>
  </si>
  <si>
    <t>Atividade governo central nian iha tinan 3 liu ba hadia Timor-oan nia moris barak liu, hadia ona iha parte balun, laiha mudansa, halo estraga ka halo estraga a'at liu tan?</t>
  </si>
  <si>
    <t xml:space="preserve">Improved a lot </t>
  </si>
  <si>
    <t>Hadia barak</t>
  </si>
  <si>
    <t xml:space="preserve">Improved a little </t>
  </si>
  <si>
    <t>Hadia balun</t>
  </si>
  <si>
    <t>Made no difference</t>
  </si>
  <si>
    <t>Nunka hadia ka estraga</t>
  </si>
  <si>
    <t>Worsened a little</t>
  </si>
  <si>
    <t>Estraga Ituan</t>
  </si>
  <si>
    <t xml:space="preserve">Worsened a lot </t>
  </si>
  <si>
    <t>Estraga a'at liu tan</t>
  </si>
  <si>
    <t>G8.04</t>
  </si>
  <si>
    <t>What do you think is the best system of government for Timor-Leste? Should major decisions be made in Dili or Should {Name of District} make its own decisions separately?</t>
  </si>
  <si>
    <t>Sistema ida nebe maka ita boot hanoin diak liu ba Governu Timor Leste? Decizaun bo'ot hotu -hotu tenki  foti iha Dili ka  (distritu nia naran)tenki foti rasik nia desizaun ?</t>
  </si>
  <si>
    <t xml:space="preserve">Main decisions should made in Dili </t>
  </si>
  <si>
    <t>Decisaun importante tenki foti iha Dili</t>
  </si>
  <si>
    <t xml:space="preserve">Every district should make decision separately </t>
  </si>
  <si>
    <t>Distritu ida-idak tenki foti decizaun keta-ketak</t>
  </si>
  <si>
    <t>G8.05</t>
  </si>
  <si>
    <t xml:space="preserve">When an important decision has to be made for the suku, is it best for the decision to made by the xefe suku, suku council or should the whole community be able to participate in the discussion and decision-making process?            
                </t>
  </si>
  <si>
    <t>Bainhira tenki halo desizaun importante ida ba suku, diak liu ne'e xefe suku maka foti ka, Konselhu Suku maka foti ka komunidade tomak tenki bele hola parte iha diskusaun no prosesu foti desizaun?</t>
  </si>
  <si>
    <t>M.C.14. Crime, Conflict and Dispute Resolution</t>
  </si>
  <si>
    <t>Krimi, violensia no solusaun ba problema</t>
  </si>
  <si>
    <t>H1.01</t>
  </si>
  <si>
    <t>In the past 6 months, has your house been burglarized or property stolen?</t>
  </si>
  <si>
    <t>Iha fulan 6 liu ba ita nia uma ka propriedade hetan asalto (ema tama) no nauk sasan?</t>
  </si>
  <si>
    <t>Don't Know</t>
  </si>
  <si>
    <t>Refuse to Answer</t>
  </si>
  <si>
    <t>H1.02</t>
  </si>
  <si>
    <t xml:space="preserve">In the past 6 months, have you or a member of your household had a dispute with someone, such as a dispute about damage to property, land ownership, personal insult, money, etc?            
                </t>
  </si>
  <si>
    <t>Iha fulan 6 liu ba, ita boot ka membru uma kain ruma iha problema ho ema ruma, hanesan estraga propriedade, hadau malu rai, insulta malu no problema osan, nsst?</t>
  </si>
  <si>
    <t>H1.03</t>
  </si>
  <si>
    <t>Where was this person from?</t>
  </si>
  <si>
    <t>Ema sira ne'e husi nebe?</t>
  </si>
  <si>
    <t>Aldeia ida ne'e</t>
  </si>
  <si>
    <t>Other aldeia in this suku</t>
  </si>
  <si>
    <t>Aldeia seluk iha suku ida ne'e</t>
  </si>
  <si>
    <t>Other suku in this subdistrict</t>
  </si>
  <si>
    <t>Suku seluk iha subdistrito ida ne'e</t>
  </si>
  <si>
    <t>Other subdistrict in this district</t>
  </si>
  <si>
    <t>Subdistrito seluk iha distrito ida ne'e</t>
  </si>
  <si>
    <t>Other district</t>
  </si>
  <si>
    <t>Distrito seluk</t>
  </si>
  <si>
    <t>H1.04</t>
  </si>
  <si>
    <t xml:space="preserve">What was the cause of these dispute(s)?                </t>
  </si>
  <si>
    <t>Problema ne'e akontese tamba saida?</t>
  </si>
  <si>
    <t>Damage / trespass by animals</t>
  </si>
  <si>
    <t>Estraga tamba animal mak tama</t>
  </si>
  <si>
    <t>Land Ownership</t>
  </si>
  <si>
    <t>Hadau malu rai</t>
  </si>
  <si>
    <t>Water / Irrigation</t>
  </si>
  <si>
    <t>Be'e / irigasaun</t>
  </si>
  <si>
    <t>Theft of Livestock / Property</t>
  </si>
  <si>
    <t>Nauk animal hakiak / propriedade</t>
  </si>
  <si>
    <t>Money / Repayment of Loan</t>
  </si>
  <si>
    <t>Sisi tusan</t>
  </si>
  <si>
    <t>Marriage / Bride Price</t>
  </si>
  <si>
    <t>Kaben / folin barlake</t>
  </si>
  <si>
    <t>Death / Funeral</t>
  </si>
  <si>
    <t>Mate / hakoi</t>
  </si>
  <si>
    <t>Personal Insult / Respect</t>
  </si>
  <si>
    <t>Insulta malu / La respeita malu</t>
  </si>
  <si>
    <t>Ethnic / Cultural / Religious differences</t>
  </si>
  <si>
    <t>Etica / kultura / religiaun la hanesan</t>
  </si>
  <si>
    <t>Political differences</t>
  </si>
  <si>
    <t>Partido la hanesan</t>
  </si>
  <si>
    <t>Alcohol consumption</t>
  </si>
  <si>
    <t xml:space="preserve">Hemu tua </t>
  </si>
  <si>
    <t>H1.04x</t>
  </si>
  <si>
    <t>Specify</t>
  </si>
  <si>
    <t>H1.05</t>
  </si>
  <si>
    <t xml:space="preserve">Who was the person or authority that was most important in helping to settle the (most recent) dispute?                
                </t>
  </si>
  <si>
    <t>Wainhira problema hanesan ne mosu, se mak autoridade ne'ebe importante liu hodi ajuda rezolve problema sira ne?</t>
  </si>
  <si>
    <t xml:space="preserve">No one </t>
  </si>
  <si>
    <t>Laiha ema ida</t>
  </si>
  <si>
    <t>Xefe Suco</t>
  </si>
  <si>
    <t>Priest / nun</t>
  </si>
  <si>
    <t>Administrador distritu</t>
  </si>
  <si>
    <t>Administrador subdistritu</t>
  </si>
  <si>
    <t>Village elder</t>
  </si>
  <si>
    <t>Katuas</t>
  </si>
  <si>
    <t xml:space="preserve">Member of Suco council </t>
  </si>
  <si>
    <t>Membro Coselho de Suku</t>
  </si>
  <si>
    <t xml:space="preserve">Teacher </t>
  </si>
  <si>
    <t>Profesor/a</t>
  </si>
  <si>
    <t xml:space="preserve">Doctor </t>
  </si>
  <si>
    <t>Doutor</t>
  </si>
  <si>
    <t>Polisia</t>
  </si>
  <si>
    <t>Policia communitaria</t>
  </si>
  <si>
    <t>Youth leaders</t>
  </si>
  <si>
    <t>Lider juventude</t>
  </si>
  <si>
    <t>Membro/conselho grupo seluk</t>
  </si>
  <si>
    <t>Negociantes sira</t>
  </si>
  <si>
    <t>Posisaun seluk</t>
  </si>
  <si>
    <t>H1.06</t>
  </si>
  <si>
    <t xml:space="preserve">Has the (most recent) dispute been settled?                </t>
  </si>
  <si>
    <t>Problema ida ne'e (ikus liu) rezolve ona?</t>
  </si>
  <si>
    <t>H1.07</t>
  </si>
  <si>
    <t>Were you satisfied with the resolution of the dispute?</t>
  </si>
  <si>
    <t>Ita satisfeito ho solusaun ba problema ida ne'e?</t>
  </si>
  <si>
    <t>H1.08</t>
  </si>
  <si>
    <t>In your opinion, is there conflict in this aldeia often, sometimes or never?</t>
  </si>
  <si>
    <t>Iha ita-bot nia opiniaun, geralmente, iha aldeia ida ne'e, Problema akontese hela deit ka dala-ruma deit ka nunka iha problema?</t>
  </si>
  <si>
    <t>Often</t>
  </si>
  <si>
    <t>Dala barak</t>
  </si>
  <si>
    <t>Dala ruma</t>
  </si>
  <si>
    <t>H1.09</t>
  </si>
  <si>
    <t>Compared to last year, has the level of conflict in this aldeia increased, stayed the same or decreased?</t>
  </si>
  <si>
    <t xml:space="preserve">Kompara ho tinan kotuk, problema iha aldeia ida ne'e aumenta tan, sei hanesan ka tun? </t>
  </si>
  <si>
    <t xml:space="preserve">Increased </t>
  </si>
  <si>
    <t>Aumenta tan</t>
  </si>
  <si>
    <t>Hanesan</t>
  </si>
  <si>
    <t xml:space="preserve">Decreased </t>
  </si>
  <si>
    <t>Tun</t>
  </si>
  <si>
    <t>P2. Trust</t>
  </si>
  <si>
    <t xml:space="preserve">Fiar </t>
  </si>
  <si>
    <t>H2.10</t>
  </si>
  <si>
    <t xml:space="preserve">Next, I am going to read some statements, and for each, I would like to know whether, in general, you agree or disagree with the statement. The first statement is: Most people who live in this aldeia can be trusted. Do you agree or disagree?
</t>
  </si>
  <si>
    <t>Tuir mai, hau sei le'e deklarasaun balun, no ba kada deklarasaun, hau hakarak hatene, em jeral, ita aseita ka la aseita ho deklarasaun hirak ne'e. Deklarasaun dahuluk mak: Ita bele fo konfiansa ka fiar ba ema maioria nebe hela iha aldeia ne'e. Ita aseita ka lae?</t>
  </si>
  <si>
    <t>Agree</t>
  </si>
  <si>
    <t>Aseita</t>
  </si>
  <si>
    <t>Disagree</t>
  </si>
  <si>
    <t>La aseita</t>
  </si>
  <si>
    <t>H2.11</t>
  </si>
  <si>
    <t>In this aldeia, one has to be alert or someone is likely to take advantage of you. Agree or disagree?</t>
  </si>
  <si>
    <t>Iha aldeia ida ne'e, ita tenki matan-moris neon nain, selae ema bele aproveita ita. Aseita ka la aseita?</t>
  </si>
  <si>
    <t>H2.12</t>
  </si>
  <si>
    <t>Tuir ita nian hanoin, ema barak iha aldeia ida ne'e hakarak ajuda bainhira ita boot preciza. Aseita ka la aseita?</t>
  </si>
  <si>
    <t>H2.13</t>
  </si>
  <si>
    <t>Suppose you urgently needed to send some cash to a relative in Dili {Baucau}, and your neighbour was going. Would you trust your neighbour to take the money to Dili {Baucau} for you?</t>
  </si>
  <si>
    <t xml:space="preserve">Se karik ita urgente presiza haruka osan ba familia iha Dili, maibe laiha ema ida iha itabot nia uma laran atu ba. Itabot fiar ita nia vizinhus sira atu lori osan ne'e ba Dili {Baucau}? </t>
  </si>
  <si>
    <t>P11. Attitudes towards Gender Roles</t>
  </si>
  <si>
    <t>Hahalok sira Hasoru Knar Jéneru</t>
  </si>
  <si>
    <t>H2.14</t>
  </si>
  <si>
    <t>In your opinion, should there be a women's representative on Suku Council?</t>
  </si>
  <si>
    <t>Tuir itabot nia hanoin, tenki iha reprezentante feto sira nian ida iha Konselhu Suku ka lae?</t>
  </si>
  <si>
    <t>Lakohi hatan</t>
  </si>
  <si>
    <t>H2.15</t>
  </si>
  <si>
    <t>In your opinion, do you think there is a woman in this suku who could become a Xefe Suku?</t>
  </si>
  <si>
    <t>Tuir ita boot nia hanoin iha feto balu iha suku ida ne'e mak bele sai Xefe Suku ka lae?</t>
  </si>
  <si>
    <t>H2.16</t>
  </si>
  <si>
    <t>Would you vote for a woman to become Xefe Suku?</t>
  </si>
  <si>
    <t>Se karik feto ida kandidato ba xefe suku ita boot hili nia ka lae?</t>
  </si>
  <si>
    <t>MJ1.01</t>
  </si>
  <si>
    <t>In the last 7 days, how many times have you listened to radio?</t>
  </si>
  <si>
    <t>Iha loron 7 liu ba, dala hira maka ita rona radio?</t>
  </si>
  <si>
    <t>MJ1.02</t>
  </si>
  <si>
    <t>In the last 7 days, how many times have you watched television?</t>
  </si>
  <si>
    <t>Iha loron 7 liu ba, dala hira maka ita hare televizaun?</t>
  </si>
  <si>
    <t>MJ1.03</t>
  </si>
  <si>
    <t>In the last 4 weeks, how many times have you eaten a meal outside your house with people who are not relatives?</t>
  </si>
  <si>
    <t xml:space="preserve">Iha semana 4 liu ba, dala hira maka ita han hamutuk ho ema seluk nebe laos ita nia familia? </t>
  </si>
  <si>
    <t>MJ1.04</t>
  </si>
  <si>
    <t>Ita bot simu informasaun regularmente konaba saida mak governu halo iha suku ida ne'e?; Dala barak, dala ruma ka nunka?</t>
  </si>
  <si>
    <t>MJ1.05</t>
  </si>
  <si>
    <t>Where do you get this information from?</t>
  </si>
  <si>
    <t>Ita bot hetan informasaun ne'e husi nebe?</t>
  </si>
  <si>
    <t>District administrator</t>
  </si>
  <si>
    <t>Subdistrict administrator</t>
  </si>
  <si>
    <t>Suku meetings</t>
  </si>
  <si>
    <t>Enkontru suku</t>
  </si>
  <si>
    <t>Aldeia meetings</t>
  </si>
  <si>
    <t>Enkontru aldeia</t>
  </si>
  <si>
    <t>Community notice board</t>
  </si>
  <si>
    <t>Kuadru komunidade</t>
  </si>
  <si>
    <t>Friends and family</t>
  </si>
  <si>
    <t>Kolega no familia</t>
  </si>
  <si>
    <t>Jornal</t>
  </si>
  <si>
    <t>Newspaper</t>
  </si>
  <si>
    <t>Internet / Facebook</t>
  </si>
  <si>
    <t>MJ1.05x</t>
  </si>
  <si>
    <t>[Spesifika seluk]</t>
  </si>
  <si>
    <t>MJ1.06</t>
  </si>
  <si>
    <t>Have you heard of the government's Local Development Program (LDP)?</t>
  </si>
  <si>
    <t>Ita rona ona governo nia projeitu bolu program dezenvolvimentu local (PDL)?</t>
  </si>
  <si>
    <t>MJ1.07</t>
  </si>
  <si>
    <t>Have you heard of the government's Youth Development Project (YDP)?</t>
  </si>
  <si>
    <t>Ita rona ona governu nia Projeitu dezenvolvimentu Juventude?</t>
  </si>
  <si>
    <t>MJ1.08</t>
  </si>
  <si>
    <t xml:space="preserve">Have you heard of the government's Roads for Development Program?
</t>
  </si>
  <si>
    <t xml:space="preserve">Ita rona ona konaba governu nia Programa Estradas ba Dezenvolvimentu? </t>
  </si>
  <si>
    <t>MJ1.09</t>
  </si>
  <si>
    <t xml:space="preserve">Have you heard of the government's Programa Nasional Desenvolvimentu Suku (PNDS)?
</t>
  </si>
  <si>
    <t>Ita rona ona governu nia program bolu Programa Nasional Dezenvolvimentu Suku ou PNDS?</t>
  </si>
  <si>
    <t>Participation in Groups</t>
  </si>
  <si>
    <t>MJ1.10</t>
  </si>
  <si>
    <t>Are you part of a youth group?</t>
  </si>
  <si>
    <t>Ita hola parte husi grupu joven nian?</t>
  </si>
  <si>
    <t>MJ1.11</t>
  </si>
  <si>
    <t>Are you part of a sports group?</t>
  </si>
  <si>
    <t>Ita hola parte husi grupu desportu nian?</t>
  </si>
  <si>
    <t>MJ1.12</t>
  </si>
  <si>
    <t>Are you part of a health group?</t>
  </si>
  <si>
    <t>Ita hola parte husi grupu saude nian?</t>
  </si>
  <si>
    <t>MJ1.13</t>
  </si>
  <si>
    <t>Are you part of a savings group, a credit group or arisan?</t>
  </si>
  <si>
    <t>Ita nudar parte husi grupu rai osan ka grupu kréditu ka arisan ida?</t>
  </si>
  <si>
    <t>MJ1.14</t>
  </si>
  <si>
    <t>Are you part of a religious group?</t>
  </si>
  <si>
    <t>Ita hola parte husi grupu relijiaun nian?</t>
  </si>
  <si>
    <t>MJ1.15</t>
  </si>
  <si>
    <t>Are you part of a martial arts or ritual arts group?</t>
  </si>
  <si>
    <t>Ita hola parte iha grupu arte martials?</t>
  </si>
  <si>
    <t>MJ1.16</t>
  </si>
  <si>
    <t>Are you part of a traditional, cultural or adat group?</t>
  </si>
  <si>
    <t>Ita hola parte husi grupu traditional, kultural ka adat nian?</t>
  </si>
  <si>
    <t>MJ1.17</t>
  </si>
  <si>
    <t>Are you a member of a political party?</t>
  </si>
  <si>
    <t>Ita hola parte iha grupu politico?</t>
  </si>
  <si>
    <t>MJ1.18</t>
  </si>
  <si>
    <t>Are you part of a water committee?</t>
  </si>
  <si>
    <t>Ita hola parte husi komisaun ou grupu be'e nian?</t>
  </si>
  <si>
    <t>MJ1.19</t>
  </si>
  <si>
    <t>Are you part of a farmer's group or cooperative?</t>
  </si>
  <si>
    <t>Ita hola parte iha grupu agrikultura ou koperativa agrikultura?</t>
  </si>
  <si>
    <t>MJ1.20</t>
  </si>
  <si>
    <t>Are you part of a group or cooperative that joins together to buy or store food or produce?</t>
  </si>
  <si>
    <t>Ita hola parte husi grupu ka koperativa ida nebe hamutuk sosa ka haloot ai-han ka produtu agrikola?</t>
  </si>
  <si>
    <t>MJ1.21</t>
  </si>
  <si>
    <t>Are you part of any other groups or cooperatives?</t>
  </si>
  <si>
    <t>Ita hola parte husi grupu seluk ka koperativa seluk?</t>
  </si>
  <si>
    <t>MJ1.21x</t>
  </si>
  <si>
    <t>[Specify other group]</t>
  </si>
  <si>
    <t>[Spesifika grupu seluk]</t>
  </si>
  <si>
    <t>MJ1.22</t>
  </si>
  <si>
    <t>Have you visited the home of the Xefe Aldeia or the aldeia office in the last 4 weeks?</t>
  </si>
  <si>
    <t>Ita vizita ona xefi aldeia nia uma ka sede aldeia iha semana 4 liu ba?</t>
  </si>
  <si>
    <t>MJ1.23</t>
  </si>
  <si>
    <t>Have you visited the home of the Xefe Suku or the suku office in the last 4 weeks?</t>
  </si>
  <si>
    <t>Ita vizita ona xefe suku nia uma ka sede suku iha semana 4 liu ba?</t>
  </si>
  <si>
    <t>MJ2.01</t>
  </si>
  <si>
    <t>Does your family follow lisan?</t>
  </si>
  <si>
    <t>Ita nia familia halo-tuir lisan ka lae?</t>
  </si>
  <si>
    <t>MJ2.02</t>
  </si>
  <si>
    <t>What responsibilities does your uma lisan have in this aldeia?</t>
  </si>
  <si>
    <t>Responsabilidade sa ida mak ita nia uma lisan kaer iha aldeia ne'e?</t>
  </si>
  <si>
    <t>M8.02a</t>
  </si>
  <si>
    <t>M8.02b</t>
  </si>
  <si>
    <t>M8.02c</t>
  </si>
  <si>
    <t>M8.02d</t>
  </si>
  <si>
    <t>M8.02e</t>
  </si>
  <si>
    <t>MJ3.01</t>
  </si>
  <si>
    <t>MJ3.02</t>
  </si>
  <si>
    <t>H1.02.a</t>
  </si>
  <si>
    <t>H1.02.b</t>
  </si>
  <si>
    <t>H1.02.c</t>
  </si>
  <si>
    <t>H1.02.d</t>
  </si>
  <si>
    <t>H1.02.e</t>
  </si>
  <si>
    <t>H1.02.f</t>
  </si>
  <si>
    <t>H1.02.g</t>
  </si>
  <si>
    <t>H1.02.h</t>
  </si>
  <si>
    <t>MJ3.03</t>
  </si>
  <si>
    <t>H1.06a</t>
  </si>
  <si>
    <t>H1.06b</t>
  </si>
  <si>
    <t>H1.06c</t>
  </si>
  <si>
    <t>H1.06e</t>
  </si>
  <si>
    <t>MJ3.03x</t>
  </si>
  <si>
    <t>Literacy</t>
  </si>
  <si>
    <t>MJ4.01</t>
  </si>
  <si>
    <t>Can you read?</t>
  </si>
  <si>
    <t>Ita bot bele le ka lai?</t>
  </si>
  <si>
    <t>MJ4.02</t>
  </si>
  <si>
    <t>Can you read this message for me? [swipe to show message: "Maria sells vegetables in the market."]</t>
  </si>
  <si>
    <t>Ita boot bele le'e mensagem ida ne'e mai hau? [Swipe ba hatudu mensagem]: "Maria faan modo iha merkadu."</t>
  </si>
  <si>
    <t>Made no effort because he / she could not read</t>
  </si>
  <si>
    <t>Labele halo buat ida tamba nia labele le'e</t>
  </si>
  <si>
    <t>Tried to read, but could not</t>
  </si>
  <si>
    <t>Koko atu le maibe labele</t>
  </si>
  <si>
    <t>Tried to read, but could not do so correctly</t>
  </si>
  <si>
    <t>Koko atu le'e mai le'e la los</t>
  </si>
  <si>
    <t>Read the message, but was very slow</t>
  </si>
  <si>
    <t>Bele le maibe neneik</t>
  </si>
  <si>
    <t>Read the message correctly</t>
  </si>
  <si>
    <t>Le'e mensagem ho los</t>
  </si>
  <si>
    <t>Refused</t>
  </si>
  <si>
    <t>Lakoi</t>
  </si>
  <si>
    <t>MJ4.03</t>
  </si>
  <si>
    <t>May I know your telephone number, in case I need to contact you?</t>
  </si>
  <si>
    <t>It bele fo ita nia numeru contacto, karik tempo seluk hau bele contacto ita boot?</t>
  </si>
  <si>
    <t>No - refused</t>
  </si>
  <si>
    <t>Lae - lakoi</t>
  </si>
  <si>
    <t>No - does not have a phone</t>
  </si>
  <si>
    <t>Lae - laiha telemovel</t>
  </si>
  <si>
    <t>MJ4.03x</t>
  </si>
  <si>
    <t>XXXXXXXX</t>
  </si>
  <si>
    <t>[Enter telephone number]</t>
  </si>
  <si>
    <t>[Hakerek numero telefone]</t>
  </si>
  <si>
    <t>MJ4.04</t>
  </si>
  <si>
    <t>May I take your photo?</t>
  </si>
  <si>
    <t>Hau bele hasai ita nia foto?</t>
  </si>
  <si>
    <t>MJ4.04x</t>
  </si>
  <si>
    <t>[Take photo]</t>
  </si>
  <si>
    <t>[Hasai foto]</t>
  </si>
  <si>
    <t>n</t>
  </si>
  <si>
    <t>y</t>
  </si>
  <si>
    <t>yes for preferences</t>
  </si>
  <si>
    <t>yes for youth no for elderly</t>
  </si>
  <si>
    <t>maybe</t>
  </si>
  <si>
    <t>yes for youth</t>
  </si>
  <si>
    <r>
      <t xml:space="preserve">If the government gave money to Suku Council to repair something in this suku, who are the people who will be most involved in deciding </t>
    </r>
    <r>
      <rPr>
        <b/>
        <strike/>
        <sz val="11"/>
        <color theme="1"/>
        <rFont val="Calibri"/>
        <family val="2"/>
        <scheme val="minor"/>
      </rPr>
      <t>what</t>
    </r>
    <r>
      <rPr>
        <strike/>
        <sz val="11"/>
        <color theme="1"/>
        <rFont val="Calibri"/>
        <family val="2"/>
        <scheme val="minor"/>
      </rPr>
      <t xml:space="preserve"> should be repaired? [select max 3]</t>
    </r>
  </si>
  <si>
    <r>
      <t xml:space="preserve">If there is a government project to repair roads in this suku, who are the people who will be most involved in deciding </t>
    </r>
    <r>
      <rPr>
        <b/>
        <strike/>
        <sz val="11"/>
        <color theme="1"/>
        <rFont val="Calibri"/>
        <family val="2"/>
        <scheme val="minor"/>
      </rPr>
      <t>who</t>
    </r>
    <r>
      <rPr>
        <strike/>
        <sz val="11"/>
        <color theme="1"/>
        <rFont val="Calibri"/>
        <family val="2"/>
        <scheme val="minor"/>
      </rPr>
      <t xml:space="preserve"> works on the roads? [select max 3]</t>
    </r>
  </si>
  <si>
    <r>
      <t xml:space="preserve">When there is government subsidised rice, petrol or diesel in this suku, who are the people that are most involved in deciding </t>
    </r>
    <r>
      <rPr>
        <b/>
        <strike/>
        <sz val="11"/>
        <color theme="1"/>
        <rFont val="Calibri"/>
        <family val="2"/>
        <scheme val="minor"/>
      </rPr>
      <t>who</t>
    </r>
    <r>
      <rPr>
        <strike/>
        <sz val="11"/>
        <color theme="1"/>
        <rFont val="Calibri"/>
        <family val="2"/>
        <scheme val="minor"/>
      </rPr>
      <t xml:space="preserve"> receives the rice? [select max 3]</t>
    </r>
  </si>
  <si>
    <t>Most people in this aldeia are willing to help if you need it. 
Agree or disagree?</t>
  </si>
  <si>
    <t>Part I. Subjective Wellbeing</t>
  </si>
  <si>
    <t>1. Satisfaction with Public Facilities</t>
  </si>
  <si>
    <t>Sujeitu bem star (moris kontenti)</t>
  </si>
  <si>
    <t>I1.00</t>
  </si>
  <si>
    <t>Now I would like to ask about your satisfaction and disatisfaction with public services and facilities in your Suku.</t>
  </si>
  <si>
    <t>Tuir mai ne'e hau hakarak atu husu ita boot kontente ka lae ho servisu publiku no fasilidade iha suku ne'e.</t>
  </si>
  <si>
    <t>Table Rows:</t>
  </si>
  <si>
    <t>I1.01</t>
  </si>
  <si>
    <t>With regard to health care and health facilities in this suku, are you …?</t>
  </si>
  <si>
    <t>Kona ba tratamentu saude no facilidade saude iha suku laran, ita ...?</t>
  </si>
  <si>
    <t>I1.02</t>
  </si>
  <si>
    <t>With regard to education and school facilities in this suku, are you ...?</t>
  </si>
  <si>
    <t>Kona ba edukasaun no fasilidade eskola iha suku ne'e, ita ...?</t>
  </si>
  <si>
    <t>I1.03</t>
  </si>
  <si>
    <t>With regard to agricultural irrigation facilities in this suku, are you ...?</t>
  </si>
  <si>
    <t xml:space="preserve">Kona ba fasilidade irigasaun agarikultura iha suku ne'e, ita ...? </t>
  </si>
  <si>
    <t>I1.04</t>
  </si>
  <si>
    <t>With regard to drinking water systems in this suku, are you ...?</t>
  </si>
  <si>
    <t xml:space="preserve">Kona ba sistema be-mos iha suku ne'e, ita ...? </t>
  </si>
  <si>
    <t>I1.05</t>
  </si>
  <si>
    <t>With regard to the situation of roads and bridges in this suku, are you …?</t>
  </si>
  <si>
    <t xml:space="preserve">Kona ba situasaun estrada no ponte sira iha suku ne'e, ita ...? </t>
  </si>
  <si>
    <t>I1.06</t>
  </si>
  <si>
    <t>With regard to community buildings in this suku, are you …?</t>
  </si>
  <si>
    <t xml:space="preserve">Kona ba infrastrutura komunitariu iha suku ida ne'e, ita ...? </t>
  </si>
  <si>
    <t>Table Columns:</t>
  </si>
  <si>
    <t>Probe if needed</t>
  </si>
  <si>
    <t xml:space="preserve">Satisfied </t>
  </si>
  <si>
    <t>Satisfeitu</t>
  </si>
  <si>
    <t>Neutral</t>
  </si>
  <si>
    <t>Bain-bain deit</t>
  </si>
  <si>
    <t xml:space="preserve">Unsatisfied </t>
  </si>
  <si>
    <t>La satisfeitu</t>
  </si>
  <si>
    <t>2. Adequacy of Household Situation</t>
  </si>
  <si>
    <t>Table Rows</t>
  </si>
  <si>
    <t>I2.01</t>
  </si>
  <si>
    <t>Concerning your household's current situation with housing, do you feel it is…?</t>
  </si>
  <si>
    <t>Kona ba ita nia situasaun uma-laran nian agora dadaun, ita sente ...?</t>
  </si>
  <si>
    <t>I2.02</t>
  </si>
  <si>
    <t>Concerning your household's food consumption over the past 1 month, do you feel it has been ...?</t>
  </si>
  <si>
    <t>Kona ba konsumu ai-han iha ita nia uma laran iha fulan 1 liu ba, ita sente ...?</t>
  </si>
  <si>
    <t>I2.03</t>
  </si>
  <si>
    <t>Concerning the quality of children's education, do you feel it is ...?</t>
  </si>
  <si>
    <t>Kona ba kualidade edukasaun oan sira nian, ita sente ...?</t>
  </si>
  <si>
    <t>More than adequate</t>
  </si>
  <si>
    <t>Resin</t>
  </si>
  <si>
    <t>Just adequate</t>
  </si>
  <si>
    <t>Naton ona</t>
  </si>
  <si>
    <t>Less than adequate</t>
  </si>
  <si>
    <t>La dun to'o</t>
  </si>
  <si>
    <t>3. Subjective Wellbeing</t>
  </si>
  <si>
    <t>I3.01</t>
  </si>
  <si>
    <t>In general, how happy do you consider yourself to be?; Happy, neither happy nor sad, or sad?</t>
  </si>
  <si>
    <t>Em jeral, ita sente ita nia an oinsa? Kontenti, bai-bain deit ka triste?</t>
  </si>
  <si>
    <t>Happy</t>
  </si>
  <si>
    <t>Kontenti</t>
  </si>
  <si>
    <t>Neither happy nor sad</t>
  </si>
  <si>
    <t>Bai-bain deit</t>
  </si>
  <si>
    <t>Sad</t>
  </si>
  <si>
    <t>Triste</t>
  </si>
  <si>
    <t>I3.02</t>
  </si>
  <si>
    <t>Compared to this time last year, do you feel that the financial situation of your household is better, the same, or worse?</t>
  </si>
  <si>
    <t>Kompara tinan ne'e ho tinan kotuk, ita sente ita nia situasaun ekonomika uma laran oinsa? Diak liu, hanesan deit, ka a'at liu?</t>
  </si>
  <si>
    <t>Better</t>
  </si>
  <si>
    <t>Diak liu</t>
  </si>
  <si>
    <t xml:space="preserve">Hanesan deit </t>
  </si>
  <si>
    <t>Worse</t>
  </si>
  <si>
    <t>A'at liu</t>
  </si>
  <si>
    <t>I3.03</t>
  </si>
  <si>
    <t>If someone in the household becomes sick and needs to go to a doctor, is it easy to see a doctor, just sometimes or very difficult?</t>
  </si>
  <si>
    <t>Wainhira ema ruma moras iha ita nia uma laran no preciza lori ba doutor, ita sente katak sempre fasil atu hasoru doutor ka dalaruma deit ka susar tebes?</t>
  </si>
  <si>
    <t>Easy</t>
  </si>
  <si>
    <t>Fasil</t>
  </si>
  <si>
    <t>Just sometimes</t>
  </si>
  <si>
    <t>Very difficult</t>
  </si>
  <si>
    <t>Susar tebes</t>
  </si>
  <si>
    <t>What is your name?</t>
  </si>
  <si>
    <t>Read</t>
  </si>
  <si>
    <t>Table row</t>
  </si>
  <si>
    <t>Table collums</t>
  </si>
  <si>
    <t>Don't read</t>
  </si>
  <si>
    <t>End table</t>
  </si>
  <si>
    <t>Table - Yes/No</t>
  </si>
  <si>
    <t>End</t>
  </si>
  <si>
    <t>MJ1.00</t>
  </si>
  <si>
    <t>PART A IDENTIFICATION</t>
  </si>
  <si>
    <t>[Was respondent present for original consent?]</t>
  </si>
  <si>
    <t>YB1.00</t>
  </si>
  <si>
    <t>YB1.02</t>
  </si>
  <si>
    <t>YB1.02x</t>
  </si>
  <si>
    <t>YA1</t>
  </si>
  <si>
    <t>YA2</t>
  </si>
  <si>
    <t>YA3</t>
  </si>
  <si>
    <t>YA4</t>
  </si>
  <si>
    <t>YA5</t>
  </si>
  <si>
    <t>YA6</t>
  </si>
  <si>
    <t>YA7</t>
  </si>
  <si>
    <t>Name of Household Head</t>
  </si>
  <si>
    <t>Naran xefe uma-kain</t>
  </si>
  <si>
    <t>[Is the respondent female or male?]</t>
  </si>
  <si>
    <t>[Respondente ne'e feto ou mane?]</t>
  </si>
  <si>
    <t>Do you know your year of birth?</t>
  </si>
  <si>
    <t>Ita-boot hatene ita nia tinan moris?</t>
  </si>
  <si>
    <t>How old are you? [in years]</t>
  </si>
  <si>
    <t>Ita-boot nia naran saida?</t>
  </si>
  <si>
    <t>YB0.00</t>
  </si>
  <si>
    <t>YB1.02y</t>
  </si>
  <si>
    <t>YB1.03</t>
  </si>
  <si>
    <t>YB1.04</t>
  </si>
  <si>
    <t>YB1.05</t>
  </si>
  <si>
    <t>YB2.04</t>
  </si>
  <si>
    <t>YB2.11</t>
  </si>
  <si>
    <t>YB2.30</t>
  </si>
  <si>
    <t>YB2.32</t>
  </si>
  <si>
    <t>Now I would like to ask about your participation in groups and collectives</t>
  </si>
  <si>
    <t>PART C + F</t>
  </si>
  <si>
    <t>PART G - GOVERNANCE</t>
  </si>
  <si>
    <t>Part H - COHESION</t>
  </si>
  <si>
    <t>Part J</t>
  </si>
  <si>
    <t>PART C (NOTE:Not for printing)</t>
  </si>
  <si>
    <t>Observe/only ask the youth</t>
  </si>
  <si>
    <t xml:space="preserve">Agora hau hakarak husu kona ba partisipasaun iha grupus no collectivas </t>
  </si>
  <si>
    <t>Ita-boot tinan /idade hira? [tinan]</t>
  </si>
  <si>
    <t>MJ3.02x</t>
  </si>
  <si>
    <t>How often do you receive information about what the government is doing in this area?; 
At least once a month, once or twice a year or never?</t>
  </si>
  <si>
    <t>[Select primary school class level]</t>
  </si>
  <si>
    <t>Class 1</t>
  </si>
  <si>
    <t>Klasse 1</t>
  </si>
  <si>
    <t>Class 2</t>
  </si>
  <si>
    <t>Klasse 2</t>
  </si>
  <si>
    <t>Class 3</t>
  </si>
  <si>
    <t>Klasse 3</t>
  </si>
  <si>
    <t>Class 4</t>
  </si>
  <si>
    <t>Klasse 4</t>
  </si>
  <si>
    <t>Class 5</t>
  </si>
  <si>
    <t>Klasse 5</t>
  </si>
  <si>
    <t>Class 6</t>
  </si>
  <si>
    <t>Klasse 6</t>
  </si>
  <si>
    <t>MJ3.02y</t>
  </si>
  <si>
    <t>[Select class level]</t>
  </si>
  <si>
    <t>begin group</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</si>
</sst>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409]mmm\-yy;@"/>
    <numFmt numFmtId="166" formatCode="[$-409]mmmm\-yy;@"/>
  </numFmts>
  <fonts count="41">
    <font>
      <sz val="11"/>
      <color theme="1"/>
      <name val="Calibri"/>
      <family val="2"/>
      <scheme val="minor"/>
    </font>
    <font>
      <b/>
      <sz val="11"/>
      <color theme="1"/>
      <name val="Calibri"/>
      <family val="2"/>
      <scheme val="minor"/>
    </font>
    <font>
      <b/>
      <sz val="26"/>
      <color indexed="9"/>
      <name val="Calibri"/>
      <family val="2"/>
    </font>
    <font>
      <b/>
      <sz val="11"/>
      <name val="Calibri"/>
      <family val="2"/>
    </font>
    <font>
      <b/>
      <sz val="11"/>
      <color indexed="56"/>
      <name val="Calibri"/>
      <family val="2"/>
    </font>
    <font>
      <sz val="11"/>
      <name val="Calibri"/>
      <family val="2"/>
    </font>
    <font>
      <sz val="11"/>
      <color indexed="56"/>
      <name val="Calibri"/>
      <family val="2"/>
    </font>
    <font>
      <b/>
      <sz val="11"/>
      <color indexed="8"/>
      <name val="Calibri"/>
      <family val="2"/>
    </font>
    <font>
      <sz val="11"/>
      <color indexed="8"/>
      <name val="Calibri"/>
      <family val="2"/>
    </font>
    <font>
      <sz val="11"/>
      <name val="Calibri"/>
      <family val="2"/>
      <scheme val="minor"/>
    </font>
    <font>
      <strike/>
      <sz val="11"/>
      <name val="Calibri"/>
      <family val="2"/>
    </font>
    <font>
      <strike/>
      <sz val="11"/>
      <color theme="1"/>
      <name val="Calibri"/>
      <family val="2"/>
      <scheme val="minor"/>
    </font>
    <font>
      <strike/>
      <sz val="11"/>
      <color indexed="56"/>
      <name val="Calibri"/>
      <family val="2"/>
    </font>
    <font>
      <b/>
      <strike/>
      <sz val="11"/>
      <color indexed="8"/>
      <name val="Calibri"/>
      <family val="2"/>
    </font>
    <font>
      <b/>
      <strike/>
      <sz val="11"/>
      <name val="Calibri"/>
      <family val="2"/>
    </font>
    <font>
      <b/>
      <sz val="11"/>
      <name val="Calibri"/>
      <family val="2"/>
      <scheme val="minor"/>
    </font>
    <font>
      <sz val="11"/>
      <color theme="1"/>
      <name val="Calibri"/>
      <family val="2"/>
      <scheme val="minor"/>
    </font>
    <font>
      <sz val="10"/>
      <color indexed="63"/>
      <name val="Arial"/>
      <family val="2"/>
    </font>
    <font>
      <i/>
      <sz val="11"/>
      <name val="Calibri"/>
      <family val="2"/>
    </font>
    <font>
      <b/>
      <sz val="14"/>
      <color indexed="8"/>
      <name val="Calibri"/>
      <family val="2"/>
    </font>
    <font>
      <b/>
      <sz val="18"/>
      <color indexed="9"/>
      <name val="Calibri"/>
      <family val="2"/>
    </font>
    <font>
      <sz val="10"/>
      <name val="Arial"/>
      <family val="2"/>
    </font>
    <font>
      <sz val="12"/>
      <color rgb="FF9C6500"/>
      <name val="Calibri"/>
      <family val="2"/>
      <scheme val="minor"/>
    </font>
    <font>
      <sz val="10"/>
      <name val="MS Sans Serif"/>
      <family val="2"/>
    </font>
    <font>
      <b/>
      <sz val="26"/>
      <name val="Calibri"/>
      <family val="2"/>
    </font>
    <font>
      <b/>
      <strike/>
      <sz val="11"/>
      <color indexed="56"/>
      <name val="Calibri"/>
      <family val="2"/>
    </font>
    <font>
      <b/>
      <strike/>
      <sz val="11"/>
      <color theme="1"/>
      <name val="Calibri"/>
      <family val="2"/>
      <scheme val="minor"/>
    </font>
    <font>
      <sz val="11"/>
      <color theme="3"/>
      <name val="Calibri"/>
      <family val="2"/>
      <scheme val="minor"/>
    </font>
    <font>
      <strike/>
      <sz val="11"/>
      <name val="Calibri"/>
      <family val="2"/>
      <scheme val="minor"/>
    </font>
    <font>
      <b/>
      <strike/>
      <sz val="11"/>
      <name val="Calibri"/>
      <family val="2"/>
      <scheme val="minor"/>
    </font>
    <font>
      <strike/>
      <sz val="11"/>
      <color theme="3"/>
      <name val="Calibri"/>
      <family val="2"/>
    </font>
    <font>
      <b/>
      <strike/>
      <sz val="11"/>
      <color theme="3"/>
      <name val="Calibri"/>
      <family val="2"/>
    </font>
    <font>
      <strike/>
      <sz val="11"/>
      <color theme="3"/>
      <name val="Calibri"/>
      <family val="2"/>
      <scheme val="minor"/>
    </font>
    <font>
      <sz val="11"/>
      <color theme="1"/>
      <name val="Calibri"/>
      <family val="2"/>
    </font>
    <font>
      <b/>
      <strike/>
      <sz val="11"/>
      <color theme="7" tint="-0.499984740745262"/>
      <name val="Calibri"/>
      <family val="2"/>
    </font>
    <font>
      <strike/>
      <sz val="11"/>
      <color theme="1"/>
      <name val="Calibri"/>
      <family val="2"/>
    </font>
    <font>
      <b/>
      <strike/>
      <sz val="11"/>
      <color theme="1"/>
      <name val="Calibri"/>
      <family val="2"/>
    </font>
    <font>
      <b/>
      <strike/>
      <sz val="11"/>
      <color rgb="FFFF0000"/>
      <name val="Calibri"/>
      <family val="2"/>
    </font>
    <font>
      <u/>
      <sz val="11"/>
      <color theme="10"/>
      <name val="Calibri"/>
      <family val="2"/>
      <scheme val="minor"/>
    </font>
    <font>
      <u/>
      <sz val="11"/>
      <color theme="11"/>
      <name val="Calibri"/>
      <family val="2"/>
      <scheme val="minor"/>
    </font>
    <font>
      <sz val="12"/>
      <name val="Lucida Grande"/>
    </font>
  </fonts>
  <fills count="21">
    <fill>
      <patternFill patternType="none"/>
    </fill>
    <fill>
      <patternFill patternType="gray125"/>
    </fill>
    <fill>
      <patternFill patternType="solid">
        <fgColor indexed="23"/>
        <bgColor indexed="64"/>
      </patternFill>
    </fill>
    <fill>
      <patternFill patternType="solid">
        <fgColor rgb="FFFFFF00"/>
        <bgColor indexed="64"/>
      </patternFill>
    </fill>
    <fill>
      <patternFill patternType="solid">
        <fgColor theme="5" tint="0.39997558519241921"/>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EB9C"/>
      </patternFill>
    </fill>
    <fill>
      <patternFill patternType="solid">
        <fgColor theme="7" tint="0.79998168889431442"/>
        <bgColor indexed="64"/>
      </patternFill>
    </fill>
    <fill>
      <patternFill patternType="solid">
        <fgColor indexed="46"/>
        <bgColor indexed="64"/>
      </patternFill>
    </fill>
    <fill>
      <patternFill patternType="solid">
        <fgColor indexed="56"/>
        <bgColor indexed="64"/>
      </patternFill>
    </fill>
    <fill>
      <patternFill patternType="solid">
        <fgColor indexed="55"/>
        <bgColor indexed="64"/>
      </patternFill>
    </fill>
    <fill>
      <patternFill patternType="solid">
        <fgColor theme="6"/>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theme="6" tint="0.79998168889431442"/>
        <bgColor indexed="64"/>
      </patternFill>
    </fill>
    <fill>
      <patternFill patternType="solid">
        <fgColor theme="5"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bottom/>
      <diagonal/>
    </border>
  </borders>
  <cellStyleXfs count="34">
    <xf numFmtId="0" fontId="0" fillId="0" borderId="0"/>
    <xf numFmtId="164" fontId="21" fillId="0" borderId="0" applyFont="0" applyFill="0" applyBorder="0" applyAlignment="0" applyProtection="0"/>
    <xf numFmtId="164" fontId="21" fillId="0" borderId="0" applyFont="0" applyFill="0" applyBorder="0" applyAlignment="0" applyProtection="0"/>
    <xf numFmtId="0" fontId="22" fillId="7" borderId="0" applyNumberFormat="0" applyBorder="0" applyAlignment="0" applyProtection="0"/>
    <xf numFmtId="165" fontId="21" fillId="0" borderId="0"/>
    <xf numFmtId="0" fontId="21" fillId="0" borderId="0"/>
    <xf numFmtId="0" fontId="21" fillId="0" borderId="0"/>
    <xf numFmtId="0" fontId="21" fillId="0" borderId="0"/>
    <xf numFmtId="0" fontId="21" fillId="0" borderId="0"/>
    <xf numFmtId="166" fontId="23" fillId="0" borderId="0"/>
    <xf numFmtId="0" fontId="16" fillId="0" borderId="0"/>
    <xf numFmtId="0" fontId="2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66" fontId="16" fillId="0" borderId="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cellStyleXfs>
  <cellXfs count="279">
    <xf numFmtId="0" fontId="0" fillId="0" borderId="0" xfId="0"/>
    <xf numFmtId="0" fontId="2" fillId="2" borderId="0" xfId="0" applyFont="1" applyFill="1" applyBorder="1" applyAlignment="1">
      <alignment vertical="top"/>
    </xf>
    <xf numFmtId="0" fontId="2" fillId="2" borderId="0" xfId="0" applyFont="1" applyFill="1" applyBorder="1" applyAlignment="1">
      <alignment horizontal="right" vertical="top"/>
    </xf>
    <xf numFmtId="0" fontId="2" fillId="2" borderId="0" xfId="0" applyFont="1" applyFill="1" applyBorder="1" applyAlignment="1">
      <alignment horizontal="center" vertical="top"/>
    </xf>
    <xf numFmtId="0" fontId="3" fillId="0" borderId="0" xfId="0" applyFont="1" applyFill="1" applyBorder="1" applyAlignment="1">
      <alignment horizontal="right" vertical="top"/>
    </xf>
    <xf numFmtId="0" fontId="3" fillId="0" borderId="0" xfId="0" applyFont="1" applyFill="1" applyBorder="1" applyAlignment="1">
      <alignment horizontal="left" vertical="top"/>
    </xf>
    <xf numFmtId="0" fontId="4" fillId="0" borderId="0" xfId="0" applyFont="1" applyFill="1" applyBorder="1" applyAlignment="1">
      <alignment horizontal="left" vertical="top"/>
    </xf>
    <xf numFmtId="0" fontId="3" fillId="0" borderId="0" xfId="0" applyFont="1" applyFill="1" applyBorder="1" applyAlignment="1">
      <alignment horizontal="center" vertical="top"/>
    </xf>
    <xf numFmtId="0" fontId="3" fillId="0" borderId="0" xfId="0" applyFont="1" applyFill="1" applyBorder="1" applyAlignment="1">
      <alignment vertical="top"/>
    </xf>
    <xf numFmtId="0" fontId="5" fillId="0" borderId="0" xfId="0" applyFont="1" applyFill="1" applyBorder="1" applyAlignment="1">
      <alignment vertical="top"/>
    </xf>
    <xf numFmtId="2" fontId="0" fillId="0" borderId="0" xfId="0" applyNumberFormat="1" applyFont="1" applyFill="1" applyBorder="1" applyAlignment="1">
      <alignment horizontal="left" vertical="top"/>
    </xf>
    <xf numFmtId="0" fontId="0" fillId="0" borderId="0" xfId="0" applyFont="1" applyFill="1" applyBorder="1" applyAlignment="1">
      <alignment horizontal="left" vertical="top"/>
    </xf>
    <xf numFmtId="0" fontId="0" fillId="0" borderId="0" xfId="0" applyFont="1" applyFill="1" applyBorder="1" applyAlignment="1">
      <alignment vertical="top"/>
    </xf>
    <xf numFmtId="0" fontId="7" fillId="0" borderId="0" xfId="0" applyFont="1" applyFill="1" applyBorder="1" applyAlignment="1">
      <alignment vertical="top"/>
    </xf>
    <xf numFmtId="0" fontId="6" fillId="0" borderId="0" xfId="0" applyFont="1" applyFill="1" applyBorder="1" applyAlignment="1">
      <alignment vertical="top"/>
    </xf>
    <xf numFmtId="0" fontId="0" fillId="0" borderId="0" xfId="0" applyFont="1" applyFill="1" applyBorder="1" applyAlignment="1">
      <alignment horizontal="center" vertical="top"/>
    </xf>
    <xf numFmtId="0" fontId="5" fillId="0" borderId="0" xfId="0" applyFont="1" applyFill="1" applyBorder="1" applyAlignment="1">
      <alignment horizontal="left" vertical="top"/>
    </xf>
    <xf numFmtId="0" fontId="8" fillId="0" borderId="0" xfId="0" applyFont="1" applyFill="1" applyBorder="1" applyAlignment="1">
      <alignment vertical="top"/>
    </xf>
    <xf numFmtId="2" fontId="6" fillId="0" borderId="0" xfId="0" applyNumberFormat="1" applyFont="1" applyFill="1" applyBorder="1" applyAlignment="1">
      <alignment horizontal="left" vertical="top"/>
    </xf>
    <xf numFmtId="0" fontId="6" fillId="0" borderId="0" xfId="0" applyFont="1" applyFill="1" applyBorder="1" applyAlignment="1">
      <alignment horizontal="left" vertical="top"/>
    </xf>
    <xf numFmtId="2" fontId="6" fillId="0" borderId="0" xfId="0" applyNumberFormat="1" applyFont="1" applyFill="1" applyBorder="1" applyAlignment="1">
      <alignment horizontal="center" vertical="top"/>
    </xf>
    <xf numFmtId="0" fontId="4" fillId="0" borderId="0" xfId="0" applyFont="1" applyFill="1" applyBorder="1" applyAlignment="1">
      <alignment vertical="top"/>
    </xf>
    <xf numFmtId="2" fontId="5" fillId="0" borderId="0" xfId="0" applyNumberFormat="1" applyFont="1" applyFill="1" applyBorder="1" applyAlignment="1">
      <alignment horizontal="left" vertical="top"/>
    </xf>
    <xf numFmtId="2" fontId="5" fillId="0" borderId="0" xfId="0" applyNumberFormat="1" applyFont="1" applyFill="1" applyBorder="1" applyAlignment="1">
      <alignment horizontal="center" vertical="top"/>
    </xf>
    <xf numFmtId="0" fontId="9" fillId="0" borderId="0" xfId="0" applyFont="1" applyFill="1" applyBorder="1" applyAlignment="1">
      <alignment vertical="top"/>
    </xf>
    <xf numFmtId="0" fontId="5" fillId="0" borderId="0" xfId="0" applyFont="1" applyFill="1" applyBorder="1" applyAlignment="1">
      <alignment horizontal="center" vertical="top"/>
    </xf>
    <xf numFmtId="0" fontId="5" fillId="5" borderId="0" xfId="0" applyFont="1" applyFill="1" applyBorder="1" applyAlignment="1">
      <alignment vertical="top"/>
    </xf>
    <xf numFmtId="0" fontId="10" fillId="0" borderId="0" xfId="0" applyFont="1" applyFill="1" applyBorder="1" applyAlignment="1">
      <alignment vertical="top"/>
    </xf>
    <xf numFmtId="0" fontId="10" fillId="0" borderId="0" xfId="0" applyFont="1" applyFill="1" applyBorder="1" applyAlignment="1">
      <alignment horizontal="center" vertical="top"/>
    </xf>
    <xf numFmtId="0" fontId="12" fillId="0" borderId="0" xfId="0" applyFont="1" applyFill="1" applyBorder="1" applyAlignment="1">
      <alignment vertical="top"/>
    </xf>
    <xf numFmtId="0" fontId="14" fillId="0" borderId="0" xfId="0" applyFont="1" applyFill="1" applyBorder="1" applyAlignment="1">
      <alignment vertical="top"/>
    </xf>
    <xf numFmtId="2" fontId="15" fillId="0" borderId="0" xfId="0" applyNumberFormat="1" applyFont="1" applyFill="1" applyBorder="1" applyAlignment="1">
      <alignment horizontal="left" vertical="top"/>
    </xf>
    <xf numFmtId="0" fontId="15" fillId="0" borderId="0" xfId="0" applyFont="1" applyFill="1" applyBorder="1" applyAlignment="1">
      <alignment horizontal="left" vertical="top"/>
    </xf>
    <xf numFmtId="0" fontId="15" fillId="0" borderId="0" xfId="0" applyFont="1" applyFill="1" applyBorder="1" applyAlignment="1">
      <alignment vertical="top"/>
    </xf>
    <xf numFmtId="2" fontId="9" fillId="0" borderId="0" xfId="0" applyNumberFormat="1" applyFont="1" applyFill="1" applyBorder="1" applyAlignment="1">
      <alignment horizontal="left" vertical="top"/>
    </xf>
    <xf numFmtId="0" fontId="9" fillId="0" borderId="0" xfId="0" applyFont="1" applyFill="1" applyBorder="1" applyAlignment="1">
      <alignment horizontal="left" vertical="top"/>
    </xf>
    <xf numFmtId="2" fontId="9" fillId="0" borderId="0" xfId="0" applyNumberFormat="1" applyFont="1" applyFill="1" applyBorder="1" applyAlignment="1">
      <alignment horizontal="center" vertical="top"/>
    </xf>
    <xf numFmtId="0" fontId="5" fillId="4" borderId="0" xfId="0" applyFont="1" applyFill="1" applyBorder="1" applyAlignment="1">
      <alignment vertical="top"/>
    </xf>
    <xf numFmtId="0" fontId="3" fillId="4" borderId="0" xfId="0" applyFont="1" applyFill="1" applyBorder="1" applyAlignment="1">
      <alignment vertical="top"/>
    </xf>
    <xf numFmtId="0" fontId="5" fillId="0" borderId="0" xfId="0" applyFont="1" applyFill="1" applyAlignment="1">
      <alignment vertical="top"/>
    </xf>
    <xf numFmtId="0" fontId="6" fillId="3" borderId="0" xfId="0" applyFont="1" applyFill="1" applyBorder="1" applyAlignment="1">
      <alignment vertical="top"/>
    </xf>
    <xf numFmtId="0" fontId="10" fillId="0" borderId="0" xfId="0" applyFont="1" applyFill="1" applyBorder="1" applyAlignment="1">
      <alignment horizontal="left" vertical="top"/>
    </xf>
    <xf numFmtId="0" fontId="9" fillId="0" borderId="0" xfId="0" applyFont="1" applyFill="1" applyBorder="1" applyAlignment="1">
      <alignment horizontal="center" vertical="top"/>
    </xf>
    <xf numFmtId="0" fontId="3" fillId="4" borderId="0" xfId="0" applyFont="1" applyFill="1" applyBorder="1" applyAlignment="1">
      <alignment horizontal="center" vertical="top"/>
    </xf>
    <xf numFmtId="0" fontId="9" fillId="0" borderId="0" xfId="0" applyFont="1" applyFill="1" applyAlignment="1">
      <alignment vertical="top"/>
    </xf>
    <xf numFmtId="0" fontId="9" fillId="0" borderId="0" xfId="0" applyFont="1" applyFill="1" applyAlignment="1">
      <alignment horizontal="left" vertical="top"/>
    </xf>
    <xf numFmtId="0" fontId="5" fillId="0" borderId="0" xfId="0" applyFont="1" applyFill="1" applyAlignment="1">
      <alignment horizontal="left" vertical="top"/>
    </xf>
    <xf numFmtId="0" fontId="9" fillId="0" borderId="0" xfId="0" applyFont="1" applyFill="1" applyBorder="1" applyAlignment="1">
      <alignment vertical="top" wrapText="1"/>
    </xf>
    <xf numFmtId="0" fontId="3" fillId="6" borderId="0" xfId="0" applyFont="1" applyFill="1" applyBorder="1" applyAlignment="1">
      <alignment vertical="top"/>
    </xf>
    <xf numFmtId="0" fontId="5" fillId="6" borderId="0" xfId="0" applyFont="1" applyFill="1" applyBorder="1" applyAlignment="1">
      <alignment horizontal="left" vertical="top"/>
    </xf>
    <xf numFmtId="0" fontId="5" fillId="6" borderId="0" xfId="0" applyFont="1" applyFill="1" applyBorder="1" applyAlignment="1">
      <alignment vertical="top"/>
    </xf>
    <xf numFmtId="0" fontId="3" fillId="6" borderId="0" xfId="0" applyFont="1" applyFill="1" applyBorder="1" applyAlignment="1">
      <alignment horizontal="center" vertical="top"/>
    </xf>
    <xf numFmtId="0" fontId="5" fillId="0" borderId="0" xfId="0" applyFont="1" applyFill="1" applyBorder="1" applyAlignment="1">
      <alignment horizontal="right" vertical="top"/>
    </xf>
    <xf numFmtId="0" fontId="0" fillId="0" borderId="0" xfId="0" applyFont="1" applyFill="1"/>
    <xf numFmtId="0" fontId="0" fillId="0" borderId="0" xfId="0" applyFont="1" applyFill="1" applyAlignment="1">
      <alignment horizontal="center"/>
    </xf>
    <xf numFmtId="0" fontId="0" fillId="0" borderId="0" xfId="0" applyFont="1" applyFill="1" applyAlignment="1">
      <alignment horizontal="center" vertical="center"/>
    </xf>
    <xf numFmtId="0" fontId="17" fillId="0" borderId="0" xfId="0" applyFont="1" applyAlignment="1">
      <alignment vertical="center"/>
    </xf>
    <xf numFmtId="0" fontId="0" fillId="0" borderId="0" xfId="0" applyAlignment="1"/>
    <xf numFmtId="0" fontId="0"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0" fillId="8" borderId="0" xfId="0" applyFont="1" applyFill="1" applyAlignment="1">
      <alignment horizontal="center"/>
    </xf>
    <xf numFmtId="0" fontId="0" fillId="0" borderId="1" xfId="0" applyFont="1" applyFill="1" applyBorder="1" applyAlignment="1">
      <alignment horizontal="center" vertical="center"/>
    </xf>
    <xf numFmtId="0" fontId="7" fillId="0" borderId="0" xfId="0" applyFont="1" applyFill="1"/>
    <xf numFmtId="0" fontId="1" fillId="0" borderId="1" xfId="0" applyFont="1" applyFill="1" applyBorder="1" applyAlignment="1">
      <alignment horizontal="center" vertical="center"/>
    </xf>
    <xf numFmtId="0" fontId="0" fillId="0" borderId="0" xfId="0" applyFont="1" applyFill="1" applyBorder="1"/>
    <xf numFmtId="0" fontId="0" fillId="0" borderId="1" xfId="0" applyFont="1" applyFill="1" applyBorder="1"/>
    <xf numFmtId="0" fontId="17" fillId="0" borderId="0" xfId="0" applyFont="1"/>
    <xf numFmtId="0" fontId="5" fillId="0" borderId="1" xfId="0" applyFont="1" applyFill="1" applyBorder="1" applyAlignment="1">
      <alignment horizontal="center" vertical="center"/>
    </xf>
    <xf numFmtId="0" fontId="0" fillId="0" borderId="2" xfId="0" applyFont="1" applyFill="1" applyBorder="1"/>
    <xf numFmtId="0" fontId="5" fillId="0" borderId="1" xfId="0" applyFont="1" applyFill="1" applyBorder="1" applyAlignment="1">
      <alignment vertical="top"/>
    </xf>
    <xf numFmtId="0" fontId="0" fillId="0" borderId="3" xfId="0" applyFont="1" applyFill="1" applyBorder="1"/>
    <xf numFmtId="0" fontId="0" fillId="0" borderId="4" xfId="0" applyFont="1" applyFill="1" applyBorder="1"/>
    <xf numFmtId="0" fontId="18" fillId="0" borderId="0" xfId="0" applyFont="1" applyFill="1" applyBorder="1" applyAlignment="1">
      <alignment vertical="top"/>
    </xf>
    <xf numFmtId="0" fontId="19" fillId="0" borderId="0" xfId="0" applyFont="1" applyFill="1"/>
    <xf numFmtId="0" fontId="3" fillId="11" borderId="0" xfId="0" applyFont="1" applyFill="1" applyBorder="1" applyAlignment="1">
      <alignment horizontal="left" vertical="top"/>
    </xf>
    <xf numFmtId="0" fontId="5" fillId="11" borderId="0" xfId="0" applyFont="1" applyFill="1" applyBorder="1" applyAlignment="1">
      <alignment horizontal="left" vertical="top"/>
    </xf>
    <xf numFmtId="0" fontId="6" fillId="11" borderId="0" xfId="0" applyFont="1" applyFill="1" applyBorder="1" applyAlignment="1">
      <alignment horizontal="left" vertical="top"/>
    </xf>
    <xf numFmtId="0" fontId="3" fillId="11" borderId="0" xfId="0" applyFont="1" applyFill="1" applyBorder="1" applyAlignment="1">
      <alignment horizontal="center" vertical="top"/>
    </xf>
    <xf numFmtId="0" fontId="3" fillId="11" borderId="0" xfId="0" applyFont="1" applyFill="1" applyBorder="1" applyAlignment="1">
      <alignment vertical="top"/>
    </xf>
    <xf numFmtId="0" fontId="5" fillId="11" borderId="0" xfId="0" applyFont="1" applyFill="1" applyBorder="1" applyAlignment="1">
      <alignment vertical="top"/>
    </xf>
    <xf numFmtId="0" fontId="0" fillId="11" borderId="0" xfId="0" applyFont="1" applyFill="1" applyBorder="1" applyAlignment="1">
      <alignment horizontal="left" vertical="top"/>
    </xf>
    <xf numFmtId="0" fontId="6" fillId="11" borderId="0" xfId="0" applyFont="1" applyFill="1" applyBorder="1" applyAlignment="1">
      <alignment vertical="top"/>
    </xf>
    <xf numFmtId="0" fontId="5" fillId="11" borderId="0" xfId="0" applyFont="1" applyFill="1" applyBorder="1" applyAlignment="1">
      <alignment horizontal="center" vertical="top"/>
    </xf>
    <xf numFmtId="0" fontId="6" fillId="0" borderId="0" xfId="0" applyFont="1" applyFill="1" applyBorder="1" applyAlignment="1">
      <alignment horizontal="right" vertical="top"/>
    </xf>
    <xf numFmtId="0" fontId="6" fillId="0" borderId="0" xfId="0" applyFont="1" applyFill="1" applyBorder="1" applyAlignment="1">
      <alignment horizontal="center" vertical="top"/>
    </xf>
    <xf numFmtId="0" fontId="3" fillId="0" borderId="0" xfId="0" applyFont="1" applyFill="1" applyBorder="1" applyAlignment="1">
      <alignment horizontal="left" vertical="top" wrapText="1"/>
    </xf>
    <xf numFmtId="2" fontId="0" fillId="0" borderId="0" xfId="0" applyNumberFormat="1" applyFont="1" applyFill="1" applyBorder="1" applyAlignment="1">
      <alignment horizontal="center" vertical="top"/>
    </xf>
    <xf numFmtId="0" fontId="24" fillId="0" borderId="0" xfId="0" applyFont="1" applyFill="1" applyBorder="1" applyAlignment="1">
      <alignment vertical="top"/>
    </xf>
    <xf numFmtId="0" fontId="24" fillId="3" borderId="0" xfId="0" applyFont="1" applyFill="1" applyBorder="1" applyAlignment="1">
      <alignment vertical="top"/>
    </xf>
    <xf numFmtId="0" fontId="2" fillId="3" borderId="0" xfId="0" applyFont="1" applyFill="1" applyBorder="1" applyAlignment="1">
      <alignment vertical="top"/>
    </xf>
    <xf numFmtId="0" fontId="2" fillId="3" borderId="0" xfId="0" applyFont="1" applyFill="1" applyBorder="1" applyAlignment="1">
      <alignment horizontal="right" vertical="top"/>
    </xf>
    <xf numFmtId="0" fontId="2" fillId="3" borderId="0" xfId="0" applyFont="1" applyFill="1" applyBorder="1" applyAlignment="1">
      <alignment horizontal="center" vertical="top"/>
    </xf>
    <xf numFmtId="0" fontId="25" fillId="0" borderId="0" xfId="0" applyFont="1" applyFill="1" applyBorder="1" applyAlignment="1">
      <alignment vertical="top"/>
    </xf>
    <xf numFmtId="0" fontId="0" fillId="5" borderId="0" xfId="0" applyFont="1" applyFill="1" applyBorder="1" applyAlignment="1">
      <alignment horizontal="right" vertical="top"/>
    </xf>
    <xf numFmtId="0" fontId="5" fillId="5" borderId="0" xfId="0" applyFont="1" applyFill="1" applyBorder="1" applyAlignment="1">
      <alignment horizontal="left" vertical="top"/>
    </xf>
    <xf numFmtId="0" fontId="6" fillId="5" borderId="0" xfId="0" applyFont="1" applyFill="1" applyBorder="1" applyAlignment="1">
      <alignment horizontal="left" vertical="top"/>
    </xf>
    <xf numFmtId="0" fontId="5" fillId="5" borderId="0" xfId="0" applyFont="1" applyFill="1" applyBorder="1" applyAlignment="1">
      <alignment horizontal="center" vertical="top"/>
    </xf>
    <xf numFmtId="0" fontId="12" fillId="0" borderId="0" xfId="0" applyFont="1" applyFill="1" applyBorder="1" applyAlignment="1">
      <alignment horizontal="right" vertical="top"/>
    </xf>
    <xf numFmtId="0" fontId="12" fillId="0" borderId="0" xfId="0" applyFont="1" applyFill="1" applyBorder="1" applyAlignment="1">
      <alignment horizontal="center" vertical="top"/>
    </xf>
    <xf numFmtId="0" fontId="27" fillId="0" borderId="0" xfId="0" applyFont="1" applyFill="1" applyBorder="1" applyAlignment="1">
      <alignment vertical="top"/>
    </xf>
    <xf numFmtId="2" fontId="3" fillId="0" borderId="0" xfId="0" applyNumberFormat="1" applyFont="1" applyFill="1" applyBorder="1" applyAlignment="1">
      <alignment horizontal="center" vertical="top"/>
    </xf>
    <xf numFmtId="0" fontId="0" fillId="0" borderId="0" xfId="0" applyFont="1" applyBorder="1" applyAlignment="1">
      <alignment vertical="top"/>
    </xf>
    <xf numFmtId="0" fontId="3" fillId="12" borderId="0" xfId="0" applyFont="1" applyFill="1" applyBorder="1" applyAlignment="1">
      <alignment vertical="top"/>
    </xf>
    <xf numFmtId="0" fontId="5" fillId="12" borderId="0" xfId="0" applyFont="1" applyFill="1" applyBorder="1" applyAlignment="1">
      <alignment vertical="top"/>
    </xf>
    <xf numFmtId="0" fontId="5" fillId="12" borderId="0" xfId="0" applyFont="1" applyFill="1" applyBorder="1" applyAlignment="1">
      <alignment horizontal="left" vertical="top"/>
    </xf>
    <xf numFmtId="0" fontId="5" fillId="12" borderId="0" xfId="0" applyFont="1" applyFill="1" applyBorder="1" applyAlignment="1">
      <alignment horizontal="center" vertical="top"/>
    </xf>
    <xf numFmtId="0" fontId="9" fillId="12" borderId="0" xfId="0" applyFont="1" applyFill="1" applyBorder="1" applyAlignment="1">
      <alignment horizontal="center" vertical="top"/>
    </xf>
    <xf numFmtId="0" fontId="9" fillId="12" borderId="0" xfId="0" applyFont="1" applyFill="1" applyBorder="1" applyAlignment="1">
      <alignment horizontal="left" vertical="top"/>
    </xf>
    <xf numFmtId="2" fontId="3" fillId="12" borderId="0" xfId="0" applyNumberFormat="1" applyFont="1" applyFill="1" applyBorder="1" applyAlignment="1">
      <alignment horizontal="left" vertical="top"/>
    </xf>
    <xf numFmtId="0" fontId="24" fillId="2" borderId="0" xfId="0" applyFont="1" applyFill="1" applyBorder="1" applyAlignment="1">
      <alignment vertical="top"/>
    </xf>
    <xf numFmtId="0" fontId="24" fillId="2" borderId="0" xfId="0" applyFont="1" applyFill="1" applyBorder="1" applyAlignment="1">
      <alignment horizontal="center" vertical="top"/>
    </xf>
    <xf numFmtId="0" fontId="24" fillId="2" borderId="0" xfId="0" applyFont="1" applyFill="1" applyBorder="1" applyAlignment="1">
      <alignment horizontal="right" vertical="top"/>
    </xf>
    <xf numFmtId="0" fontId="29" fillId="0" borderId="0" xfId="0" applyFont="1" applyFill="1" applyBorder="1" applyAlignment="1">
      <alignment horizontal="left" vertical="top"/>
    </xf>
    <xf numFmtId="0" fontId="29" fillId="0" borderId="0" xfId="0" applyFont="1" applyFill="1" applyBorder="1" applyAlignment="1">
      <alignment vertical="top"/>
    </xf>
    <xf numFmtId="0" fontId="29" fillId="0" borderId="0" xfId="0" applyFont="1" applyFill="1" applyBorder="1" applyAlignment="1">
      <alignment horizontal="center" vertical="top"/>
    </xf>
    <xf numFmtId="0" fontId="28" fillId="0" borderId="0" xfId="0" applyFont="1" applyFill="1" applyBorder="1" applyAlignment="1">
      <alignment horizontal="left" vertical="top"/>
    </xf>
    <xf numFmtId="0" fontId="10" fillId="0" borderId="0" xfId="0" applyFont="1" applyFill="1" applyBorder="1" applyAlignment="1">
      <alignment horizontal="right" vertical="top"/>
    </xf>
    <xf numFmtId="0" fontId="5" fillId="4" borderId="0" xfId="0" applyFont="1" applyFill="1" applyBorder="1" applyAlignment="1">
      <alignment horizontal="center" vertical="top"/>
    </xf>
    <xf numFmtId="0" fontId="5" fillId="4" borderId="0" xfId="0" applyFont="1" applyFill="1" applyBorder="1" applyAlignment="1">
      <alignment horizontal="left" vertical="top"/>
    </xf>
    <xf numFmtId="2" fontId="3" fillId="0" borderId="0" xfId="0" applyNumberFormat="1" applyFont="1" applyFill="1" applyBorder="1" applyAlignment="1">
      <alignment horizontal="left" vertical="top"/>
    </xf>
    <xf numFmtId="0" fontId="24" fillId="0" borderId="0" xfId="0" applyFont="1" applyFill="1" applyBorder="1" applyAlignment="1">
      <alignment horizontal="center" vertical="top"/>
    </xf>
    <xf numFmtId="0" fontId="24" fillId="0" borderId="0" xfId="0" applyFont="1" applyFill="1" applyBorder="1" applyAlignment="1">
      <alignment horizontal="right" vertical="top"/>
    </xf>
    <xf numFmtId="0" fontId="14" fillId="14" borderId="0" xfId="0" applyFont="1" applyFill="1" applyBorder="1" applyAlignment="1">
      <alignment vertical="top"/>
    </xf>
    <xf numFmtId="0" fontId="14" fillId="14" borderId="0" xfId="0" applyFont="1" applyFill="1" applyBorder="1" applyAlignment="1">
      <alignment horizontal="left" vertical="top"/>
    </xf>
    <xf numFmtId="0" fontId="10" fillId="14" borderId="0" xfId="0" applyFont="1" applyFill="1" applyBorder="1" applyAlignment="1">
      <alignment horizontal="left" vertical="top"/>
    </xf>
    <xf numFmtId="0" fontId="12" fillId="14" borderId="0" xfId="0" applyFont="1" applyFill="1" applyBorder="1" applyAlignment="1">
      <alignment horizontal="left" vertical="top"/>
    </xf>
    <xf numFmtId="0" fontId="14" fillId="14" borderId="0" xfId="0" applyFont="1" applyFill="1" applyBorder="1" applyAlignment="1">
      <alignment horizontal="center" vertical="top"/>
    </xf>
    <xf numFmtId="2" fontId="11" fillId="14" borderId="0" xfId="0" applyNumberFormat="1" applyFont="1" applyFill="1" applyBorder="1" applyAlignment="1">
      <alignment horizontal="left" vertical="top"/>
    </xf>
    <xf numFmtId="0" fontId="11" fillId="14" borderId="0" xfId="0" applyFont="1" applyFill="1" applyBorder="1" applyAlignment="1">
      <alignment horizontal="left" vertical="top"/>
    </xf>
    <xf numFmtId="0" fontId="13" fillId="14" borderId="0" xfId="0" applyFont="1" applyFill="1" applyBorder="1" applyAlignment="1">
      <alignment vertical="top"/>
    </xf>
    <xf numFmtId="0" fontId="11" fillId="14" borderId="0" xfId="0" applyFont="1" applyFill="1" applyBorder="1" applyAlignment="1">
      <alignment horizontal="center" vertical="top"/>
    </xf>
    <xf numFmtId="0" fontId="11" fillId="14" borderId="0" xfId="0" applyFont="1" applyFill="1" applyBorder="1" applyAlignment="1">
      <alignment vertical="top"/>
    </xf>
    <xf numFmtId="2" fontId="12" fillId="14" borderId="0" xfId="0" applyNumberFormat="1" applyFont="1" applyFill="1" applyBorder="1" applyAlignment="1">
      <alignment horizontal="left" vertical="top"/>
    </xf>
    <xf numFmtId="2" fontId="12" fillId="14" borderId="0" xfId="0" applyNumberFormat="1" applyFont="1" applyFill="1" applyBorder="1" applyAlignment="1">
      <alignment horizontal="center" vertical="top"/>
    </xf>
    <xf numFmtId="0" fontId="25" fillId="14" borderId="0" xfId="0" applyFont="1" applyFill="1" applyBorder="1" applyAlignment="1">
      <alignment vertical="top"/>
    </xf>
    <xf numFmtId="0" fontId="10" fillId="14" borderId="0" xfId="0" applyFont="1" applyFill="1" applyBorder="1" applyAlignment="1">
      <alignment vertical="top"/>
    </xf>
    <xf numFmtId="2" fontId="10" fillId="14" borderId="0" xfId="0" applyNumberFormat="1" applyFont="1" applyFill="1" applyBorder="1" applyAlignment="1">
      <alignment horizontal="center" vertical="top"/>
    </xf>
    <xf numFmtId="0" fontId="10" fillId="14" borderId="0" xfId="0" applyFont="1" applyFill="1" applyBorder="1" applyAlignment="1">
      <alignment horizontal="center" vertical="top"/>
    </xf>
    <xf numFmtId="0" fontId="12" fillId="14" borderId="0" xfId="0" applyFont="1" applyFill="1" applyBorder="1" applyAlignment="1">
      <alignment vertical="top"/>
    </xf>
    <xf numFmtId="0" fontId="12" fillId="14" borderId="0" xfId="0" applyFont="1" applyFill="1" applyBorder="1" applyAlignment="1">
      <alignment horizontal="right" vertical="top"/>
    </xf>
    <xf numFmtId="0" fontId="12" fillId="14" borderId="0" xfId="0" applyFont="1" applyFill="1" applyBorder="1" applyAlignment="1">
      <alignment horizontal="center" vertical="top"/>
    </xf>
    <xf numFmtId="0" fontId="28" fillId="14" borderId="0" xfId="0" applyFont="1" applyFill="1" applyBorder="1" applyAlignment="1">
      <alignment horizontal="left" vertical="top"/>
    </xf>
    <xf numFmtId="0" fontId="28" fillId="14" borderId="0" xfId="0" applyFont="1" applyFill="1" applyBorder="1" applyAlignment="1">
      <alignment horizontal="center" vertical="top"/>
    </xf>
    <xf numFmtId="0" fontId="28" fillId="14" borderId="0" xfId="0" applyFont="1" applyFill="1" applyBorder="1" applyAlignment="1">
      <alignment vertical="top"/>
    </xf>
    <xf numFmtId="2" fontId="28" fillId="14" borderId="0" xfId="0" applyNumberFormat="1" applyFont="1" applyFill="1" applyBorder="1" applyAlignment="1">
      <alignment horizontal="left" vertical="top"/>
    </xf>
    <xf numFmtId="0" fontId="30" fillId="14" borderId="0" xfId="0" applyFont="1" applyFill="1" applyBorder="1" applyAlignment="1">
      <alignment horizontal="right" vertical="top"/>
    </xf>
    <xf numFmtId="0" fontId="30" fillId="14" borderId="0" xfId="0" applyFont="1" applyFill="1" applyBorder="1" applyAlignment="1">
      <alignment horizontal="left" vertical="top"/>
    </xf>
    <xf numFmtId="0" fontId="30" fillId="14" borderId="0" xfId="0" applyFont="1" applyFill="1" applyBorder="1" applyAlignment="1">
      <alignment vertical="top"/>
    </xf>
    <xf numFmtId="0" fontId="31" fillId="14" borderId="0" xfId="0" applyFont="1" applyFill="1" applyBorder="1" applyAlignment="1">
      <alignment vertical="top"/>
    </xf>
    <xf numFmtId="2" fontId="10" fillId="14" borderId="0" xfId="0" applyNumberFormat="1" applyFont="1" applyFill="1" applyBorder="1" applyAlignment="1">
      <alignment horizontal="left" vertical="top"/>
    </xf>
    <xf numFmtId="0" fontId="10" fillId="14" borderId="0" xfId="0" applyFont="1" applyFill="1" applyBorder="1" applyAlignment="1">
      <alignment horizontal="right" vertical="top"/>
    </xf>
    <xf numFmtId="2" fontId="28" fillId="14" borderId="0" xfId="0" applyNumberFormat="1" applyFont="1" applyFill="1" applyBorder="1" applyAlignment="1">
      <alignment horizontal="center" vertical="top"/>
    </xf>
    <xf numFmtId="0" fontId="11" fillId="14" borderId="0" xfId="0" applyFont="1" applyFill="1" applyAlignment="1"/>
    <xf numFmtId="0" fontId="5" fillId="15" borderId="0" xfId="0" applyFont="1" applyFill="1" applyBorder="1" applyAlignment="1">
      <alignment horizontal="left" vertical="top"/>
    </xf>
    <xf numFmtId="0" fontId="5" fillId="15" borderId="0" xfId="0" applyFont="1" applyFill="1" applyBorder="1" applyAlignment="1">
      <alignment vertical="top"/>
    </xf>
    <xf numFmtId="0" fontId="0" fillId="0" borderId="0" xfId="0" applyAlignment="1">
      <alignment vertical="center" wrapText="1"/>
    </xf>
    <xf numFmtId="0" fontId="3" fillId="16" borderId="0" xfId="0" applyFont="1" applyFill="1" applyBorder="1" applyAlignment="1">
      <alignment vertical="top"/>
    </xf>
    <xf numFmtId="0" fontId="6" fillId="0" borderId="0" xfId="0" applyFont="1" applyFill="1" applyAlignment="1">
      <alignment vertical="top"/>
    </xf>
    <xf numFmtId="0" fontId="27" fillId="0" borderId="0" xfId="0" applyFont="1" applyAlignment="1">
      <alignment vertical="center"/>
    </xf>
    <xf numFmtId="0" fontId="4" fillId="16" borderId="0" xfId="0" applyFont="1" applyFill="1" applyBorder="1" applyAlignment="1">
      <alignment vertical="top"/>
    </xf>
    <xf numFmtId="0" fontId="6" fillId="16" borderId="0" xfId="0" applyFont="1" applyFill="1" applyBorder="1" applyAlignment="1">
      <alignment vertical="top"/>
    </xf>
    <xf numFmtId="0" fontId="6" fillId="16" borderId="0" xfId="0" applyFont="1" applyFill="1" applyBorder="1" applyAlignment="1">
      <alignment horizontal="center" vertical="top"/>
    </xf>
    <xf numFmtId="0" fontId="6" fillId="16" borderId="0" xfId="0" applyFont="1" applyFill="1" applyBorder="1" applyAlignment="1">
      <alignment horizontal="right" vertical="top"/>
    </xf>
    <xf numFmtId="0" fontId="6" fillId="16" borderId="0" xfId="0" applyFont="1" applyFill="1" applyAlignment="1">
      <alignment vertical="top"/>
    </xf>
    <xf numFmtId="0" fontId="5" fillId="16" borderId="0" xfId="0" applyFont="1" applyFill="1" applyAlignment="1">
      <alignment vertical="top"/>
    </xf>
    <xf numFmtId="0" fontId="0" fillId="16" borderId="0" xfId="0" applyFont="1" applyFill="1" applyBorder="1" applyAlignment="1">
      <alignment horizontal="left" vertical="top"/>
    </xf>
    <xf numFmtId="0" fontId="5" fillId="0" borderId="0" xfId="0" applyFont="1" applyAlignment="1">
      <alignment vertical="top"/>
    </xf>
    <xf numFmtId="0" fontId="5" fillId="17" borderId="0" xfId="0" applyFont="1" applyFill="1" applyBorder="1" applyAlignment="1">
      <alignment vertical="top"/>
    </xf>
    <xf numFmtId="0" fontId="33" fillId="0" borderId="0" xfId="0" applyFont="1" applyFill="1" applyAlignment="1">
      <alignment vertical="top" wrapText="1"/>
    </xf>
    <xf numFmtId="0" fontId="6" fillId="15" borderId="0" xfId="0" applyFont="1" applyFill="1" applyBorder="1" applyAlignment="1">
      <alignment vertical="top"/>
    </xf>
    <xf numFmtId="0" fontId="0" fillId="0" borderId="0" xfId="0" applyFont="1" applyFill="1" applyBorder="1" applyAlignment="1">
      <alignment vertical="top" wrapText="1"/>
    </xf>
    <xf numFmtId="0" fontId="6" fillId="0" borderId="0" xfId="0" applyFont="1" applyAlignment="1">
      <alignment vertical="top"/>
    </xf>
    <xf numFmtId="0" fontId="6" fillId="0" borderId="0" xfId="0" applyFont="1" applyFill="1" applyBorder="1" applyAlignment="1">
      <alignment vertical="top" wrapText="1"/>
    </xf>
    <xf numFmtId="0" fontId="6" fillId="0" borderId="0" xfId="0" applyFont="1" applyFill="1" applyBorder="1" applyAlignment="1">
      <alignment horizontal="right" vertical="top" wrapText="1"/>
    </xf>
    <xf numFmtId="0" fontId="4" fillId="0" borderId="0" xfId="0" applyFont="1" applyFill="1" applyBorder="1" applyAlignment="1">
      <alignment vertical="top" wrapText="1"/>
    </xf>
    <xf numFmtId="0" fontId="5" fillId="0" borderId="0" xfId="0" applyFont="1" applyFill="1" applyBorder="1" applyAlignment="1">
      <alignment vertical="top" wrapText="1"/>
    </xf>
    <xf numFmtId="0" fontId="6" fillId="0" borderId="0" xfId="0" applyFont="1" applyFill="1" applyBorder="1" applyAlignment="1">
      <alignment horizontal="center" vertical="top" wrapText="1"/>
    </xf>
    <xf numFmtId="0" fontId="5" fillId="18" borderId="0" xfId="0" applyFont="1" applyFill="1" applyBorder="1" applyAlignment="1">
      <alignment horizontal="left" vertical="top"/>
    </xf>
    <xf numFmtId="0" fontId="6" fillId="12" borderId="0" xfId="0" applyFont="1" applyFill="1" applyBorder="1" applyAlignment="1">
      <alignment vertical="top"/>
    </xf>
    <xf numFmtId="0" fontId="3" fillId="12" borderId="0" xfId="0" applyFont="1" applyFill="1" applyBorder="1" applyAlignment="1">
      <alignment horizontal="center" vertical="top"/>
    </xf>
    <xf numFmtId="0" fontId="6" fillId="13" borderId="0" xfId="0" applyFont="1" applyFill="1" applyBorder="1" applyAlignment="1">
      <alignment horizontal="left" vertical="top"/>
    </xf>
    <xf numFmtId="0" fontId="0" fillId="0" borderId="0" xfId="0" applyFont="1" applyAlignment="1">
      <alignment vertical="top"/>
    </xf>
    <xf numFmtId="0" fontId="6" fillId="12" borderId="0" xfId="0" applyFont="1" applyFill="1" applyBorder="1" applyAlignment="1">
      <alignment horizontal="left" vertical="top"/>
    </xf>
    <xf numFmtId="0" fontId="7" fillId="18" borderId="0" xfId="0" applyFont="1" applyFill="1" applyBorder="1" applyAlignment="1">
      <alignment vertical="top"/>
    </xf>
    <xf numFmtId="0" fontId="7" fillId="0" borderId="0" xfId="0" applyFont="1" applyFill="1" applyBorder="1" applyAlignment="1">
      <alignment horizontal="center" vertical="top"/>
    </xf>
    <xf numFmtId="0" fontId="5" fillId="19" borderId="0" xfId="0" applyFont="1" applyFill="1" applyBorder="1" applyAlignment="1">
      <alignment vertical="top"/>
    </xf>
    <xf numFmtId="0" fontId="6" fillId="19" borderId="0" xfId="0" applyFont="1" applyFill="1" applyBorder="1" applyAlignment="1">
      <alignment vertical="top"/>
    </xf>
    <xf numFmtId="0" fontId="5" fillId="19" borderId="0" xfId="0" applyFont="1" applyFill="1" applyBorder="1" applyAlignment="1">
      <alignment horizontal="left" vertical="top"/>
    </xf>
    <xf numFmtId="0" fontId="6" fillId="19" borderId="0" xfId="0" applyFont="1" applyFill="1" applyBorder="1" applyAlignment="1">
      <alignment horizontal="left" vertical="top"/>
    </xf>
    <xf numFmtId="0" fontId="5" fillId="19" borderId="0" xfId="0" applyFont="1" applyFill="1" applyBorder="1" applyAlignment="1">
      <alignment horizontal="center" vertical="top"/>
    </xf>
    <xf numFmtId="0" fontId="3" fillId="19" borderId="0" xfId="0" applyFont="1" applyFill="1" applyBorder="1" applyAlignment="1">
      <alignment vertical="top"/>
    </xf>
    <xf numFmtId="0" fontId="5" fillId="11" borderId="0" xfId="0" applyFont="1" applyFill="1" applyBorder="1" applyAlignment="1">
      <alignment horizontal="right" vertical="top"/>
    </xf>
    <xf numFmtId="0" fontId="6" fillId="0" borderId="0" xfId="0" applyFont="1" applyBorder="1" applyAlignment="1">
      <alignment vertical="top"/>
    </xf>
    <xf numFmtId="0" fontId="6" fillId="0" borderId="0" xfId="0" applyFont="1" applyAlignment="1"/>
    <xf numFmtId="0" fontId="6" fillId="0" borderId="0" xfId="0" applyFont="1" applyBorder="1" applyAlignment="1"/>
    <xf numFmtId="0" fontId="5" fillId="0" borderId="0" xfId="0" applyFont="1" applyBorder="1" applyAlignment="1"/>
    <xf numFmtId="0" fontId="4" fillId="15" borderId="0" xfId="0" applyFont="1" applyFill="1" applyBorder="1" applyAlignment="1">
      <alignment vertical="top"/>
    </xf>
    <xf numFmtId="0" fontId="6" fillId="15" borderId="0" xfId="0" applyFont="1" applyFill="1" applyBorder="1" applyAlignment="1">
      <alignment horizontal="right" vertical="top"/>
    </xf>
    <xf numFmtId="0" fontId="6" fillId="15" borderId="0" xfId="0" applyFont="1" applyFill="1" applyBorder="1" applyAlignment="1">
      <alignment horizontal="center" vertical="top"/>
    </xf>
    <xf numFmtId="0" fontId="10" fillId="14" borderId="0" xfId="0" applyFont="1" applyFill="1" applyAlignment="1">
      <alignment vertical="top"/>
    </xf>
    <xf numFmtId="0" fontId="11" fillId="14" borderId="0" xfId="0" applyFont="1" applyFill="1" applyAlignment="1">
      <alignment vertical="center"/>
    </xf>
    <xf numFmtId="0" fontId="34" fillId="14" borderId="0" xfId="0" applyFont="1" applyFill="1" applyBorder="1" applyAlignment="1">
      <alignment vertical="top"/>
    </xf>
    <xf numFmtId="0" fontId="34" fillId="14" borderId="0" xfId="0" applyFont="1" applyFill="1" applyBorder="1" applyAlignment="1">
      <alignment horizontal="left" vertical="top"/>
    </xf>
    <xf numFmtId="0" fontId="34" fillId="14" borderId="0" xfId="0" applyFont="1" applyFill="1" applyBorder="1" applyAlignment="1">
      <alignment horizontal="center" vertical="top"/>
    </xf>
    <xf numFmtId="0" fontId="31" fillId="14" borderId="0" xfId="0" applyFont="1" applyFill="1" applyBorder="1" applyAlignment="1">
      <alignment vertical="top" wrapText="1"/>
    </xf>
    <xf numFmtId="0" fontId="32" fillId="14" borderId="0" xfId="0" applyFont="1" applyFill="1" applyBorder="1" applyAlignment="1">
      <alignment horizontal="left" vertical="top"/>
    </xf>
    <xf numFmtId="0" fontId="30" fillId="14" borderId="0" xfId="0" applyFont="1" applyFill="1" applyAlignment="1">
      <alignment vertical="top"/>
    </xf>
    <xf numFmtId="0" fontId="35" fillId="14" borderId="0" xfId="0" applyFont="1" applyFill="1" applyAlignment="1">
      <alignment vertical="top"/>
    </xf>
    <xf numFmtId="0" fontId="36" fillId="14" borderId="0" xfId="0" applyFont="1" applyFill="1" applyBorder="1" applyAlignment="1">
      <alignment vertical="top"/>
    </xf>
    <xf numFmtId="0" fontId="35" fillId="14" borderId="0" xfId="0" applyFont="1" applyFill="1" applyBorder="1" applyAlignment="1">
      <alignment vertical="top"/>
    </xf>
    <xf numFmtId="0" fontId="31" fillId="14" borderId="0" xfId="0" applyFont="1" applyFill="1" applyBorder="1" applyAlignment="1">
      <alignment horizontal="left" vertical="top"/>
    </xf>
    <xf numFmtId="0" fontId="10" fillId="14" borderId="0" xfId="0" applyFont="1" applyFill="1" applyBorder="1" applyAlignment="1">
      <alignment vertical="top" wrapText="1"/>
    </xf>
    <xf numFmtId="0" fontId="10" fillId="14" borderId="0" xfId="0" applyFont="1" applyFill="1" applyBorder="1" applyAlignment="1">
      <alignment horizontal="left" vertical="top" wrapText="1"/>
    </xf>
    <xf numFmtId="0" fontId="10" fillId="14" borderId="0" xfId="0" applyFont="1" applyFill="1" applyBorder="1" applyAlignment="1">
      <alignment horizontal="center" vertical="top" wrapText="1"/>
    </xf>
    <xf numFmtId="0" fontId="11" fillId="14" borderId="0" xfId="0" applyFont="1" applyFill="1" applyBorder="1" applyAlignment="1">
      <alignment vertical="top" wrapText="1"/>
    </xf>
    <xf numFmtId="0" fontId="14" fillId="14" borderId="0" xfId="0" applyFont="1" applyFill="1" applyBorder="1" applyAlignment="1">
      <alignment vertical="top" wrapText="1"/>
    </xf>
    <xf numFmtId="0" fontId="12" fillId="14" borderId="0" xfId="0" applyFont="1" applyFill="1" applyAlignment="1">
      <alignment vertical="top"/>
    </xf>
    <xf numFmtId="0" fontId="37" fillId="14" borderId="0" xfId="0" applyFont="1" applyFill="1" applyBorder="1" applyAlignment="1">
      <alignment vertical="top"/>
    </xf>
    <xf numFmtId="0" fontId="32" fillId="14" borderId="0" xfId="0" applyFont="1" applyFill="1" applyAlignment="1">
      <alignment vertical="center"/>
    </xf>
    <xf numFmtId="0" fontId="11" fillId="14" borderId="0" xfId="0" applyFont="1" applyFill="1" applyBorder="1" applyAlignment="1">
      <alignment horizontal="left" vertical="top" wrapText="1"/>
    </xf>
    <xf numFmtId="0" fontId="0" fillId="0" borderId="0" xfId="0" applyFont="1" applyFill="1" applyBorder="1" applyAlignment="1">
      <alignment horizontal="left" vertical="top"/>
    </xf>
    <xf numFmtId="0" fontId="6" fillId="11" borderId="0" xfId="0" applyFont="1" applyFill="1" applyBorder="1" applyAlignment="1">
      <alignment horizontal="right" vertical="top"/>
    </xf>
    <xf numFmtId="0" fontId="4" fillId="0" borderId="0" xfId="0" applyFont="1" applyFill="1" applyBorder="1" applyAlignment="1">
      <alignment horizontal="center" vertical="top"/>
    </xf>
    <xf numFmtId="0" fontId="4" fillId="0" borderId="0" xfId="0" applyFont="1" applyFill="1" applyBorder="1" applyAlignment="1">
      <alignment horizontal="right" vertical="top"/>
    </xf>
    <xf numFmtId="0" fontId="3" fillId="16" borderId="0" xfId="0" applyFont="1" applyFill="1" applyBorder="1" applyAlignment="1">
      <alignment horizontal="center" vertical="top"/>
    </xf>
    <xf numFmtId="0" fontId="1" fillId="0" borderId="0" xfId="0" applyFont="1" applyFill="1" applyBorder="1" applyAlignment="1">
      <alignment horizontal="left" vertical="top"/>
    </xf>
    <xf numFmtId="0" fontId="26" fillId="14" borderId="0" xfId="0" applyFont="1" applyFill="1" applyBorder="1" applyAlignment="1">
      <alignment horizontal="left" vertical="top"/>
    </xf>
    <xf numFmtId="0" fontId="25" fillId="14" borderId="0" xfId="0" applyFont="1" applyFill="1" applyBorder="1" applyAlignment="1">
      <alignment horizontal="center" vertical="top"/>
    </xf>
    <xf numFmtId="0" fontId="25" fillId="14" borderId="0" xfId="0" applyFont="1" applyFill="1" applyBorder="1" applyAlignment="1">
      <alignment horizontal="right" vertical="top"/>
    </xf>
    <xf numFmtId="0" fontId="0" fillId="0" borderId="0" xfId="0" applyFont="1" applyFill="1" applyBorder="1" applyAlignment="1">
      <alignment horizontal="left" vertical="top"/>
    </xf>
    <xf numFmtId="0" fontId="3" fillId="4" borderId="0" xfId="0" applyFont="1" applyFill="1" applyBorder="1" applyAlignment="1">
      <alignment horizontal="left" vertical="top"/>
    </xf>
    <xf numFmtId="2" fontId="4" fillId="0" borderId="0" xfId="0" applyNumberFormat="1" applyFont="1" applyFill="1" applyBorder="1" applyAlignment="1">
      <alignment horizontal="center" vertical="top"/>
    </xf>
    <xf numFmtId="0" fontId="3" fillId="20" borderId="0" xfId="0" applyFont="1" applyFill="1" applyBorder="1" applyAlignment="1">
      <alignment vertical="top"/>
    </xf>
    <xf numFmtId="0" fontId="5" fillId="20" borderId="0" xfId="0" applyFont="1" applyFill="1" applyBorder="1" applyAlignment="1">
      <alignment vertical="top"/>
    </xf>
    <xf numFmtId="0" fontId="6" fillId="20" borderId="0" xfId="0" applyFont="1" applyFill="1" applyBorder="1" applyAlignment="1">
      <alignment vertical="top"/>
    </xf>
    <xf numFmtId="2" fontId="0" fillId="20" borderId="0" xfId="0" applyNumberFormat="1" applyFont="1" applyFill="1" applyBorder="1" applyAlignment="1">
      <alignment horizontal="left" vertical="top"/>
    </xf>
    <xf numFmtId="0" fontId="0" fillId="20" borderId="0" xfId="0" applyFont="1" applyFill="1" applyBorder="1" applyAlignment="1">
      <alignment horizontal="left" vertical="top"/>
    </xf>
    <xf numFmtId="0" fontId="7" fillId="20" borderId="0" xfId="0" applyFont="1" applyFill="1" applyBorder="1" applyAlignment="1">
      <alignment vertical="top"/>
    </xf>
    <xf numFmtId="0" fontId="0" fillId="20" borderId="0" xfId="0" applyFont="1" applyFill="1" applyBorder="1" applyAlignment="1">
      <alignment horizontal="center" vertical="top"/>
    </xf>
    <xf numFmtId="2" fontId="3" fillId="20" borderId="0" xfId="0" applyNumberFormat="1" applyFont="1" applyFill="1" applyBorder="1" applyAlignment="1">
      <alignment horizontal="center" vertical="top"/>
    </xf>
    <xf numFmtId="2" fontId="5" fillId="0" borderId="0" xfId="0" applyNumberFormat="1" applyFont="1" applyFill="1" applyBorder="1" applyAlignment="1">
      <alignment vertical="top"/>
    </xf>
    <xf numFmtId="0" fontId="5" fillId="3" borderId="0" xfId="0" applyFont="1" applyFill="1" applyBorder="1" applyAlignment="1">
      <alignment horizontal="left" vertical="top"/>
    </xf>
    <xf numFmtId="0" fontId="7" fillId="3" borderId="0" xfId="0" applyFont="1" applyFill="1" applyBorder="1" applyAlignment="1">
      <alignment vertical="top"/>
    </xf>
    <xf numFmtId="0" fontId="5" fillId="3" borderId="0" xfId="0" applyFont="1" applyFill="1" applyBorder="1" applyAlignment="1">
      <alignment vertical="top"/>
    </xf>
    <xf numFmtId="0" fontId="0" fillId="3" borderId="0" xfId="0" applyFill="1"/>
    <xf numFmtId="0" fontId="0" fillId="0" borderId="0" xfId="0" applyFill="1"/>
    <xf numFmtId="2" fontId="0" fillId="0" borderId="0" xfId="0" applyNumberFormat="1" applyFill="1" applyAlignment="1">
      <alignment horizontal="center"/>
    </xf>
    <xf numFmtId="0" fontId="0" fillId="3" borderId="0" xfId="0" applyFont="1" applyFill="1" applyBorder="1" applyAlignment="1">
      <alignment vertical="top"/>
    </xf>
    <xf numFmtId="0" fontId="0" fillId="0" borderId="0" xfId="0" applyFont="1" applyFill="1" applyBorder="1" applyAlignment="1">
      <alignment horizontal="left" vertical="top"/>
    </xf>
    <xf numFmtId="0" fontId="40" fillId="0" borderId="1" xfId="0" applyNumberFormat="1" applyFont="1" applyBorder="1" applyAlignment="1"/>
    <xf numFmtId="0" fontId="20" fillId="10" borderId="0" xfId="0" applyFont="1" applyFill="1" applyAlignment="1">
      <alignment horizontal="center"/>
    </xf>
    <xf numFmtId="0" fontId="7" fillId="9" borderId="5" xfId="0" applyFont="1" applyFill="1" applyBorder="1" applyAlignment="1">
      <alignment horizontal="center"/>
    </xf>
    <xf numFmtId="0" fontId="7" fillId="9" borderId="0" xfId="0" applyFont="1" applyFill="1" applyBorder="1" applyAlignment="1">
      <alignment horizontal="center"/>
    </xf>
    <xf numFmtId="0" fontId="3" fillId="0" borderId="0" xfId="0" applyFont="1" applyFill="1" applyBorder="1" applyAlignment="1">
      <alignment horizontal="left" vertical="top"/>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xf>
    <xf numFmtId="0" fontId="3" fillId="0" borderId="0" xfId="0" applyFont="1" applyFill="1" applyBorder="1" applyAlignment="1">
      <alignment horizontal="left" vertical="top" wrapText="1"/>
    </xf>
    <xf numFmtId="0" fontId="10" fillId="14" borderId="0" xfId="0" applyFont="1" applyFill="1" applyBorder="1" applyAlignment="1">
      <alignment horizontal="left" vertical="top" wrapText="1"/>
    </xf>
    <xf numFmtId="0" fontId="28" fillId="14" borderId="0"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0" xfId="0" applyFont="1" applyFill="1" applyAlignment="1">
      <alignment horizontal="left" vertical="top" wrapText="1"/>
    </xf>
    <xf numFmtId="0" fontId="11" fillId="14" borderId="0" xfId="0" applyFont="1" applyFill="1" applyAlignment="1">
      <alignment horizontal="left" vertical="center" wrapText="1"/>
    </xf>
    <xf numFmtId="0" fontId="31" fillId="14" borderId="0" xfId="0" applyFont="1" applyFill="1" applyBorder="1" applyAlignment="1">
      <alignment horizontal="left" vertical="top" wrapText="1"/>
    </xf>
    <xf numFmtId="0" fontId="30" fillId="14" borderId="0" xfId="0" applyFont="1" applyFill="1" applyBorder="1" applyAlignment="1">
      <alignment horizontal="left" vertical="top" wrapText="1"/>
    </xf>
    <xf numFmtId="0" fontId="36" fillId="14" borderId="0" xfId="0" applyFont="1" applyFill="1" applyBorder="1" applyAlignment="1">
      <alignment horizontal="left" vertical="top" wrapText="1"/>
    </xf>
    <xf numFmtId="0" fontId="14" fillId="14" borderId="0" xfId="0" applyFont="1" applyFill="1" applyBorder="1" applyAlignment="1">
      <alignment horizontal="left" vertical="top" wrapText="1"/>
    </xf>
    <xf numFmtId="0" fontId="12" fillId="14" borderId="0" xfId="0" applyFont="1" applyFill="1" applyBorder="1" applyAlignment="1">
      <alignment horizontal="left" vertical="top" wrapText="1"/>
    </xf>
    <xf numFmtId="0" fontId="6" fillId="0" borderId="0" xfId="0" applyFont="1" applyFill="1" applyAlignment="1">
      <alignment horizontal="left" vertical="top" wrapText="1"/>
    </xf>
    <xf numFmtId="0" fontId="6" fillId="17"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0" fillId="0" borderId="0"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applyBorder="1" applyAlignment="1">
      <alignment horizontal="center" vertical="top" wrapText="1"/>
    </xf>
    <xf numFmtId="0" fontId="6" fillId="0" borderId="0" xfId="0" applyFont="1" applyAlignment="1">
      <alignment horizontal="left" vertical="top" wrapText="1"/>
    </xf>
    <xf numFmtId="0" fontId="4" fillId="0" borderId="0" xfId="0" applyFont="1" applyAlignment="1">
      <alignment horizontal="left" vertical="top" wrapText="1"/>
    </xf>
    <xf numFmtId="0" fontId="11" fillId="14" borderId="0" xfId="0" applyFont="1" applyFill="1" applyBorder="1" applyAlignment="1">
      <alignment horizontal="left" vertical="top" wrapText="1"/>
    </xf>
    <xf numFmtId="0" fontId="1" fillId="0" borderId="0" xfId="0" applyFont="1" applyFill="1" applyBorder="1" applyAlignment="1">
      <alignment horizontal="left" vertical="top" wrapText="1"/>
    </xf>
    <xf numFmtId="0" fontId="26" fillId="14" borderId="0" xfId="0" applyFont="1" applyFill="1" applyBorder="1" applyAlignment="1">
      <alignment horizontal="left" vertical="top" wrapText="1"/>
    </xf>
    <xf numFmtId="0" fontId="8" fillId="0" borderId="0" xfId="0" applyFont="1" applyFill="1" applyBorder="1" applyAlignment="1">
      <alignment horizontal="left" vertical="top" wrapText="1"/>
    </xf>
  </cellXfs>
  <cellStyles count="34">
    <cellStyle name="Comma 2" xfId="1"/>
    <cellStyle name="Comma 3" xfId="2"/>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Neutral 2" xfId="3"/>
    <cellStyle name="Normal" xfId="0" builtinId="0"/>
    <cellStyle name="Normal 2" xfId="4"/>
    <cellStyle name="Normal 2 2" xfId="5"/>
    <cellStyle name="Normal 2 2 2" xfId="6"/>
    <cellStyle name="Normal 2 2_13 (ii)" xfId="7"/>
    <cellStyle name="Normal 3" xfId="8"/>
    <cellStyle name="Normal 30" xfId="9"/>
    <cellStyle name="Normal 6" xfId="10"/>
    <cellStyle name="Normal 6 2" xfId="11"/>
    <cellStyle name="Normal 7" xfId="12"/>
    <cellStyle name="Normal 7 2" xfId="13"/>
    <cellStyle name="Normal 7 2 6" xfId="14"/>
    <cellStyle name="Normal 7 3" xfId="15"/>
    <cellStyle name="Normal 7 4" xfId="16"/>
    <cellStyle name="Normal 7 5" xfId="17"/>
    <cellStyle name="Normal 7 6" xfId="18"/>
    <cellStyle name="Normal 84" xfId="19"/>
  </cellStyles>
  <dxfs count="395">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rgb="FF000000"/>
      </font>
      <fill>
        <patternFill patternType="solid">
          <fgColor indexed="10"/>
          <bgColor indexed="12"/>
        </patternFill>
      </fill>
    </dxf>
    <dxf>
      <font>
        <color rgb="FF000000"/>
      </font>
      <fill>
        <patternFill patternType="solid">
          <fgColor indexed="10"/>
          <bgColor indexed="11"/>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
      <font>
        <color auto="1"/>
      </font>
      <fill>
        <patternFill patternType="solid">
          <bgColor theme="7" tint="0.79998168889431442"/>
        </patternFill>
      </fill>
    </dxf>
    <dxf>
      <font>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11</xdr:col>
      <xdr:colOff>3228975</xdr:colOff>
      <xdr:row>5</xdr:row>
      <xdr:rowOff>9525</xdr:rowOff>
    </xdr:from>
    <xdr:to>
      <xdr:col>12</xdr:col>
      <xdr:colOff>9525</xdr:colOff>
      <xdr:row>5</xdr:row>
      <xdr:rowOff>523875</xdr:rowOff>
    </xdr:to>
    <xdr:pic>
      <xdr:nvPicPr>
        <xdr:cNvPr id="2" name="Ink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01425" y="1343025"/>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vised%20PNDS%20Part%20B%20Household%20Roster%20(2014.05.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Dropbox/PNDS_Questionaires/Questionnaires/Questionnaires%20Household%20(2014.05.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NDS_Part%20J%20Information,%20Social%20and%20Human%20Capital%202014_05_18%20Tra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NDS_Part%20J%20Information,%20Social%20and%20Human%20Capital%202014_05_29%20Tran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Outline - Male"/>
      <sheetName val="B"/>
      <sheetName val="PauseEnd"/>
      <sheetName val="Codes"/>
      <sheetName val="Recurring Qns"/>
    </sheetNames>
    <sheetDataSet>
      <sheetData sheetId="0"/>
      <sheetData sheetId="1"/>
      <sheetData sheetId="2"/>
      <sheetData sheetId="3"/>
      <sheetData sheetId="4"/>
      <sheetData sheetId="5">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997</v>
          </cell>
          <cell r="I4" t="str">
            <v>Other (specify)</v>
          </cell>
          <cell r="K4" t="str">
            <v>Seluk (spesifika)</v>
          </cell>
        </row>
        <row r="5">
          <cell r="A5" t="str">
            <v>H1.01.d</v>
          </cell>
          <cell r="B5" t="str">
            <v>Response</v>
          </cell>
          <cell r="D5" t="str">
            <v>Category option</v>
          </cell>
          <cell r="E5">
            <v>998</v>
          </cell>
          <cell r="I5" t="str">
            <v>Don't know</v>
          </cell>
          <cell r="K5" t="str">
            <v>La hatene</v>
          </cell>
        </row>
        <row r="6">
          <cell r="A6" t="str">
            <v>H1.01.e</v>
          </cell>
          <cell r="B6" t="str">
            <v>Response</v>
          </cell>
          <cell r="D6" t="str">
            <v>Category option</v>
          </cell>
          <cell r="E6">
            <v>999</v>
          </cell>
          <cell r="I6" t="str">
            <v>Refused to answer</v>
          </cell>
          <cell r="K6" t="str">
            <v>Lakohi fo resposta</v>
          </cell>
        </row>
        <row r="7">
          <cell r="A7" t="str">
            <v>H2.30.a</v>
          </cell>
          <cell r="B7" t="str">
            <v>Response</v>
          </cell>
          <cell r="D7" t="str">
            <v>Category option</v>
          </cell>
          <cell r="E7">
            <v>996</v>
          </cell>
          <cell r="I7" t="str">
            <v>Estimated</v>
          </cell>
          <cell r="K7" t="str">
            <v>Estimasaun</v>
          </cell>
        </row>
        <row r="8">
          <cell r="A8" t="str">
            <v>H2.30.b</v>
          </cell>
          <cell r="B8" t="str">
            <v>Response</v>
          </cell>
          <cell r="D8" t="str">
            <v>Category option</v>
          </cell>
          <cell r="E8">
            <v>995</v>
          </cell>
          <cell r="I8" t="str">
            <v>Seems wrong</v>
          </cell>
          <cell r="K8" t="str">
            <v>Karik sala</v>
          </cell>
        </row>
        <row r="9">
          <cell r="A9" t="str">
            <v>H2.30.c</v>
          </cell>
          <cell r="B9" t="str">
            <v>Response</v>
          </cell>
          <cell r="D9" t="str">
            <v>Category option</v>
          </cell>
          <cell r="E9">
            <v>994</v>
          </cell>
          <cell r="I9" t="str">
            <v>Use year of birth instead</v>
          </cell>
          <cell r="K9" t="str">
            <v>Uza deit data moris</v>
          </cell>
        </row>
        <row r="10">
          <cell r="A10" t="str">
            <v>H1.02.a</v>
          </cell>
          <cell r="B10" t="str">
            <v>Response</v>
          </cell>
          <cell r="D10" t="str">
            <v>Category option</v>
          </cell>
          <cell r="E10">
            <v>1</v>
          </cell>
          <cell r="I10" t="str">
            <v>None completed</v>
          </cell>
          <cell r="K10" t="str">
            <v>La Kompletu</v>
          </cell>
        </row>
        <row r="11">
          <cell r="A11" t="str">
            <v>H1.02.b</v>
          </cell>
          <cell r="B11" t="str">
            <v>Response</v>
          </cell>
          <cell r="D11" t="str">
            <v>Category option</v>
          </cell>
          <cell r="E11">
            <v>2</v>
          </cell>
          <cell r="I11" t="str">
            <v>Pre-School</v>
          </cell>
          <cell r="K11" t="str">
            <v>Pre-Eskolar</v>
          </cell>
        </row>
        <row r="12">
          <cell r="A12" t="str">
            <v>H1.02.c</v>
          </cell>
          <cell r="B12" t="str">
            <v>Response</v>
          </cell>
          <cell r="D12" t="str">
            <v>Category option</v>
          </cell>
          <cell r="E12">
            <v>3</v>
          </cell>
          <cell r="I12" t="str">
            <v>Primary School</v>
          </cell>
          <cell r="K12" t="str">
            <v>Eskola Primária</v>
          </cell>
        </row>
        <row r="13">
          <cell r="A13" t="str">
            <v>H1.02.d</v>
          </cell>
          <cell r="B13" t="str">
            <v>Response</v>
          </cell>
          <cell r="D13" t="str">
            <v>Category option</v>
          </cell>
          <cell r="E13">
            <v>4</v>
          </cell>
          <cell r="I13" t="str">
            <v>Junior High School</v>
          </cell>
          <cell r="K13" t="str">
            <v>Eskola Pre-Sekundária</v>
          </cell>
        </row>
        <row r="14">
          <cell r="A14" t="str">
            <v>H1.02.e</v>
          </cell>
          <cell r="B14" t="str">
            <v>Response</v>
          </cell>
          <cell r="D14" t="str">
            <v>Category option</v>
          </cell>
          <cell r="E14">
            <v>5</v>
          </cell>
          <cell r="I14" t="str">
            <v>Senior High School</v>
          </cell>
          <cell r="K14" t="str">
            <v>Eskola Sekundario</v>
          </cell>
        </row>
        <row r="15">
          <cell r="A15" t="str">
            <v>H1.02.f</v>
          </cell>
          <cell r="B15" t="str">
            <v>Response</v>
          </cell>
          <cell r="D15" t="str">
            <v>Category option</v>
          </cell>
          <cell r="E15">
            <v>6</v>
          </cell>
          <cell r="I15" t="str">
            <v>University</v>
          </cell>
          <cell r="K15" t="str">
            <v>Universidade</v>
          </cell>
        </row>
        <row r="16">
          <cell r="A16" t="str">
            <v>H1.02.g</v>
          </cell>
          <cell r="B16" t="str">
            <v>Response</v>
          </cell>
          <cell r="D16" t="str">
            <v>Category option</v>
          </cell>
          <cell r="E16">
            <v>7</v>
          </cell>
          <cell r="I16" t="str">
            <v>Some classes</v>
          </cell>
          <cell r="K16" t="str">
            <v>Klasse balun</v>
          </cell>
        </row>
        <row r="17">
          <cell r="A17" t="str">
            <v>H1.02.h</v>
          </cell>
          <cell r="B17" t="str">
            <v>Response</v>
          </cell>
          <cell r="D17" t="str">
            <v>Category option</v>
          </cell>
          <cell r="E17">
            <v>8</v>
          </cell>
          <cell r="I17" t="str">
            <v>All classes</v>
          </cell>
          <cell r="K17" t="str">
            <v>Klasse hotu</v>
          </cell>
        </row>
        <row r="18">
          <cell r="A18" t="str">
            <v>H1.06a</v>
          </cell>
          <cell r="B18" t="str">
            <v>Response</v>
          </cell>
          <cell r="D18" t="str">
            <v>Category option</v>
          </cell>
          <cell r="E18">
            <v>0</v>
          </cell>
          <cell r="I18" t="str">
            <v>No</v>
          </cell>
          <cell r="K18" t="str">
            <v>Lae</v>
          </cell>
        </row>
        <row r="19">
          <cell r="A19" t="str">
            <v>H1.06b</v>
          </cell>
          <cell r="B19" t="str">
            <v>Response</v>
          </cell>
          <cell r="D19" t="str">
            <v>Category option</v>
          </cell>
          <cell r="E19">
            <v>1</v>
          </cell>
          <cell r="I19" t="str">
            <v>Yes - Academy</v>
          </cell>
          <cell r="K19" t="str">
            <v>Sim - Akademia</v>
          </cell>
        </row>
        <row r="20">
          <cell r="A20" t="str">
            <v>H1.06c</v>
          </cell>
          <cell r="B20" t="str">
            <v>Response</v>
          </cell>
          <cell r="D20" t="str">
            <v>Category option</v>
          </cell>
          <cell r="E20">
            <v>2</v>
          </cell>
          <cell r="I20" t="str">
            <v>Yes - Institute</v>
          </cell>
          <cell r="K20" t="str">
            <v>Sim - Institutu</v>
          </cell>
        </row>
        <row r="21">
          <cell r="A21" t="str">
            <v>H1.06d</v>
          </cell>
          <cell r="B21" t="str">
            <v>Response</v>
          </cell>
          <cell r="D21" t="str">
            <v>Category option</v>
          </cell>
          <cell r="E21">
            <v>3</v>
          </cell>
          <cell r="I21" t="str">
            <v xml:space="preserve">Yes - University </v>
          </cell>
          <cell r="K21" t="str">
            <v>Sim - Universidade</v>
          </cell>
        </row>
        <row r="22">
          <cell r="A22" t="str">
            <v>H1.06e</v>
          </cell>
          <cell r="B22" t="str">
            <v>Response</v>
          </cell>
          <cell r="D22" t="str">
            <v>Category option</v>
          </cell>
          <cell r="E22">
            <v>4</v>
          </cell>
          <cell r="I22" t="str">
            <v>Yes - Other</v>
          </cell>
          <cell r="K22" t="str">
            <v>Sim - Seluk</v>
          </cell>
        </row>
        <row r="23">
          <cell r="A23" t="str">
            <v>M8.02a</v>
          </cell>
          <cell r="B23" t="str">
            <v>Response</v>
          </cell>
          <cell r="D23" t="str">
            <v>Category option</v>
          </cell>
          <cell r="E23">
            <v>1</v>
          </cell>
          <cell r="I23" t="str">
            <v>Uma Maromak / God house</v>
          </cell>
          <cell r="K23" t="str">
            <v>Uma Maromak / God house</v>
          </cell>
        </row>
        <row r="24">
          <cell r="A24" t="str">
            <v>M8.02b</v>
          </cell>
          <cell r="B24" t="str">
            <v>Response</v>
          </cell>
          <cell r="D24" t="str">
            <v>Category option</v>
          </cell>
          <cell r="E24">
            <v>2</v>
          </cell>
          <cell r="I24" t="str">
            <v>Uma Liurai / political house</v>
          </cell>
          <cell r="K24" t="str">
            <v>Uma Liurai / political house</v>
          </cell>
        </row>
        <row r="25">
          <cell r="A25" t="str">
            <v>M8.02c</v>
          </cell>
          <cell r="B25" t="str">
            <v>Response</v>
          </cell>
          <cell r="D25" t="str">
            <v>Category option</v>
          </cell>
          <cell r="E25">
            <v>3</v>
          </cell>
          <cell r="I25" t="str">
            <v>Gate keeper</v>
          </cell>
          <cell r="K25" t="str">
            <v>Hein odamatan</v>
          </cell>
        </row>
        <row r="26">
          <cell r="A26" t="str">
            <v>M8.02d</v>
          </cell>
          <cell r="B26" t="str">
            <v>Response</v>
          </cell>
          <cell r="D26" t="str">
            <v>Category option</v>
          </cell>
          <cell r="E26">
            <v>4</v>
          </cell>
          <cell r="I26" t="str">
            <v>Newcomer</v>
          </cell>
          <cell r="K26" t="str">
            <v>Ema foun</v>
          </cell>
        </row>
        <row r="27">
          <cell r="A27" t="str">
            <v>M8.02e</v>
          </cell>
          <cell r="B27" t="str">
            <v>Response</v>
          </cell>
          <cell r="D27" t="str">
            <v>Category option</v>
          </cell>
          <cell r="E27">
            <v>5</v>
          </cell>
          <cell r="I27" t="str">
            <v>Other position</v>
          </cell>
          <cell r="K27" t="str">
            <v>Pojisaun seluk</v>
          </cell>
        </row>
        <row r="28">
          <cell r="A28" t="str">
            <v>M3.02.a</v>
          </cell>
          <cell r="B28" t="str">
            <v>Response</v>
          </cell>
          <cell r="D28" t="str">
            <v>Category option</v>
          </cell>
          <cell r="E28">
            <v>1</v>
          </cell>
          <cell r="I28" t="str">
            <v>Yes - part owned</v>
          </cell>
          <cell r="K28" t="str">
            <v>Sim - balun</v>
          </cell>
        </row>
        <row r="29">
          <cell r="A29" t="str">
            <v>M3.02.b</v>
          </cell>
          <cell r="B29" t="str">
            <v>Response</v>
          </cell>
          <cell r="D29" t="str">
            <v>Category option</v>
          </cell>
          <cell r="E29">
            <v>2</v>
          </cell>
          <cell r="I29" t="str">
            <v>Yes - fully owned</v>
          </cell>
          <cell r="K29" t="str">
            <v>Sim - tomak</v>
          </cell>
        </row>
        <row r="30">
          <cell r="A30" t="str">
            <v>M3.03.a</v>
          </cell>
          <cell r="B30" t="str">
            <v>Response</v>
          </cell>
          <cell r="D30" t="str">
            <v>Category option</v>
          </cell>
          <cell r="E30">
            <v>1</v>
          </cell>
          <cell r="I30" t="str">
            <v>Uncompacted earth</v>
          </cell>
          <cell r="K30" t="str">
            <v>Rai nebee la hanehan metin</v>
          </cell>
        </row>
        <row r="31">
          <cell r="A31" t="str">
            <v>M3.03.b</v>
          </cell>
          <cell r="B31" t="str">
            <v>Response</v>
          </cell>
          <cell r="D31" t="str">
            <v>Category option</v>
          </cell>
          <cell r="E31">
            <v>2</v>
          </cell>
          <cell r="I31" t="str">
            <v>Sand</v>
          </cell>
          <cell r="K31" t="str">
            <v>Rai henek</v>
          </cell>
        </row>
        <row r="32">
          <cell r="A32" t="str">
            <v>M3.03.c</v>
          </cell>
          <cell r="B32" t="str">
            <v>Response</v>
          </cell>
          <cell r="D32" t="str">
            <v>Category option</v>
          </cell>
          <cell r="E32">
            <v>3</v>
          </cell>
          <cell r="I32" t="str">
            <v>Compacted dung/mud/clay</v>
          </cell>
          <cell r="K32" t="str">
            <v>Estrume / tahu / tahu belit nebee hanehan metin</v>
          </cell>
        </row>
        <row r="33">
          <cell r="A33" t="str">
            <v>M3.03.d</v>
          </cell>
          <cell r="B33" t="str">
            <v>Response</v>
          </cell>
          <cell r="D33" t="str">
            <v>Category option</v>
          </cell>
          <cell r="E33">
            <v>4</v>
          </cell>
          <cell r="I33" t="str">
            <v>Bamboo</v>
          </cell>
          <cell r="K33" t="str">
            <v>Bambu</v>
          </cell>
        </row>
        <row r="34">
          <cell r="A34" t="str">
            <v>M3.03.e</v>
          </cell>
          <cell r="B34" t="str">
            <v>Response</v>
          </cell>
          <cell r="D34" t="str">
            <v>Category option</v>
          </cell>
          <cell r="E34">
            <v>5</v>
          </cell>
          <cell r="I34" t="str">
            <v>Palm</v>
          </cell>
          <cell r="K34" t="str">
            <v>Tali</v>
          </cell>
        </row>
        <row r="35">
          <cell r="A35" t="str">
            <v>M3.03.f</v>
          </cell>
          <cell r="B35" t="str">
            <v>Response</v>
          </cell>
          <cell r="D35" t="str">
            <v>Category option</v>
          </cell>
          <cell r="E35">
            <v>6</v>
          </cell>
          <cell r="I35" t="str">
            <v>Plastic Sheeting</v>
          </cell>
          <cell r="K35" t="str">
            <v>Taka ho plastik</v>
          </cell>
        </row>
        <row r="36">
          <cell r="A36" t="str">
            <v>M3.03.g</v>
          </cell>
          <cell r="B36" t="str">
            <v>Response</v>
          </cell>
          <cell r="D36" t="str">
            <v>Category option</v>
          </cell>
          <cell r="E36">
            <v>7</v>
          </cell>
          <cell r="I36" t="str">
            <v>Matting</v>
          </cell>
          <cell r="K36" t="str">
            <v>Biti</v>
          </cell>
        </row>
        <row r="37">
          <cell r="A37" t="str">
            <v>M3.03.h</v>
          </cell>
          <cell r="B37" t="str">
            <v>Response</v>
          </cell>
          <cell r="D37" t="str">
            <v>Category option</v>
          </cell>
          <cell r="E37">
            <v>8</v>
          </cell>
          <cell r="I37" t="str">
            <v>Wood</v>
          </cell>
          <cell r="K37" t="str">
            <v>Ai</v>
          </cell>
        </row>
        <row r="38">
          <cell r="A38" t="str">
            <v>M3.03.i</v>
          </cell>
          <cell r="B38" t="str">
            <v>Response</v>
          </cell>
          <cell r="D38" t="str">
            <v>Category option</v>
          </cell>
          <cell r="E38">
            <v>9</v>
          </cell>
          <cell r="I38" t="str">
            <v>Vinyl</v>
          </cell>
          <cell r="K38" t="str">
            <v>Sintetiku</v>
          </cell>
        </row>
        <row r="39">
          <cell r="A39" t="str">
            <v>M3.03.j</v>
          </cell>
          <cell r="B39" t="str">
            <v>Response</v>
          </cell>
          <cell r="D39" t="str">
            <v>Category option</v>
          </cell>
          <cell r="E39">
            <v>10</v>
          </cell>
          <cell r="I39" t="str">
            <v>Asphalt/Cement</v>
          </cell>
          <cell r="K39" t="str">
            <v>Alkatraun/Simente</v>
          </cell>
        </row>
        <row r="40">
          <cell r="A40" t="str">
            <v>M3.03.k</v>
          </cell>
          <cell r="B40" t="str">
            <v>Response</v>
          </cell>
          <cell r="D40" t="str">
            <v>Category option</v>
          </cell>
          <cell r="E40">
            <v>11</v>
          </cell>
          <cell r="I40" t="str">
            <v>Rock/Stones</v>
          </cell>
          <cell r="K40" t="str">
            <v>Fatuk bot/britas</v>
          </cell>
        </row>
        <row r="41">
          <cell r="A41" t="str">
            <v>M3.03.l</v>
          </cell>
          <cell r="B41" t="str">
            <v>Response</v>
          </cell>
          <cell r="D41" t="str">
            <v>Category option</v>
          </cell>
          <cell r="E41">
            <v>12</v>
          </cell>
          <cell r="I41" t="str">
            <v>Tiles</v>
          </cell>
          <cell r="K41" t="str">
            <v>Telha</v>
          </cell>
        </row>
        <row r="42">
          <cell r="A42" t="str">
            <v>M3.03.m</v>
          </cell>
          <cell r="B42" t="str">
            <v>Response</v>
          </cell>
          <cell r="D42" t="str">
            <v>Category option</v>
          </cell>
          <cell r="E42">
            <v>13</v>
          </cell>
          <cell r="I42" t="str">
            <v>Carpet</v>
          </cell>
          <cell r="K42" t="str">
            <v>Karpet</v>
          </cell>
        </row>
        <row r="43">
          <cell r="A43" t="str">
            <v>H2.11.a</v>
          </cell>
          <cell r="B43" t="str">
            <v>Response</v>
          </cell>
          <cell r="D43" t="str">
            <v>Category option</v>
          </cell>
          <cell r="E43">
            <v>0</v>
          </cell>
          <cell r="I43" t="str">
            <v>Female</v>
          </cell>
          <cell r="K43" t="str">
            <v>Feto</v>
          </cell>
        </row>
        <row r="44">
          <cell r="A44" t="str">
            <v>H2.11.b</v>
          </cell>
          <cell r="B44" t="str">
            <v>Response</v>
          </cell>
          <cell r="D44" t="str">
            <v>Category option</v>
          </cell>
          <cell r="E44">
            <v>1</v>
          </cell>
          <cell r="I44" t="str">
            <v>Male</v>
          </cell>
          <cell r="K44" t="str">
            <v>Mane</v>
          </cell>
        </row>
        <row r="45">
          <cell r="A45" t="str">
            <v>H2.12.a</v>
          </cell>
          <cell r="B45" t="str">
            <v>Response</v>
          </cell>
          <cell r="D45" t="str">
            <v>Category option</v>
          </cell>
          <cell r="E45">
            <v>0</v>
          </cell>
          <cell r="I45" t="str">
            <v>Head</v>
          </cell>
          <cell r="K45" t="str">
            <v>Xefi uma-kain</v>
          </cell>
        </row>
        <row r="46">
          <cell r="A46" t="str">
            <v>H2.12.b</v>
          </cell>
          <cell r="B46" t="str">
            <v>Response</v>
          </cell>
          <cell r="D46" t="str">
            <v>Category option</v>
          </cell>
          <cell r="E46">
            <v>1</v>
          </cell>
          <cell r="I46" t="str">
            <v>Wife of Head</v>
          </cell>
          <cell r="K46" t="str">
            <v>Fen / Kaben husi xefi uma-kain</v>
          </cell>
        </row>
        <row r="47">
          <cell r="A47" t="str">
            <v>H2.12.c</v>
          </cell>
          <cell r="B47" t="str">
            <v>Response</v>
          </cell>
          <cell r="D47" t="str">
            <v>Category option</v>
          </cell>
          <cell r="E47">
            <v>2</v>
          </cell>
          <cell r="I47" t="str">
            <v>Husband of Head</v>
          </cell>
          <cell r="K47" t="str">
            <v>Laen / kaben xefi uma-kain</v>
          </cell>
        </row>
        <row r="48">
          <cell r="A48" t="str">
            <v>H2.12.d</v>
          </cell>
          <cell r="B48" t="str">
            <v>Response</v>
          </cell>
          <cell r="D48" t="str">
            <v>Category option</v>
          </cell>
          <cell r="E48">
            <v>3</v>
          </cell>
          <cell r="I48" t="str">
            <v xml:space="preserve">Son </v>
          </cell>
          <cell r="K48" t="str">
            <v>Oan mane</v>
          </cell>
        </row>
        <row r="49">
          <cell r="A49" t="str">
            <v>H2.12.e</v>
          </cell>
          <cell r="B49" t="str">
            <v>Response</v>
          </cell>
          <cell r="D49" t="str">
            <v>Category option</v>
          </cell>
          <cell r="E49">
            <v>4</v>
          </cell>
          <cell r="I49" t="str">
            <v>Daughter</v>
          </cell>
          <cell r="K49" t="str">
            <v>Oan feto</v>
          </cell>
        </row>
        <row r="50">
          <cell r="A50" t="str">
            <v>H2.12.f</v>
          </cell>
          <cell r="B50" t="str">
            <v>Response</v>
          </cell>
          <cell r="D50" t="str">
            <v>Category option</v>
          </cell>
          <cell r="E50">
            <v>5</v>
          </cell>
          <cell r="I50" t="str">
            <v>Adopted / Step-Child</v>
          </cell>
          <cell r="K50" t="str">
            <v>Oan hakiak</v>
          </cell>
        </row>
        <row r="51">
          <cell r="A51" t="str">
            <v>H2.12.g</v>
          </cell>
          <cell r="B51" t="str">
            <v>Response</v>
          </cell>
          <cell r="D51" t="str">
            <v>Category option</v>
          </cell>
          <cell r="E51">
            <v>6</v>
          </cell>
          <cell r="I51" t="str">
            <v>Granddaughter</v>
          </cell>
          <cell r="K51" t="str">
            <v>Be-oan feto</v>
          </cell>
        </row>
        <row r="52">
          <cell r="A52" t="str">
            <v>H2.12.h</v>
          </cell>
          <cell r="B52" t="str">
            <v>Response</v>
          </cell>
          <cell r="D52" t="str">
            <v>Category option</v>
          </cell>
          <cell r="E52">
            <v>7</v>
          </cell>
          <cell r="I52" t="str">
            <v>Grandson</v>
          </cell>
          <cell r="K52" t="str">
            <v>Be-oan mane</v>
          </cell>
        </row>
        <row r="53">
          <cell r="A53" t="str">
            <v>H2.12.i</v>
          </cell>
          <cell r="B53" t="str">
            <v>Response</v>
          </cell>
          <cell r="D53" t="str">
            <v>Category option</v>
          </cell>
          <cell r="E53">
            <v>8</v>
          </cell>
          <cell r="I53" t="str">
            <v>Niece</v>
          </cell>
          <cell r="K53" t="str">
            <v>Subrinha</v>
          </cell>
        </row>
        <row r="54">
          <cell r="A54" t="str">
            <v>H2.12.j</v>
          </cell>
          <cell r="B54" t="str">
            <v>Response</v>
          </cell>
          <cell r="D54" t="str">
            <v>Category option</v>
          </cell>
          <cell r="E54">
            <v>9</v>
          </cell>
          <cell r="I54" t="str">
            <v>Nephew</v>
          </cell>
          <cell r="K54" t="str">
            <v>Subrinho</v>
          </cell>
        </row>
        <row r="55">
          <cell r="A55" t="str">
            <v>H2.12.k</v>
          </cell>
          <cell r="B55" t="str">
            <v>Response</v>
          </cell>
          <cell r="D55" t="str">
            <v>Category option</v>
          </cell>
          <cell r="E55">
            <v>10</v>
          </cell>
          <cell r="I55" t="str">
            <v>Father</v>
          </cell>
          <cell r="K55" t="str">
            <v>Aman</v>
          </cell>
        </row>
        <row r="56">
          <cell r="A56" t="str">
            <v>H2.12.l</v>
          </cell>
          <cell r="B56" t="str">
            <v>Response</v>
          </cell>
          <cell r="D56" t="str">
            <v>Category option</v>
          </cell>
          <cell r="E56">
            <v>11</v>
          </cell>
          <cell r="I56" t="str">
            <v>Mother</v>
          </cell>
          <cell r="K56" t="str">
            <v>Inan</v>
          </cell>
        </row>
        <row r="57">
          <cell r="A57" t="str">
            <v>H2.12.m</v>
          </cell>
          <cell r="B57" t="str">
            <v>Response</v>
          </cell>
          <cell r="D57" t="str">
            <v>Category option</v>
          </cell>
          <cell r="E57">
            <v>12</v>
          </cell>
          <cell r="I57" t="str">
            <v>Sister</v>
          </cell>
          <cell r="K57" t="str">
            <v>Feton</v>
          </cell>
        </row>
        <row r="58">
          <cell r="A58" t="str">
            <v>H2.12.n</v>
          </cell>
          <cell r="B58" t="str">
            <v>Response</v>
          </cell>
          <cell r="D58" t="str">
            <v>Category option</v>
          </cell>
          <cell r="E58">
            <v>13</v>
          </cell>
          <cell r="I58" t="str">
            <v>Brother</v>
          </cell>
          <cell r="K58" t="str">
            <v>Nan</v>
          </cell>
        </row>
        <row r="59">
          <cell r="A59" t="str">
            <v>H2.12.o</v>
          </cell>
          <cell r="B59" t="str">
            <v>Response</v>
          </cell>
          <cell r="D59" t="str">
            <v>Category option</v>
          </cell>
          <cell r="E59">
            <v>14</v>
          </cell>
          <cell r="I59" t="str">
            <v>Aunt</v>
          </cell>
          <cell r="K59" t="str">
            <v>Tia</v>
          </cell>
        </row>
        <row r="60">
          <cell r="A60" t="str">
            <v>H2.12.oo</v>
          </cell>
          <cell r="B60" t="str">
            <v>Response</v>
          </cell>
          <cell r="D60" t="str">
            <v>Category option</v>
          </cell>
          <cell r="E60">
            <v>15</v>
          </cell>
          <cell r="I60" t="str">
            <v>Uncle</v>
          </cell>
          <cell r="K60" t="str">
            <v>Tiu</v>
          </cell>
        </row>
        <row r="61">
          <cell r="A61" t="str">
            <v>H2.12.p</v>
          </cell>
          <cell r="B61" t="str">
            <v>Response</v>
          </cell>
          <cell r="D61" t="str">
            <v>Category option</v>
          </cell>
          <cell r="E61">
            <v>16</v>
          </cell>
          <cell r="I61" t="str">
            <v>Daughter-in-Law</v>
          </cell>
          <cell r="K61" t="str">
            <v>Feto foun</v>
          </cell>
        </row>
        <row r="62">
          <cell r="A62" t="str">
            <v>H2.12.pp</v>
          </cell>
          <cell r="B62" t="str">
            <v>Response</v>
          </cell>
          <cell r="D62" t="str">
            <v>Category option</v>
          </cell>
          <cell r="E62">
            <v>17</v>
          </cell>
          <cell r="I62" t="str">
            <v>Son-in-Law</v>
          </cell>
          <cell r="K62" t="str">
            <v>Mane foun</v>
          </cell>
        </row>
        <row r="63">
          <cell r="A63" t="str">
            <v>H2.12.q</v>
          </cell>
          <cell r="B63" t="str">
            <v>Response</v>
          </cell>
          <cell r="D63" t="str">
            <v>Category option</v>
          </cell>
          <cell r="E63">
            <v>18</v>
          </cell>
          <cell r="I63" t="str">
            <v>Grandfather</v>
          </cell>
          <cell r="K63" t="str">
            <v>Avo mane</v>
          </cell>
        </row>
        <row r="64">
          <cell r="A64" t="str">
            <v>H2.12.r</v>
          </cell>
          <cell r="B64" t="str">
            <v>Response</v>
          </cell>
          <cell r="D64" t="str">
            <v>Category option</v>
          </cell>
          <cell r="E64">
            <v>19</v>
          </cell>
          <cell r="I64" t="str">
            <v>Grandmother</v>
          </cell>
          <cell r="K64" t="str">
            <v>Avo feto</v>
          </cell>
        </row>
        <row r="65">
          <cell r="A65" t="str">
            <v>H2.12.s</v>
          </cell>
          <cell r="B65" t="str">
            <v>Response</v>
          </cell>
          <cell r="D65" t="str">
            <v>Category option</v>
          </cell>
          <cell r="E65">
            <v>20</v>
          </cell>
          <cell r="I65" t="str">
            <v>Father-in-Law</v>
          </cell>
          <cell r="K65" t="str">
            <v>Banin mane</v>
          </cell>
        </row>
        <row r="66">
          <cell r="A66" t="str">
            <v>H2.12.t</v>
          </cell>
          <cell r="B66" t="str">
            <v>Response</v>
          </cell>
          <cell r="D66" t="str">
            <v>Category option</v>
          </cell>
          <cell r="E66">
            <v>21</v>
          </cell>
          <cell r="I66" t="str">
            <v>Mother-in-Law</v>
          </cell>
          <cell r="K66" t="str">
            <v>Banin feto</v>
          </cell>
        </row>
        <row r="67">
          <cell r="A67" t="str">
            <v>H2.12.u</v>
          </cell>
          <cell r="B67" t="str">
            <v>Response</v>
          </cell>
          <cell r="D67" t="str">
            <v>Category option</v>
          </cell>
          <cell r="E67">
            <v>22</v>
          </cell>
          <cell r="I67" t="str">
            <v>Cousin</v>
          </cell>
          <cell r="K67" t="str">
            <v>Prima</v>
          </cell>
        </row>
        <row r="68">
          <cell r="A68" t="str">
            <v>H2.12.uu</v>
          </cell>
          <cell r="B68" t="str">
            <v>Response</v>
          </cell>
          <cell r="D68" t="str">
            <v>Category option</v>
          </cell>
          <cell r="E68">
            <v>23</v>
          </cell>
          <cell r="I68" t="str">
            <v>Cousin</v>
          </cell>
          <cell r="K68" t="str">
            <v>Primo</v>
          </cell>
        </row>
        <row r="69">
          <cell r="A69" t="str">
            <v>H2.12.v</v>
          </cell>
          <cell r="B69" t="str">
            <v>Response</v>
          </cell>
          <cell r="D69" t="str">
            <v>Category option</v>
          </cell>
          <cell r="E69">
            <v>24</v>
          </cell>
          <cell r="I69" t="str">
            <v>Other Relative</v>
          </cell>
          <cell r="K69" t="str">
            <v>Familia seluk</v>
          </cell>
        </row>
        <row r="70">
          <cell r="A70" t="str">
            <v>H2.12.w</v>
          </cell>
          <cell r="B70" t="str">
            <v>Response</v>
          </cell>
          <cell r="D70" t="str">
            <v>Category option</v>
          </cell>
          <cell r="E70">
            <v>25</v>
          </cell>
          <cell r="I70" t="str">
            <v>Servant / Maid / Helper</v>
          </cell>
          <cell r="K70" t="str">
            <v>Pembantu (ema nebe serbisu ajuda iha uma)</v>
          </cell>
        </row>
        <row r="71">
          <cell r="A71" t="str">
            <v>H2.12.x</v>
          </cell>
          <cell r="B71" t="str">
            <v>Response</v>
          </cell>
          <cell r="D71" t="str">
            <v>Category option</v>
          </cell>
          <cell r="E71">
            <v>26</v>
          </cell>
          <cell r="I71" t="str">
            <v>Servant's Relative</v>
          </cell>
          <cell r="K71" t="str">
            <v>Pembantu nian familia</v>
          </cell>
        </row>
        <row r="72">
          <cell r="A72" t="str">
            <v>H2.12.y</v>
          </cell>
          <cell r="B72" t="str">
            <v>Response</v>
          </cell>
          <cell r="D72" t="str">
            <v>Category option</v>
          </cell>
          <cell r="E72">
            <v>27</v>
          </cell>
          <cell r="I72" t="str">
            <v>Tenant</v>
          </cell>
          <cell r="K72" t="str">
            <v>Ema kos</v>
          </cell>
        </row>
        <row r="73">
          <cell r="A73" t="str">
            <v>H2.12.z</v>
          </cell>
          <cell r="B73" t="str">
            <v>Response</v>
          </cell>
          <cell r="D73" t="str">
            <v>Category option</v>
          </cell>
          <cell r="E73">
            <v>28</v>
          </cell>
          <cell r="I73" t="str">
            <v>Tenant's Relative</v>
          </cell>
          <cell r="K73" t="str">
            <v>Ema kos nian familia</v>
          </cell>
        </row>
        <row r="74">
          <cell r="A74" t="str">
            <v>H2.20.a</v>
          </cell>
          <cell r="B74" t="str">
            <v>Response</v>
          </cell>
          <cell r="D74" t="str">
            <v>Category option</v>
          </cell>
          <cell r="E74">
            <v>1</v>
          </cell>
          <cell r="I74" t="str">
            <v>Yes - day, month and year</v>
          </cell>
          <cell r="K74" t="str">
            <v>Sim - loron, fulan no tinan</v>
          </cell>
        </row>
        <row r="75">
          <cell r="A75" t="str">
            <v>H2.20.b</v>
          </cell>
          <cell r="B75" t="str">
            <v>Response</v>
          </cell>
          <cell r="D75" t="str">
            <v>Category option</v>
          </cell>
          <cell r="E75">
            <v>2</v>
          </cell>
          <cell r="I75" t="str">
            <v>Yes - month and year only</v>
          </cell>
          <cell r="K75" t="str">
            <v>Sim - fulan no tinan deit</v>
          </cell>
        </row>
        <row r="76">
          <cell r="A76" t="str">
            <v>H2.20.c</v>
          </cell>
          <cell r="B76" t="str">
            <v>Response</v>
          </cell>
          <cell r="D76" t="str">
            <v>Category option</v>
          </cell>
          <cell r="E76">
            <v>3</v>
          </cell>
          <cell r="I76" t="str">
            <v>Yes - year only</v>
          </cell>
          <cell r="K76" t="str">
            <v>Sim - tinan deit</v>
          </cell>
        </row>
        <row r="77">
          <cell r="A77" t="str">
            <v>H2.30.a</v>
          </cell>
          <cell r="B77" t="str">
            <v>Response</v>
          </cell>
          <cell r="D77" t="str">
            <v>Category option</v>
          </cell>
          <cell r="E77">
            <v>2</v>
          </cell>
          <cell r="I77" t="str">
            <v>No, refused</v>
          </cell>
          <cell r="K77" t="str">
            <v>Lae, lakoi</v>
          </cell>
        </row>
        <row r="78">
          <cell r="A78" t="str">
            <v>H2.30.b</v>
          </cell>
          <cell r="B78" t="str">
            <v>Response</v>
          </cell>
          <cell r="D78" t="str">
            <v>Category option</v>
          </cell>
          <cell r="E78">
            <v>3</v>
          </cell>
          <cell r="I78" t="str">
            <v>No, card not available</v>
          </cell>
          <cell r="K78" t="str">
            <v>Lae, laiha kartu</v>
          </cell>
        </row>
        <row r="79">
          <cell r="A79" t="str">
            <v>H2.32.a</v>
          </cell>
          <cell r="B79" t="str">
            <v>Response</v>
          </cell>
          <cell r="D79" t="str">
            <v>Category option</v>
          </cell>
          <cell r="E79">
            <v>1</v>
          </cell>
          <cell r="I79" t="str">
            <v>Under 15</v>
          </cell>
          <cell r="K79" t="str">
            <v>Under 15</v>
          </cell>
        </row>
        <row r="80">
          <cell r="A80" t="str">
            <v>H2.32.b</v>
          </cell>
          <cell r="B80" t="str">
            <v>Response</v>
          </cell>
          <cell r="D80" t="str">
            <v>Category option</v>
          </cell>
          <cell r="E80">
            <v>2</v>
          </cell>
          <cell r="I80" t="str">
            <v>15-29</v>
          </cell>
          <cell r="K80" t="str">
            <v>15-29</v>
          </cell>
        </row>
        <row r="81">
          <cell r="A81" t="str">
            <v>H2.32.c</v>
          </cell>
          <cell r="B81" t="str">
            <v>Response</v>
          </cell>
          <cell r="D81" t="str">
            <v>Category option</v>
          </cell>
          <cell r="E81">
            <v>3</v>
          </cell>
          <cell r="I81" t="str">
            <v>30-49</v>
          </cell>
          <cell r="K81" t="str">
            <v>30-49</v>
          </cell>
        </row>
        <row r="82">
          <cell r="A82" t="str">
            <v>H2.32.d</v>
          </cell>
          <cell r="B82" t="str">
            <v>Response</v>
          </cell>
          <cell r="D82" t="str">
            <v>Category option</v>
          </cell>
          <cell r="E82">
            <v>4</v>
          </cell>
          <cell r="I82" t="str">
            <v>Over 50</v>
          </cell>
          <cell r="K82" t="str">
            <v>Over 50</v>
          </cell>
        </row>
        <row r="83">
          <cell r="A83" t="str">
            <v>H2.31.a</v>
          </cell>
          <cell r="B83" t="str">
            <v>Response</v>
          </cell>
          <cell r="D83" t="str">
            <v>Category option</v>
          </cell>
          <cell r="E83">
            <v>1</v>
          </cell>
          <cell r="I83" t="str">
            <v>Months</v>
          </cell>
          <cell r="K83" t="str">
            <v>Fulan</v>
          </cell>
        </row>
        <row r="84">
          <cell r="A84" t="str">
            <v>H2.31.b</v>
          </cell>
          <cell r="B84" t="str">
            <v>Response</v>
          </cell>
          <cell r="D84" t="str">
            <v>Category option</v>
          </cell>
          <cell r="E84">
            <v>2</v>
          </cell>
          <cell r="I84" t="str">
            <v>Years</v>
          </cell>
          <cell r="K84" t="str">
            <v>Tinan</v>
          </cell>
        </row>
        <row r="85">
          <cell r="A85" t="str">
            <v>H2.51.a</v>
          </cell>
          <cell r="B85" t="str">
            <v>Response</v>
          </cell>
          <cell r="D85" t="str">
            <v>Category option</v>
          </cell>
          <cell r="E85">
            <v>2</v>
          </cell>
          <cell r="I85" t="str">
            <v>Not born yet</v>
          </cell>
          <cell r="K85" t="str">
            <v>Seidauk moris</v>
          </cell>
        </row>
        <row r="86">
          <cell r="A86" t="str">
            <v>H2.53.a</v>
          </cell>
          <cell r="B86" t="str">
            <v>Response</v>
          </cell>
          <cell r="D86" t="str">
            <v>Category option</v>
          </cell>
          <cell r="E86">
            <v>1</v>
          </cell>
          <cell r="I86" t="str">
            <v>Before</v>
          </cell>
          <cell r="K86" t="str">
            <v>Antes</v>
          </cell>
        </row>
        <row r="87">
          <cell r="A87" t="str">
            <v>H2.53.b</v>
          </cell>
          <cell r="B87" t="str">
            <v>Response</v>
          </cell>
          <cell r="D87" t="str">
            <v>Category option</v>
          </cell>
          <cell r="E87">
            <v>2</v>
          </cell>
          <cell r="I87" t="str">
            <v>After</v>
          </cell>
          <cell r="K87" t="str">
            <v>Depois</v>
          </cell>
        </row>
        <row r="88">
          <cell r="A88" t="str">
            <v>H2.53.c</v>
          </cell>
          <cell r="B88" t="str">
            <v>Response</v>
          </cell>
          <cell r="D88" t="str">
            <v>Category option</v>
          </cell>
          <cell r="E88">
            <v>3</v>
          </cell>
          <cell r="I88" t="str">
            <v>Don't know</v>
          </cell>
          <cell r="K88" t="str">
            <v>La hatene</v>
          </cell>
        </row>
        <row r="89">
          <cell r="A89" t="str">
            <v>H2.60.a</v>
          </cell>
          <cell r="B89" t="str">
            <v>Response</v>
          </cell>
          <cell r="D89" t="str">
            <v>Category option</v>
          </cell>
          <cell r="E89">
            <v>1</v>
          </cell>
          <cell r="I89" t="str">
            <v>Indonesian time</v>
          </cell>
          <cell r="K89" t="str">
            <v>Tempu Indonezia</v>
          </cell>
        </row>
        <row r="90">
          <cell r="A90" t="str">
            <v>H2.60.b</v>
          </cell>
          <cell r="B90" t="str">
            <v>Response</v>
          </cell>
          <cell r="D90" t="str">
            <v>Category option</v>
          </cell>
          <cell r="E90">
            <v>2</v>
          </cell>
          <cell r="I90" t="str">
            <v>Portuguese time</v>
          </cell>
          <cell r="K90" t="str">
            <v>Tempu Portuges</v>
          </cell>
        </row>
        <row r="91">
          <cell r="A91" t="str">
            <v>HC2.01.a</v>
          </cell>
          <cell r="B91" t="str">
            <v>Response</v>
          </cell>
          <cell r="D91" t="str">
            <v>Category option</v>
          </cell>
          <cell r="E91">
            <v>1</v>
          </cell>
          <cell r="I91" t="str">
            <v>Electricity (ETDL)</v>
          </cell>
          <cell r="K91" t="str">
            <v>Eletrisidade (ETDL)</v>
          </cell>
        </row>
        <row r="92">
          <cell r="A92" t="str">
            <v>HC2.01.b</v>
          </cell>
          <cell r="B92" t="str">
            <v>Response</v>
          </cell>
          <cell r="D92" t="str">
            <v>Category option</v>
          </cell>
          <cell r="E92">
            <v>2</v>
          </cell>
          <cell r="I92" t="str">
            <v>Petrol / diesel generator</v>
          </cell>
          <cell r="K92" t="str">
            <v>Petroleu / gerador dizel</v>
          </cell>
        </row>
        <row r="93">
          <cell r="A93" t="str">
            <v>HC2.01.c</v>
          </cell>
          <cell r="B93" t="str">
            <v>Response</v>
          </cell>
          <cell r="D93" t="str">
            <v>Category option</v>
          </cell>
          <cell r="E93">
            <v>3</v>
          </cell>
          <cell r="I93" t="str">
            <v>Solar panel system</v>
          </cell>
          <cell r="K93" t="str">
            <v xml:space="preserve">Tenaga surya / sistema solar panel </v>
          </cell>
        </row>
        <row r="94">
          <cell r="A94" t="str">
            <v>HC2.01.d</v>
          </cell>
          <cell r="B94" t="str">
            <v>Response</v>
          </cell>
          <cell r="D94" t="str">
            <v>Category option</v>
          </cell>
          <cell r="E94">
            <v>4</v>
          </cell>
          <cell r="I94" t="str">
            <v>Petromax / kerosene pressure lantern / lamp / gas lantern</v>
          </cell>
          <cell r="K94" t="str">
            <v xml:space="preserve">Petromax / lanternu uza mina rai / lampu / lanternu gaz </v>
          </cell>
        </row>
        <row r="95">
          <cell r="A95" t="str">
            <v>HC2.01.e</v>
          </cell>
          <cell r="B95" t="str">
            <v>Response</v>
          </cell>
          <cell r="D95" t="str">
            <v>Category option</v>
          </cell>
          <cell r="E95">
            <v>5</v>
          </cell>
          <cell r="I95" t="str">
            <v>Biogas / agricultural products</v>
          </cell>
          <cell r="K95" t="str">
            <v>Biogas / produtu agrikultura</v>
          </cell>
        </row>
        <row r="96">
          <cell r="A96" t="str">
            <v>HC2.01.f</v>
          </cell>
          <cell r="B96" t="str">
            <v>Response</v>
          </cell>
          <cell r="D96" t="str">
            <v>Category option</v>
          </cell>
          <cell r="E96">
            <v>6</v>
          </cell>
          <cell r="I96" t="str">
            <v>Candlenut</v>
          </cell>
          <cell r="K96" t="str">
            <v>Kami</v>
          </cell>
        </row>
        <row r="97">
          <cell r="A97" t="str">
            <v>HC2.01.g</v>
          </cell>
          <cell r="B97" t="str">
            <v>Response</v>
          </cell>
          <cell r="D97" t="str">
            <v>Category option</v>
          </cell>
          <cell r="E97">
            <v>7</v>
          </cell>
          <cell r="I97" t="str">
            <v>Wood</v>
          </cell>
          <cell r="K97" t="str">
            <v xml:space="preserve">Ai </v>
          </cell>
        </row>
        <row r="98">
          <cell r="A98" t="str">
            <v>HC2.01.h</v>
          </cell>
          <cell r="B98" t="str">
            <v>Response</v>
          </cell>
          <cell r="D98" t="str">
            <v>Category option</v>
          </cell>
          <cell r="E98">
            <v>8</v>
          </cell>
          <cell r="I98" t="str">
            <v>Battery torch / flashlight</v>
          </cell>
          <cell r="K98" t="str">
            <v>Lanterna bataria / senter</v>
          </cell>
        </row>
        <row r="99">
          <cell r="A99" t="str">
            <v>HC2.01.i</v>
          </cell>
          <cell r="B99" t="str">
            <v>Response</v>
          </cell>
          <cell r="D99" t="str">
            <v>Category option</v>
          </cell>
          <cell r="E99">
            <v>9</v>
          </cell>
          <cell r="I99" t="str">
            <v>Candles</v>
          </cell>
          <cell r="K99" t="str">
            <v>Lilin</v>
          </cell>
        </row>
        <row r="100">
          <cell r="A100" t="str">
            <v>H2.13.a</v>
          </cell>
          <cell r="B100" t="str">
            <v>Response</v>
          </cell>
          <cell r="D100" t="str">
            <v>Category option</v>
          </cell>
          <cell r="E100">
            <v>1</v>
          </cell>
          <cell r="I100" t="str">
            <v>In the evening (about 2 hours)</v>
          </cell>
          <cell r="K100" t="str">
            <v>Iha kalan (maizoumenus oras 2)</v>
          </cell>
        </row>
        <row r="101">
          <cell r="A101" t="str">
            <v>H2.13.b</v>
          </cell>
          <cell r="B101" t="str">
            <v>Response</v>
          </cell>
          <cell r="D101" t="str">
            <v>Category option</v>
          </cell>
          <cell r="E101">
            <v>2</v>
          </cell>
          <cell r="I101" t="str">
            <v>Late afternoon and evening (about 4 hours)</v>
          </cell>
          <cell r="K101" t="str">
            <v>Lokraik no kalan (maizoumenus oras 4)</v>
          </cell>
        </row>
        <row r="102">
          <cell r="A102" t="str">
            <v>H2.13.c</v>
          </cell>
          <cell r="B102" t="str">
            <v>Response</v>
          </cell>
          <cell r="D102" t="str">
            <v>Category option</v>
          </cell>
          <cell r="E102">
            <v>3</v>
          </cell>
          <cell r="I102" t="str">
            <v>A few times throughout the day and in the evening (about 8 hours)</v>
          </cell>
        </row>
        <row r="103">
          <cell r="A103" t="str">
            <v>H2.13.d</v>
          </cell>
          <cell r="B103" t="str">
            <v>Response</v>
          </cell>
          <cell r="D103" t="str">
            <v>Category option</v>
          </cell>
          <cell r="E103">
            <v>4</v>
          </cell>
          <cell r="I103" t="str">
            <v>For most of the day or night (12 hours)</v>
          </cell>
        </row>
        <row r="104">
          <cell r="A104" t="str">
            <v>H2.13.e</v>
          </cell>
          <cell r="B104" t="str">
            <v>Response</v>
          </cell>
          <cell r="D104" t="str">
            <v>Category option</v>
          </cell>
          <cell r="E104">
            <v>5</v>
          </cell>
          <cell r="I104" t="str">
            <v>All day (24 hours)</v>
          </cell>
          <cell r="K104" t="str">
            <v>Loron tomak (oras 24)</v>
          </cell>
        </row>
        <row r="105">
          <cell r="A105" t="str">
            <v>H2.14.a</v>
          </cell>
          <cell r="B105" t="str">
            <v>Response</v>
          </cell>
          <cell r="D105" t="str">
            <v>Category option</v>
          </cell>
          <cell r="E105">
            <v>1</v>
          </cell>
          <cell r="I105" t="str">
            <v>No, did not use electricity all day and all night</v>
          </cell>
          <cell r="K105" t="str">
            <v>Lae, la uza eletrisidade loron tomak no kalan tomak</v>
          </cell>
        </row>
        <row r="106">
          <cell r="A106" t="str">
            <v>H2.14.b</v>
          </cell>
          <cell r="B106" t="str">
            <v>Response</v>
          </cell>
          <cell r="D106" t="str">
            <v>Category option</v>
          </cell>
          <cell r="E106">
            <v>2</v>
          </cell>
          <cell r="I106" t="str">
            <v>Yes, used electricity all day and all night</v>
          </cell>
          <cell r="K106" t="str">
            <v>Sim, uza eletrisidade loron tomak no kalan tomak</v>
          </cell>
        </row>
        <row r="107">
          <cell r="A107" t="str">
            <v>H2.16x.a</v>
          </cell>
          <cell r="B107" t="str">
            <v>Response</v>
          </cell>
          <cell r="D107" t="str">
            <v>Category option</v>
          </cell>
          <cell r="E107">
            <v>1</v>
          </cell>
          <cell r="I107" t="str">
            <v>Hours</v>
          </cell>
          <cell r="K107" t="str">
            <v>Oras</v>
          </cell>
        </row>
        <row r="108">
          <cell r="A108" t="str">
            <v>H2.16x.b</v>
          </cell>
          <cell r="B108" t="str">
            <v>Response</v>
          </cell>
          <cell r="D108" t="str">
            <v>Category option</v>
          </cell>
          <cell r="E108">
            <v>2</v>
          </cell>
          <cell r="I108" t="str">
            <v>Days</v>
          </cell>
          <cell r="K108" t="str">
            <v>Loron</v>
          </cell>
        </row>
        <row r="109">
          <cell r="A109" t="str">
            <v>H2.16x.c</v>
          </cell>
          <cell r="B109" t="str">
            <v>Response</v>
          </cell>
          <cell r="D109" t="str">
            <v>Category option</v>
          </cell>
          <cell r="E109">
            <v>3</v>
          </cell>
          <cell r="I109" t="str">
            <v>Weeks</v>
          </cell>
          <cell r="K109" t="str">
            <v>Semana</v>
          </cell>
        </row>
        <row r="110">
          <cell r="A110" t="str">
            <v>H2.16x.d</v>
          </cell>
          <cell r="B110" t="str">
            <v>Response</v>
          </cell>
          <cell r="D110" t="str">
            <v>Category option</v>
          </cell>
          <cell r="E110">
            <v>4</v>
          </cell>
          <cell r="I110" t="str">
            <v>Months</v>
          </cell>
          <cell r="K110" t="str">
            <v>Fulan</v>
          </cell>
        </row>
        <row r="111">
          <cell r="A111" t="str">
            <v>H2.16x.e</v>
          </cell>
          <cell r="B111" t="str">
            <v>Response</v>
          </cell>
          <cell r="D111" t="str">
            <v>Category option</v>
          </cell>
          <cell r="E111">
            <v>5</v>
          </cell>
          <cell r="I111" t="str">
            <v>Years</v>
          </cell>
          <cell r="K111" t="str">
            <v>Tinan</v>
          </cell>
        </row>
        <row r="112">
          <cell r="A112" t="str">
            <v>MC12.48.a</v>
          </cell>
          <cell r="B112" t="str">
            <v>Response</v>
          </cell>
          <cell r="D112" t="str">
            <v>Category option</v>
          </cell>
          <cell r="E112">
            <v>6</v>
          </cell>
          <cell r="I112" t="str">
            <v>Quarter (3 months) / trimester / school term</v>
          </cell>
          <cell r="K112" t="str">
            <v>Trimestre (fulan 3)</v>
          </cell>
        </row>
        <row r="113">
          <cell r="A113" t="str">
            <v>MC12.48.b</v>
          </cell>
          <cell r="B113" t="str">
            <v>Response</v>
          </cell>
          <cell r="D113" t="str">
            <v>Category option</v>
          </cell>
          <cell r="E113">
            <v>7</v>
          </cell>
          <cell r="I113" t="str">
            <v>Semester (6 months)</v>
          </cell>
          <cell r="K113" t="str">
            <v>Semestre (fulan 6)</v>
          </cell>
        </row>
        <row r="114">
          <cell r="A114" t="str">
            <v>MC12.81.a</v>
          </cell>
          <cell r="B114" t="str">
            <v>Response</v>
          </cell>
          <cell r="D114" t="str">
            <v>Category option</v>
          </cell>
          <cell r="E114">
            <v>8</v>
          </cell>
          <cell r="I114" t="str">
            <v>Once-off / irregular</v>
          </cell>
          <cell r="K114" t="str">
            <v>Selu dala ida / laiha regularidade</v>
          </cell>
        </row>
        <row r="115">
          <cell r="A115" t="str">
            <v>H4.22.a</v>
          </cell>
          <cell r="B115" t="str">
            <v>Response</v>
          </cell>
          <cell r="D115" t="str">
            <v>Category option</v>
          </cell>
          <cell r="E115">
            <v>1</v>
          </cell>
          <cell r="I115" t="str">
            <v>In this aldeia</v>
          </cell>
          <cell r="K115" t="str">
            <v>Iha aldeia ida ne'e</v>
          </cell>
        </row>
        <row r="116">
          <cell r="A116" t="str">
            <v>H4.22.b</v>
          </cell>
          <cell r="B116" t="str">
            <v>Response</v>
          </cell>
          <cell r="D116" t="str">
            <v>Category option</v>
          </cell>
          <cell r="E116">
            <v>2</v>
          </cell>
          <cell r="I116" t="str">
            <v>In another aldeia within this suku</v>
          </cell>
          <cell r="K116" t="str">
            <v>Iha aldeia seluk, maibe iha suku ida ne'e</v>
          </cell>
        </row>
        <row r="117">
          <cell r="A117" t="str">
            <v>H4.22.c</v>
          </cell>
          <cell r="B117" t="str">
            <v>Response</v>
          </cell>
          <cell r="D117" t="str">
            <v>Category option</v>
          </cell>
          <cell r="E117">
            <v>3</v>
          </cell>
          <cell r="I117" t="str">
            <v>In another suku</v>
          </cell>
          <cell r="K117" t="str">
            <v>Iha suku seluk</v>
          </cell>
        </row>
        <row r="118">
          <cell r="A118" t="str">
            <v>H4.22.d</v>
          </cell>
          <cell r="B118" t="str">
            <v>Response</v>
          </cell>
          <cell r="D118" t="str">
            <v>Category option</v>
          </cell>
          <cell r="E118">
            <v>4</v>
          </cell>
          <cell r="I118" t="str">
            <v>West Timor</v>
          </cell>
          <cell r="K118" t="str">
            <v>Timor Loromonu</v>
          </cell>
        </row>
        <row r="119">
          <cell r="A119" t="str">
            <v>H4.22.e</v>
          </cell>
          <cell r="B119" t="str">
            <v>Response</v>
          </cell>
          <cell r="D119" t="str">
            <v>Category option</v>
          </cell>
          <cell r="E119">
            <v>5</v>
          </cell>
          <cell r="I119" t="str">
            <v>Overseas</v>
          </cell>
          <cell r="K119" t="str">
            <v>Iha rai liur</v>
          </cell>
        </row>
        <row r="120">
          <cell r="A120" t="str">
            <v>MC12.44.a</v>
          </cell>
          <cell r="B120" t="str">
            <v>Response</v>
          </cell>
          <cell r="D120" t="str">
            <v>Category option</v>
          </cell>
          <cell r="E120">
            <v>6</v>
          </cell>
          <cell r="I120" t="str">
            <v>Various locations</v>
          </cell>
          <cell r="K120" t="str">
            <v>Fatin oin-oin</v>
          </cell>
        </row>
        <row r="121">
          <cell r="A121" t="str">
            <v>M4.01.a</v>
          </cell>
          <cell r="B121" t="str">
            <v>Response</v>
          </cell>
          <cell r="D121" t="str">
            <v>Category option</v>
          </cell>
          <cell r="E121">
            <v>1</v>
          </cell>
          <cell r="I121" t="str">
            <v>Metres - measure each length</v>
          </cell>
          <cell r="K121" t="str">
            <v>Metru - sukat kada naruk ida</v>
          </cell>
        </row>
        <row r="122">
          <cell r="A122" t="str">
            <v>M4.01.b</v>
          </cell>
          <cell r="B122" t="str">
            <v>Response</v>
          </cell>
          <cell r="D122" t="str">
            <v>Category option</v>
          </cell>
          <cell r="E122">
            <v>2</v>
          </cell>
          <cell r="I122" t="str">
            <v>Square metres</v>
          </cell>
          <cell r="K122" t="str">
            <v>Metru kuadradu (1m x 1m)</v>
          </cell>
        </row>
        <row r="123">
          <cell r="A123" t="str">
            <v>M4.01.c</v>
          </cell>
          <cell r="B123" t="str">
            <v>Response</v>
          </cell>
          <cell r="D123" t="str">
            <v>Category option</v>
          </cell>
          <cell r="E123">
            <v>3</v>
          </cell>
          <cell r="I123" t="str">
            <v>Hectares</v>
          </cell>
          <cell r="K123" t="str">
            <v>Hektar</v>
          </cell>
        </row>
        <row r="124">
          <cell r="A124" t="str">
            <v>M7.01.a</v>
          </cell>
          <cell r="B124" t="str">
            <v>Response</v>
          </cell>
          <cell r="D124" t="str">
            <v>Category option</v>
          </cell>
          <cell r="E124">
            <v>1</v>
          </cell>
          <cell r="I124" t="str">
            <v>Mobile Phone</v>
          </cell>
          <cell r="K124" t="str">
            <v>Telemovel</v>
          </cell>
        </row>
        <row r="125">
          <cell r="A125" t="str">
            <v>M7.01.b</v>
          </cell>
          <cell r="B125" t="str">
            <v>Response</v>
          </cell>
          <cell r="D125" t="str">
            <v>Category option</v>
          </cell>
          <cell r="E125">
            <v>2</v>
          </cell>
          <cell r="I125" t="str">
            <v>Watch</v>
          </cell>
          <cell r="K125" t="str">
            <v>Relojiu liman</v>
          </cell>
        </row>
        <row r="126">
          <cell r="A126" t="str">
            <v>M7.01.c</v>
          </cell>
          <cell r="B126" t="str">
            <v>Response</v>
          </cell>
          <cell r="D126" t="str">
            <v>Category option</v>
          </cell>
          <cell r="E126">
            <v>3</v>
          </cell>
          <cell r="I126" t="str">
            <v>Radio</v>
          </cell>
          <cell r="K126" t="str">
            <v>Radio</v>
          </cell>
        </row>
        <row r="127">
          <cell r="A127" t="str">
            <v>M7.01.d</v>
          </cell>
          <cell r="B127" t="str">
            <v>Response</v>
          </cell>
          <cell r="D127" t="str">
            <v>Category option</v>
          </cell>
          <cell r="E127">
            <v>4</v>
          </cell>
          <cell r="I127" t="str">
            <v>Television</v>
          </cell>
          <cell r="K127" t="str">
            <v>Televizaun</v>
          </cell>
        </row>
        <row r="128">
          <cell r="A128" t="str">
            <v>M7.01.e</v>
          </cell>
          <cell r="B128" t="str">
            <v>Response</v>
          </cell>
          <cell r="D128" t="str">
            <v>Category option</v>
          </cell>
          <cell r="E128">
            <v>5</v>
          </cell>
          <cell r="I128" t="str">
            <v>Bicycle</v>
          </cell>
          <cell r="K128" t="str">
            <v>Bisikleta</v>
          </cell>
        </row>
        <row r="129">
          <cell r="A129" t="str">
            <v>M7.01.f</v>
          </cell>
          <cell r="B129" t="str">
            <v>Response</v>
          </cell>
          <cell r="D129" t="str">
            <v>Category option</v>
          </cell>
          <cell r="E129">
            <v>6</v>
          </cell>
          <cell r="I129" t="str">
            <v>Generator</v>
          </cell>
          <cell r="K129" t="str">
            <v>Jerador</v>
          </cell>
        </row>
        <row r="130">
          <cell r="A130" t="str">
            <v>M7.01.g</v>
          </cell>
          <cell r="B130" t="str">
            <v>Response</v>
          </cell>
          <cell r="D130" t="str">
            <v>Category option</v>
          </cell>
          <cell r="E130">
            <v>7</v>
          </cell>
          <cell r="I130" t="str">
            <v>Gas Stove / Gas Range</v>
          </cell>
          <cell r="K130" t="str">
            <v>Fugaun gas</v>
          </cell>
        </row>
        <row r="131">
          <cell r="A131" t="str">
            <v>M7.10.a</v>
          </cell>
          <cell r="B131" t="str">
            <v>Response</v>
          </cell>
          <cell r="D131" t="str">
            <v>Category option</v>
          </cell>
          <cell r="E131">
            <v>1</v>
          </cell>
          <cell r="I131" t="str">
            <v>Motorcycle / Scooter</v>
          </cell>
          <cell r="K131" t="str">
            <v>Motor / scooter</v>
          </cell>
        </row>
        <row r="132">
          <cell r="A132" t="str">
            <v>M7.10.b</v>
          </cell>
          <cell r="B132" t="str">
            <v>Response</v>
          </cell>
          <cell r="D132" t="str">
            <v>Category option</v>
          </cell>
          <cell r="E132">
            <v>2</v>
          </cell>
          <cell r="I132" t="str">
            <v>Car / truck / angguna</v>
          </cell>
          <cell r="K132" t="str">
            <v>Kareta, truk ka angguna?</v>
          </cell>
        </row>
        <row r="133">
          <cell r="A133" t="str">
            <v>M7.10.c</v>
          </cell>
          <cell r="B133" t="str">
            <v>Response</v>
          </cell>
          <cell r="D133" t="str">
            <v>Category option</v>
          </cell>
          <cell r="E133">
            <v>3</v>
          </cell>
          <cell r="I133" t="str">
            <v>Boat</v>
          </cell>
          <cell r="K133" t="str">
            <v>Bero</v>
          </cell>
        </row>
        <row r="134">
          <cell r="A134" t="str">
            <v>M7.11.a</v>
          </cell>
          <cell r="B134" t="str">
            <v>Response</v>
          </cell>
          <cell r="D134" t="str">
            <v>Category option</v>
          </cell>
          <cell r="E134">
            <v>1</v>
          </cell>
          <cell r="I134" t="str">
            <v>Taxi</v>
          </cell>
          <cell r="K134" t="str">
            <v>Taksi</v>
          </cell>
        </row>
        <row r="135">
          <cell r="A135" t="str">
            <v>M7.11.b</v>
          </cell>
          <cell r="B135" t="str">
            <v>Response</v>
          </cell>
          <cell r="D135" t="str">
            <v>Category option</v>
          </cell>
          <cell r="E135">
            <v>2</v>
          </cell>
          <cell r="I135" t="str">
            <v>Car / van, not 4WD</v>
          </cell>
          <cell r="K135" t="str">
            <v>Kareta / karrinha, la uza trasaun</v>
          </cell>
        </row>
        <row r="136">
          <cell r="A136" t="str">
            <v>M7.11.c</v>
          </cell>
          <cell r="B136" t="str">
            <v>Response</v>
          </cell>
          <cell r="D136" t="str">
            <v>Category option</v>
          </cell>
          <cell r="E136">
            <v>3</v>
          </cell>
          <cell r="I136" t="str">
            <v>4WD</v>
          </cell>
          <cell r="K136" t="str">
            <v>Kareta ho trasaun</v>
          </cell>
        </row>
        <row r="137">
          <cell r="A137" t="str">
            <v>M7.11.d</v>
          </cell>
          <cell r="B137" t="str">
            <v>Response</v>
          </cell>
          <cell r="D137" t="str">
            <v>Category option</v>
          </cell>
          <cell r="E137">
            <v>4</v>
          </cell>
          <cell r="I137" t="str">
            <v>Mikrolet / car-powered angguna</v>
          </cell>
          <cell r="K137" t="str">
            <v>Angguna uza mikrolet / karreta</v>
          </cell>
        </row>
        <row r="138">
          <cell r="A138" t="str">
            <v>M7.11.e</v>
          </cell>
          <cell r="B138" t="str">
            <v>Response</v>
          </cell>
          <cell r="D138" t="str">
            <v>Category option</v>
          </cell>
          <cell r="E138">
            <v>5</v>
          </cell>
          <cell r="I138" t="str">
            <v>Motorbike-powered angguna</v>
          </cell>
          <cell r="K138" t="str">
            <v>Angguna uza motor</v>
          </cell>
        </row>
        <row r="139">
          <cell r="A139" t="str">
            <v>M7.11.f</v>
          </cell>
          <cell r="B139" t="str">
            <v>Response</v>
          </cell>
          <cell r="D139" t="str">
            <v>Category option</v>
          </cell>
          <cell r="E139">
            <v>6</v>
          </cell>
          <cell r="I139" t="str">
            <v>Truck</v>
          </cell>
          <cell r="K139" t="str">
            <v>Truck</v>
          </cell>
        </row>
        <row r="140">
          <cell r="A140" t="str">
            <v>M7.21.a</v>
          </cell>
          <cell r="B140" t="str">
            <v>Response</v>
          </cell>
          <cell r="D140" t="str">
            <v>Category option</v>
          </cell>
          <cell r="E140">
            <v>1</v>
          </cell>
          <cell r="I140" t="str">
            <v>Refrigerator / Freezer</v>
          </cell>
          <cell r="K140" t="str">
            <v>Jeleira / Frigorífiku</v>
          </cell>
        </row>
        <row r="141">
          <cell r="A141" t="str">
            <v>M7.21.b</v>
          </cell>
          <cell r="B141" t="str">
            <v>Response</v>
          </cell>
          <cell r="D141" t="str">
            <v>Category option</v>
          </cell>
          <cell r="E141">
            <v>2</v>
          </cell>
          <cell r="I141" t="str">
            <v>Computer / iPad</v>
          </cell>
          <cell r="K141" t="str">
            <v>Komputador / iPad</v>
          </cell>
        </row>
        <row r="142">
          <cell r="A142" t="str">
            <v>M7.21.c</v>
          </cell>
          <cell r="B142" t="str">
            <v>Response</v>
          </cell>
          <cell r="D142" t="str">
            <v>Category option</v>
          </cell>
          <cell r="E142">
            <v>3</v>
          </cell>
          <cell r="I142" t="str">
            <v>Washing Machine</v>
          </cell>
          <cell r="K142" t="str">
            <v>Makina fase roupa</v>
          </cell>
        </row>
        <row r="143">
          <cell r="A143" t="str">
            <v>M7.30.a</v>
          </cell>
          <cell r="B143" t="str">
            <v>Response</v>
          </cell>
          <cell r="D143" t="str">
            <v>Category option</v>
          </cell>
          <cell r="E143">
            <v>1</v>
          </cell>
          <cell r="I143" t="str">
            <v>Axe</v>
          </cell>
          <cell r="K143" t="str">
            <v>Baliun</v>
          </cell>
        </row>
        <row r="144">
          <cell r="A144" t="str">
            <v>M7.30.b</v>
          </cell>
          <cell r="B144" t="str">
            <v>Response</v>
          </cell>
          <cell r="D144" t="str">
            <v>Category option</v>
          </cell>
          <cell r="E144">
            <v>2</v>
          </cell>
          <cell r="I144" t="str">
            <v>Hoe</v>
          </cell>
          <cell r="K144" t="str">
            <v>Enxada</v>
          </cell>
        </row>
        <row r="145">
          <cell r="A145" t="str">
            <v>M7.30.c</v>
          </cell>
          <cell r="B145" t="str">
            <v>Response</v>
          </cell>
          <cell r="D145" t="str">
            <v>Category option</v>
          </cell>
          <cell r="E145">
            <v>3</v>
          </cell>
          <cell r="I145" t="str">
            <v>Machete</v>
          </cell>
          <cell r="K145" t="str">
            <v>Taha / katana / maubeka</v>
          </cell>
        </row>
        <row r="146">
          <cell r="A146" t="str">
            <v>M7.30.d</v>
          </cell>
          <cell r="B146" t="str">
            <v>Response</v>
          </cell>
          <cell r="D146" t="str">
            <v>Category option</v>
          </cell>
          <cell r="E146">
            <v>4</v>
          </cell>
          <cell r="I146" t="str">
            <v>Crowbar</v>
          </cell>
          <cell r="K146" t="str">
            <v>Ai-suak</v>
          </cell>
        </row>
        <row r="147">
          <cell r="A147" t="str">
            <v>M7.30.e</v>
          </cell>
          <cell r="B147" t="str">
            <v>Response</v>
          </cell>
          <cell r="D147" t="str">
            <v>Category option</v>
          </cell>
          <cell r="E147">
            <v>5</v>
          </cell>
          <cell r="I147" t="str">
            <v>Wheelbarrow / pushcart</v>
          </cell>
          <cell r="K147" t="str">
            <v>Gerobak / karosa</v>
          </cell>
        </row>
        <row r="148">
          <cell r="A148" t="str">
            <v>M7.30.f</v>
          </cell>
          <cell r="B148" t="str">
            <v>Response</v>
          </cell>
          <cell r="D148" t="str">
            <v>Category option</v>
          </cell>
          <cell r="E148">
            <v>6</v>
          </cell>
          <cell r="I148" t="str">
            <v>Plough for buffalo</v>
          </cell>
          <cell r="K148" t="str">
            <v>Xarua</v>
          </cell>
        </row>
        <row r="149">
          <cell r="A149" t="str">
            <v>M7.30.g</v>
          </cell>
          <cell r="B149" t="str">
            <v>Response</v>
          </cell>
          <cell r="D149" t="str">
            <v>Category option</v>
          </cell>
          <cell r="E149">
            <v>7</v>
          </cell>
          <cell r="I149" t="str">
            <v>Rice hulling machine</v>
          </cell>
          <cell r="K149" t="str">
            <v>Mákina dulas hare</v>
          </cell>
        </row>
        <row r="150">
          <cell r="A150" t="str">
            <v>M7.30.h</v>
          </cell>
          <cell r="B150" t="str">
            <v>Response</v>
          </cell>
          <cell r="D150" t="str">
            <v>Category option</v>
          </cell>
          <cell r="E150">
            <v>8</v>
          </cell>
          <cell r="I150" t="str">
            <v>Coffee pulper</v>
          </cell>
          <cell r="K150" t="str">
            <v>Mákina dulas kafé kulit</v>
          </cell>
        </row>
        <row r="151">
          <cell r="A151" t="str">
            <v>M7.30.i</v>
          </cell>
          <cell r="B151" t="str">
            <v>Response</v>
          </cell>
          <cell r="D151" t="str">
            <v>Category option</v>
          </cell>
          <cell r="E151">
            <v>9</v>
          </cell>
          <cell r="I151" t="str">
            <v>Hand Tractor</v>
          </cell>
          <cell r="K151" t="str">
            <v>Trator-liman</v>
          </cell>
        </row>
        <row r="152">
          <cell r="A152" t="str">
            <v>M7.30.j</v>
          </cell>
          <cell r="B152" t="str">
            <v>Response</v>
          </cell>
          <cell r="D152" t="str">
            <v>Category option</v>
          </cell>
          <cell r="E152">
            <v>10</v>
          </cell>
          <cell r="I152" t="str">
            <v>Tractor</v>
          </cell>
          <cell r="K152" t="str">
            <v>Trator</v>
          </cell>
        </row>
        <row r="153">
          <cell r="A153" t="str">
            <v>M7.40.a</v>
          </cell>
          <cell r="B153" t="str">
            <v>Response</v>
          </cell>
          <cell r="D153" t="str">
            <v>Category option</v>
          </cell>
          <cell r="E153">
            <v>1</v>
          </cell>
          <cell r="I153" t="str">
            <v>Chicken</v>
          </cell>
          <cell r="K153" t="str">
            <v>Manu</v>
          </cell>
        </row>
        <row r="154">
          <cell r="A154" t="str">
            <v>M7.40.b</v>
          </cell>
          <cell r="B154" t="str">
            <v>Response</v>
          </cell>
          <cell r="D154" t="str">
            <v>Category option</v>
          </cell>
          <cell r="E154">
            <v>2</v>
          </cell>
          <cell r="I154" t="str">
            <v>Fighting rooster</v>
          </cell>
          <cell r="K154" t="str">
            <v>Manu futu</v>
          </cell>
        </row>
        <row r="155">
          <cell r="A155" t="str">
            <v>M7.40.c</v>
          </cell>
          <cell r="B155" t="str">
            <v>Response</v>
          </cell>
          <cell r="D155" t="str">
            <v>Category option</v>
          </cell>
          <cell r="E155">
            <v>3</v>
          </cell>
          <cell r="I155" t="str">
            <v>Pig</v>
          </cell>
          <cell r="K155" t="str">
            <v>Fahi</v>
          </cell>
        </row>
        <row r="156">
          <cell r="A156" t="str">
            <v>M7.40.d</v>
          </cell>
          <cell r="B156" t="str">
            <v>Response</v>
          </cell>
          <cell r="D156" t="str">
            <v>Category option</v>
          </cell>
          <cell r="E156">
            <v>4</v>
          </cell>
          <cell r="I156" t="str">
            <v>Goat</v>
          </cell>
          <cell r="K156" t="str">
            <v>Bibi</v>
          </cell>
        </row>
        <row r="157">
          <cell r="A157" t="str">
            <v>M7.40.e</v>
          </cell>
          <cell r="B157" t="str">
            <v>Response</v>
          </cell>
          <cell r="D157" t="str">
            <v>Category option</v>
          </cell>
          <cell r="E157">
            <v>5</v>
          </cell>
          <cell r="I157" t="str">
            <v>Sheep</v>
          </cell>
          <cell r="K157" t="str">
            <v>Bibi malae</v>
          </cell>
        </row>
        <row r="158">
          <cell r="A158" t="str">
            <v>M7.40.f</v>
          </cell>
          <cell r="B158" t="str">
            <v>Response</v>
          </cell>
          <cell r="D158" t="str">
            <v>Category option</v>
          </cell>
          <cell r="E158">
            <v>6</v>
          </cell>
          <cell r="I158" t="str">
            <v>Cow / Buffalo</v>
          </cell>
          <cell r="K158" t="str">
            <v>Karau</v>
          </cell>
        </row>
        <row r="159">
          <cell r="A159" t="str">
            <v>M7.40.g</v>
          </cell>
          <cell r="B159" t="str">
            <v>Response</v>
          </cell>
          <cell r="D159" t="str">
            <v>Category option</v>
          </cell>
          <cell r="E159">
            <v>7</v>
          </cell>
          <cell r="I159" t="str">
            <v>Horse / donkey</v>
          </cell>
          <cell r="K159" t="str">
            <v>Kuda</v>
          </cell>
        </row>
        <row r="160">
          <cell r="A160" t="str">
            <v>M7.40.h</v>
          </cell>
          <cell r="B160" t="str">
            <v>Response</v>
          </cell>
          <cell r="D160" t="str">
            <v>Category option</v>
          </cell>
          <cell r="E160">
            <v>8</v>
          </cell>
          <cell r="I160" t="str">
            <v>Duck</v>
          </cell>
          <cell r="K160" t="str">
            <v>Manu rade</v>
          </cell>
        </row>
        <row r="161">
          <cell r="A161" t="str">
            <v>M7.40.i</v>
          </cell>
          <cell r="B161" t="str">
            <v>Response</v>
          </cell>
          <cell r="D161" t="str">
            <v>Category option</v>
          </cell>
          <cell r="E161">
            <v>9</v>
          </cell>
          <cell r="I161" t="str">
            <v>Turtle</v>
          </cell>
          <cell r="K161" t="str">
            <v>Lenuk</v>
          </cell>
        </row>
        <row r="162">
          <cell r="A162" t="str">
            <v>M7.40.j</v>
          </cell>
          <cell r="B162" t="str">
            <v>Response</v>
          </cell>
          <cell r="D162" t="str">
            <v>Category option</v>
          </cell>
          <cell r="E162">
            <v>10</v>
          </cell>
          <cell r="I162" t="str">
            <v>Dog</v>
          </cell>
          <cell r="K162" t="str">
            <v>Asu</v>
          </cell>
        </row>
        <row r="163">
          <cell r="A163" t="str">
            <v>M7.12.a</v>
          </cell>
          <cell r="B163" t="str">
            <v>Response</v>
          </cell>
          <cell r="D163" t="str">
            <v>Category option</v>
          </cell>
          <cell r="E163">
            <v>1</v>
          </cell>
          <cell r="I163" t="str">
            <v>Dug-out canoe</v>
          </cell>
          <cell r="K163" t="str">
            <v>Bero ai kanotak</v>
          </cell>
        </row>
        <row r="164">
          <cell r="A164" t="str">
            <v>M7.12.b</v>
          </cell>
          <cell r="B164" t="str">
            <v>Response</v>
          </cell>
          <cell r="D164" t="str">
            <v>Category option</v>
          </cell>
          <cell r="E164">
            <v>2</v>
          </cell>
          <cell r="I164" t="str">
            <v>Row boat / fiberglass canoe</v>
          </cell>
          <cell r="K164" t="str">
            <v>Bero hean-bero fibreglass</v>
          </cell>
        </row>
        <row r="165">
          <cell r="A165" t="str">
            <v>M7.12.c</v>
          </cell>
          <cell r="B165" t="str">
            <v>Response</v>
          </cell>
          <cell r="D165" t="str">
            <v>Category option</v>
          </cell>
          <cell r="E165">
            <v>3</v>
          </cell>
          <cell r="I165" t="str">
            <v>Boat with motor</v>
          </cell>
          <cell r="K165" t="str">
            <v>Bero ho motor</v>
          </cell>
        </row>
        <row r="166">
          <cell r="A166" t="str">
            <v>M7.20.a</v>
          </cell>
          <cell r="B166" t="str">
            <v>Response</v>
          </cell>
          <cell r="D166" t="str">
            <v>Category option</v>
          </cell>
          <cell r="E166">
            <v>1</v>
          </cell>
          <cell r="I166" t="str">
            <v>Satellite dish</v>
          </cell>
          <cell r="K166" t="str">
            <v>Parabola</v>
          </cell>
        </row>
        <row r="167">
          <cell r="A167" t="str">
            <v>M7.20.b</v>
          </cell>
          <cell r="B167" t="str">
            <v>Response</v>
          </cell>
          <cell r="D167" t="str">
            <v>Category option</v>
          </cell>
          <cell r="E167">
            <v>2</v>
          </cell>
          <cell r="I167" t="str">
            <v>Dvd / Vcd / Cd / Vhs Player</v>
          </cell>
          <cell r="K167" t="str">
            <v>Dvd / Vcd / Cd / Vhs Player</v>
          </cell>
        </row>
        <row r="168">
          <cell r="A168" t="str">
            <v>M7.21.a</v>
          </cell>
          <cell r="B168" t="str">
            <v>Response</v>
          </cell>
          <cell r="D168" t="str">
            <v>Category option</v>
          </cell>
          <cell r="E168">
            <v>1</v>
          </cell>
          <cell r="I168" t="str">
            <v>Refrigerator / Freezer</v>
          </cell>
          <cell r="K168" t="str">
            <v>Jeleira / Frigorífiku</v>
          </cell>
        </row>
        <row r="169">
          <cell r="A169" t="str">
            <v>M7.21.b</v>
          </cell>
          <cell r="B169" t="str">
            <v>Response</v>
          </cell>
          <cell r="D169" t="str">
            <v>Category option</v>
          </cell>
          <cell r="E169">
            <v>2</v>
          </cell>
          <cell r="I169" t="str">
            <v>Computer / iPad</v>
          </cell>
          <cell r="K169" t="str">
            <v>Komputador / iPad</v>
          </cell>
        </row>
        <row r="170">
          <cell r="A170" t="str">
            <v>M7.21.c</v>
          </cell>
          <cell r="B170" t="str">
            <v>Response</v>
          </cell>
          <cell r="D170" t="str">
            <v>Category option</v>
          </cell>
          <cell r="E170">
            <v>3</v>
          </cell>
          <cell r="I170" t="str">
            <v>Washing Machine</v>
          </cell>
          <cell r="K170" t="str">
            <v>Makina fase roupa</v>
          </cell>
        </row>
        <row r="171">
          <cell r="A171" t="str">
            <v>M11.13.a</v>
          </cell>
          <cell r="B171" t="str">
            <v>Response</v>
          </cell>
          <cell r="D171" t="str">
            <v>Category option</v>
          </cell>
          <cell r="E171">
            <v>1</v>
          </cell>
          <cell r="I171" t="str">
            <v>Public Hall</v>
          </cell>
          <cell r="K171" t="str">
            <v>Salaun públiku</v>
          </cell>
        </row>
        <row r="172">
          <cell r="A172" t="str">
            <v>M11.13.b</v>
          </cell>
          <cell r="B172" t="str">
            <v>Response</v>
          </cell>
          <cell r="D172" t="str">
            <v>Category option</v>
          </cell>
          <cell r="E172">
            <v>2</v>
          </cell>
          <cell r="I172" t="str">
            <v>Aldeia office</v>
          </cell>
          <cell r="K172" t="str">
            <v>Cede Aldeia</v>
          </cell>
        </row>
        <row r="173">
          <cell r="A173" t="str">
            <v>M11.13.c</v>
          </cell>
          <cell r="B173" t="str">
            <v>Response</v>
          </cell>
          <cell r="D173" t="str">
            <v>Category option</v>
          </cell>
          <cell r="E173">
            <v>3</v>
          </cell>
          <cell r="I173" t="str">
            <v>Suku office</v>
          </cell>
          <cell r="K173" t="str">
            <v>Cede Suku</v>
          </cell>
        </row>
        <row r="174">
          <cell r="A174" t="str">
            <v>M11.13.d</v>
          </cell>
          <cell r="B174" t="str">
            <v>Response</v>
          </cell>
          <cell r="D174" t="str">
            <v>Category option</v>
          </cell>
          <cell r="E174">
            <v>4</v>
          </cell>
          <cell r="I174" t="str">
            <v>Xefe Aldeia's house</v>
          </cell>
          <cell r="K174" t="str">
            <v>Xefe Aldeia nia uma</v>
          </cell>
        </row>
        <row r="175">
          <cell r="A175" t="str">
            <v>M11.13.e</v>
          </cell>
          <cell r="B175" t="str">
            <v>Response</v>
          </cell>
          <cell r="D175" t="str">
            <v>Category option</v>
          </cell>
          <cell r="E175">
            <v>5</v>
          </cell>
          <cell r="I175" t="str">
            <v>Xefe Suku's house</v>
          </cell>
          <cell r="K175" t="str">
            <v>Xefe Suku nia uma</v>
          </cell>
        </row>
        <row r="176">
          <cell r="A176" t="str">
            <v>M11.13.f</v>
          </cell>
          <cell r="B176" t="str">
            <v>Response</v>
          </cell>
          <cell r="D176" t="str">
            <v>Category option</v>
          </cell>
          <cell r="E176">
            <v>6</v>
          </cell>
          <cell r="I176" t="str">
            <v>School</v>
          </cell>
          <cell r="K176" t="str">
            <v>Escola</v>
          </cell>
        </row>
        <row r="177">
          <cell r="A177" t="str">
            <v>M11.13.g</v>
          </cell>
          <cell r="B177" t="str">
            <v>Response</v>
          </cell>
          <cell r="D177" t="str">
            <v>Category option</v>
          </cell>
          <cell r="E177">
            <v>7</v>
          </cell>
          <cell r="I177" t="str">
            <v>Church</v>
          </cell>
          <cell r="K177" t="str">
            <v>Igreja</v>
          </cell>
        </row>
        <row r="178">
          <cell r="A178" t="str">
            <v>M11.13.h</v>
          </cell>
          <cell r="B178" t="str">
            <v>Response</v>
          </cell>
          <cell r="D178" t="str">
            <v>Category option</v>
          </cell>
          <cell r="E178">
            <v>8</v>
          </cell>
          <cell r="I178" t="str">
            <v>Health centre</v>
          </cell>
          <cell r="K178" t="str">
            <v>Sentru saúde</v>
          </cell>
        </row>
        <row r="179">
          <cell r="A179" t="str">
            <v>M11.13.i</v>
          </cell>
          <cell r="B179" t="str">
            <v>Response</v>
          </cell>
          <cell r="D179" t="str">
            <v>Category option</v>
          </cell>
          <cell r="E179">
            <v>9</v>
          </cell>
          <cell r="I179" t="str">
            <v>Outside on the grass</v>
          </cell>
          <cell r="K179" t="str">
            <v>Iha rai luan</v>
          </cell>
        </row>
        <row r="180">
          <cell r="A180" t="str">
            <v>M11.10.a</v>
          </cell>
          <cell r="B180" t="str">
            <v>Response</v>
          </cell>
          <cell r="D180" t="str">
            <v>Category option</v>
          </cell>
          <cell r="E180">
            <v>2</v>
          </cell>
          <cell r="I180" t="str">
            <v>Knows</v>
          </cell>
          <cell r="K180" t="str">
            <v>Hatene</v>
          </cell>
        </row>
        <row r="181">
          <cell r="A181" t="str">
            <v>H5.20.a</v>
          </cell>
          <cell r="B181" t="str">
            <v>Response</v>
          </cell>
          <cell r="D181" t="str">
            <v>Category option</v>
          </cell>
          <cell r="E181">
            <v>1</v>
          </cell>
          <cell r="I181" t="str">
            <v xml:space="preserve">Bottled </v>
          </cell>
          <cell r="K181" t="str">
            <v>Be botir (AQUA)</v>
          </cell>
        </row>
        <row r="182">
          <cell r="A182" t="str">
            <v>H5.20.b</v>
          </cell>
          <cell r="B182" t="str">
            <v>Response</v>
          </cell>
          <cell r="D182" t="str">
            <v>Category option</v>
          </cell>
          <cell r="E182">
            <v>2</v>
          </cell>
          <cell r="I182" t="str">
            <v xml:space="preserve">Piped Into Dwelling </v>
          </cell>
          <cell r="K182" t="str">
            <v>Pipa ba uma kain</v>
          </cell>
        </row>
        <row r="183">
          <cell r="A183" t="str">
            <v>H5.20.c</v>
          </cell>
          <cell r="B183" t="str">
            <v>Response</v>
          </cell>
          <cell r="D183" t="str">
            <v>Category option</v>
          </cell>
          <cell r="E183">
            <v>3</v>
          </cell>
          <cell r="I183" t="str">
            <v>Piped To Yard / Plot (On-Site)</v>
          </cell>
          <cell r="K183" t="str">
            <v xml:space="preserve">Pipa iha uma ninin (iha fatin) </v>
          </cell>
        </row>
        <row r="184">
          <cell r="A184" t="str">
            <v>H5.20.d</v>
          </cell>
          <cell r="B184" t="str">
            <v>Response</v>
          </cell>
          <cell r="D184" t="str">
            <v>Category option</v>
          </cell>
          <cell r="E184">
            <v>4</v>
          </cell>
          <cell r="I184" t="str">
            <v>Tap / Standpipe Off-Site</v>
          </cell>
          <cell r="K184" t="str">
            <v>Torneira</v>
          </cell>
        </row>
        <row r="185">
          <cell r="A185" t="str">
            <v>H5.20.e</v>
          </cell>
          <cell r="B185" t="str">
            <v>Response</v>
          </cell>
          <cell r="D185" t="str">
            <v>Category option</v>
          </cell>
          <cell r="E185">
            <v>5</v>
          </cell>
          <cell r="I185" t="str">
            <v>Well</v>
          </cell>
          <cell r="K185" t="str">
            <v>Be posu</v>
          </cell>
        </row>
        <row r="186">
          <cell r="A186" t="str">
            <v>H5.20.f</v>
          </cell>
          <cell r="B186" t="str">
            <v>Response</v>
          </cell>
          <cell r="D186" t="str">
            <v>Category option</v>
          </cell>
          <cell r="E186">
            <v>6</v>
          </cell>
          <cell r="I186" t="str">
            <v>Borehole</v>
          </cell>
          <cell r="K186" t="str">
            <v xml:space="preserve">Ke'e be </v>
          </cell>
        </row>
        <row r="187">
          <cell r="A187" t="str">
            <v>H5.20.g</v>
          </cell>
          <cell r="B187" t="str">
            <v>Response</v>
          </cell>
          <cell r="D187" t="str">
            <v>Category option</v>
          </cell>
          <cell r="E187">
            <v>7</v>
          </cell>
          <cell r="I187" t="str">
            <v>Spring</v>
          </cell>
          <cell r="K187" t="str">
            <v>Be moris</v>
          </cell>
        </row>
        <row r="188">
          <cell r="A188" t="str">
            <v>H5.20.h</v>
          </cell>
          <cell r="B188" t="str">
            <v>Response</v>
          </cell>
          <cell r="D188" t="str">
            <v>Category option</v>
          </cell>
          <cell r="E188">
            <v>8</v>
          </cell>
          <cell r="I188" t="str">
            <v>River / Stream</v>
          </cell>
          <cell r="K188" t="str">
            <v>Mota / be sulin</v>
          </cell>
        </row>
        <row r="189">
          <cell r="A189" t="str">
            <v>H5.20.i</v>
          </cell>
          <cell r="B189" t="str">
            <v>Response</v>
          </cell>
          <cell r="D189" t="str">
            <v>Category option</v>
          </cell>
          <cell r="E189">
            <v>9</v>
          </cell>
          <cell r="I189" t="str">
            <v>Dam / Lake / Pond</v>
          </cell>
          <cell r="K189" t="str">
            <v>Kolam / lagua</v>
          </cell>
        </row>
        <row r="190">
          <cell r="A190" t="str">
            <v>H5.20.j</v>
          </cell>
          <cell r="B190" t="str">
            <v>Response</v>
          </cell>
          <cell r="D190" t="str">
            <v>Category option</v>
          </cell>
          <cell r="E190">
            <v>10</v>
          </cell>
          <cell r="I190" t="str">
            <v xml:space="preserve">Canal / Irrigation Channel  </v>
          </cell>
          <cell r="K190" t="str">
            <v xml:space="preserve">Be dalan / kanal irigasaun </v>
          </cell>
        </row>
        <row r="191">
          <cell r="A191" t="str">
            <v>H5.20.k</v>
          </cell>
          <cell r="B191" t="str">
            <v>Response</v>
          </cell>
          <cell r="D191" t="str">
            <v>Category option</v>
          </cell>
          <cell r="E191">
            <v>11</v>
          </cell>
          <cell r="I191" t="str">
            <v>Rainwater</v>
          </cell>
          <cell r="K191" t="str">
            <v>Udan been</v>
          </cell>
        </row>
        <row r="192">
          <cell r="A192" t="str">
            <v>H5.20.l</v>
          </cell>
          <cell r="B192" t="str">
            <v>Response</v>
          </cell>
          <cell r="D192" t="str">
            <v>Category option</v>
          </cell>
          <cell r="E192">
            <v>12</v>
          </cell>
          <cell r="I192" t="str">
            <v>Truck / Cart / Tanker</v>
          </cell>
          <cell r="K192" t="str">
            <v>Trek / gerobak / Tanke</v>
          </cell>
        </row>
        <row r="193">
          <cell r="A193" t="str">
            <v>MC5.02a</v>
          </cell>
          <cell r="B193" t="str">
            <v>Response</v>
          </cell>
          <cell r="D193" t="str">
            <v>Category option</v>
          </cell>
          <cell r="E193">
            <v>1</v>
          </cell>
          <cell r="I193" t="str">
            <v>Kgs</v>
          </cell>
          <cell r="K193" t="str">
            <v>Kilo</v>
          </cell>
        </row>
        <row r="194">
          <cell r="A194" t="str">
            <v>MC5.02b</v>
          </cell>
          <cell r="B194" t="str">
            <v>Response</v>
          </cell>
          <cell r="D194" t="str">
            <v>Category option</v>
          </cell>
          <cell r="E194">
            <v>2</v>
          </cell>
          <cell r="I194" t="str">
            <v>Small tin / milk can (330g)</v>
          </cell>
        </row>
        <row r="195">
          <cell r="A195" t="str">
            <v>MC5.02c</v>
          </cell>
          <cell r="B195" t="str">
            <v>Response</v>
          </cell>
          <cell r="D195" t="str">
            <v>Category option</v>
          </cell>
          <cell r="E195">
            <v>3</v>
          </cell>
          <cell r="I195" t="str">
            <v>Sack</v>
          </cell>
          <cell r="K195" t="str">
            <v>Saku</v>
          </cell>
        </row>
        <row r="196">
          <cell r="A196" t="str">
            <v>MC5.02d</v>
          </cell>
          <cell r="B196" t="str">
            <v>Response</v>
          </cell>
          <cell r="D196" t="str">
            <v>Category option</v>
          </cell>
          <cell r="E196">
            <v>4</v>
          </cell>
          <cell r="I196" t="str">
            <v>Cart</v>
          </cell>
          <cell r="K196" t="str">
            <v>Gerobak / karosa</v>
          </cell>
        </row>
        <row r="197">
          <cell r="A197" t="str">
            <v>MC5.02e</v>
          </cell>
          <cell r="B197" t="str">
            <v>Response</v>
          </cell>
          <cell r="D197" t="str">
            <v>Category option</v>
          </cell>
          <cell r="E197">
            <v>5</v>
          </cell>
          <cell r="I197" t="str">
            <v>Don't know - estimate amount with image of cart</v>
          </cell>
          <cell r="K197" t="str">
            <v>La hatene - koko sura liu husi hare foto gerobak</v>
          </cell>
        </row>
        <row r="198">
          <cell r="A198" t="str">
            <v>MC5.01a</v>
          </cell>
          <cell r="B198" t="str">
            <v>Response</v>
          </cell>
          <cell r="D198" t="str">
            <v>Category option</v>
          </cell>
          <cell r="E198">
            <v>1</v>
          </cell>
          <cell r="I198" t="str">
            <v>Cassava</v>
          </cell>
          <cell r="K198" t="str">
            <v>Aifarina</v>
          </cell>
        </row>
        <row r="199">
          <cell r="A199" t="str">
            <v>MC5.01b</v>
          </cell>
          <cell r="B199" t="str">
            <v>Response</v>
          </cell>
          <cell r="D199" t="str">
            <v>Category option</v>
          </cell>
          <cell r="E199">
            <v>2</v>
          </cell>
          <cell r="I199" t="str">
            <v>Maize or corn</v>
          </cell>
          <cell r="K199" t="str">
            <v>Batar</v>
          </cell>
        </row>
        <row r="200">
          <cell r="A200" t="str">
            <v>MC5.01c</v>
          </cell>
          <cell r="B200" t="str">
            <v>Response</v>
          </cell>
          <cell r="D200" t="str">
            <v>Category option</v>
          </cell>
          <cell r="E200">
            <v>3</v>
          </cell>
          <cell r="I200" t="str">
            <v>Rice</v>
          </cell>
          <cell r="K200" t="str">
            <v>Fos / hare</v>
          </cell>
        </row>
        <row r="201">
          <cell r="A201" t="str">
            <v>MC5.01d</v>
          </cell>
          <cell r="B201" t="str">
            <v>Response</v>
          </cell>
          <cell r="D201" t="str">
            <v>Category option</v>
          </cell>
          <cell r="E201">
            <v>4</v>
          </cell>
          <cell r="I201" t="str">
            <v>Squash / pumpkin</v>
          </cell>
          <cell r="K201" t="str">
            <v>Lakeru</v>
          </cell>
        </row>
        <row r="202">
          <cell r="A202" t="str">
            <v>MC5.01e</v>
          </cell>
          <cell r="B202" t="str">
            <v>Response</v>
          </cell>
          <cell r="D202" t="str">
            <v>Category option</v>
          </cell>
          <cell r="E202">
            <v>5</v>
          </cell>
          <cell r="I202" t="str">
            <v>Potato / sweet potato</v>
          </cell>
          <cell r="K202" t="str">
            <v>Fehuk ka fehuk midar</v>
          </cell>
        </row>
        <row r="203">
          <cell r="A203" t="str">
            <v>MC5.01f</v>
          </cell>
          <cell r="B203" t="str">
            <v>Response</v>
          </cell>
          <cell r="D203" t="str">
            <v>Category option</v>
          </cell>
          <cell r="E203">
            <v>6</v>
          </cell>
          <cell r="I203" t="str">
            <v>Taro (talas / kontas)</v>
          </cell>
          <cell r="K203" t="str">
            <v>Talas ka kontas</v>
          </cell>
        </row>
        <row r="204">
          <cell r="A204" t="str">
            <v>MC5.01g</v>
          </cell>
          <cell r="B204" t="str">
            <v>Response</v>
          </cell>
          <cell r="D204" t="str">
            <v>Category option</v>
          </cell>
          <cell r="E204">
            <v>7</v>
          </cell>
          <cell r="I204" t="str">
            <v>Beans (kidney beans, soy beans)</v>
          </cell>
          <cell r="K204" t="str">
            <v>Koto (koto mean, fore keli)</v>
          </cell>
        </row>
        <row r="205">
          <cell r="A205" t="str">
            <v>MC5.01h</v>
          </cell>
          <cell r="B205" t="str">
            <v>Response</v>
          </cell>
          <cell r="D205" t="str">
            <v>Category option</v>
          </cell>
          <cell r="E205">
            <v>8</v>
          </cell>
          <cell r="I205" t="str">
            <v>Peanuts</v>
          </cell>
          <cell r="K205" t="str">
            <v>Forai</v>
          </cell>
        </row>
        <row r="206">
          <cell r="A206" t="str">
            <v>MC5.01i</v>
          </cell>
          <cell r="B206" t="str">
            <v>Response</v>
          </cell>
          <cell r="D206" t="str">
            <v>Category option</v>
          </cell>
          <cell r="E206">
            <v>9</v>
          </cell>
          <cell r="I206" t="str">
            <v>Other vegetables</v>
          </cell>
          <cell r="K206" t="str">
            <v>Modo sira seluk</v>
          </cell>
        </row>
        <row r="207">
          <cell r="A207" t="str">
            <v>MC5.01j</v>
          </cell>
          <cell r="B207" t="str">
            <v>Response</v>
          </cell>
          <cell r="D207" t="str">
            <v>Category option</v>
          </cell>
          <cell r="E207">
            <v>10</v>
          </cell>
          <cell r="I207" t="str">
            <v>Bananas</v>
          </cell>
          <cell r="K207" t="str">
            <v>Hudi</v>
          </cell>
        </row>
        <row r="208">
          <cell r="A208" t="str">
            <v>MC5.01k</v>
          </cell>
          <cell r="B208" t="str">
            <v>Response</v>
          </cell>
          <cell r="D208" t="str">
            <v>Category option</v>
          </cell>
          <cell r="E208">
            <v>11</v>
          </cell>
          <cell r="I208" t="str">
            <v>Coconuts</v>
          </cell>
          <cell r="K208" t="str">
            <v>Nuu</v>
          </cell>
        </row>
        <row r="209">
          <cell r="A209" t="str">
            <v>MC5.01l</v>
          </cell>
          <cell r="B209" t="str">
            <v>Response</v>
          </cell>
          <cell r="D209" t="str">
            <v>Category option</v>
          </cell>
          <cell r="E209">
            <v>12</v>
          </cell>
          <cell r="I209" t="str">
            <v>Other fruit</v>
          </cell>
          <cell r="K209" t="str">
            <v>Ai-fuan sira seluk</v>
          </cell>
        </row>
        <row r="210">
          <cell r="A210" t="str">
            <v>MC5.01m</v>
          </cell>
          <cell r="B210" t="str">
            <v>Response</v>
          </cell>
          <cell r="D210" t="str">
            <v>Category option</v>
          </cell>
          <cell r="E210">
            <v>13</v>
          </cell>
          <cell r="I210" t="str">
            <v>Coffee</v>
          </cell>
          <cell r="K210" t="str">
            <v>Kafe</v>
          </cell>
        </row>
        <row r="211">
          <cell r="A211" t="str">
            <v>MC5.01n</v>
          </cell>
          <cell r="B211" t="str">
            <v>Response</v>
          </cell>
          <cell r="D211" t="str">
            <v>Category option</v>
          </cell>
          <cell r="E211">
            <v>14</v>
          </cell>
          <cell r="I211" t="str">
            <v>Other crops</v>
          </cell>
          <cell r="K211" t="str">
            <v>Ai-han seluk</v>
          </cell>
        </row>
        <row r="212">
          <cell r="A212" t="str">
            <v>H5.21.a</v>
          </cell>
          <cell r="B212" t="str">
            <v>Response</v>
          </cell>
          <cell r="D212" t="str">
            <v>Category option</v>
          </cell>
          <cell r="E212">
            <v>1</v>
          </cell>
          <cell r="I212" t="str">
            <v>Just this family</v>
          </cell>
          <cell r="K212" t="str">
            <v>Familia ida ne deit</v>
          </cell>
        </row>
        <row r="213">
          <cell r="A213" t="str">
            <v>H5.21.b</v>
          </cell>
          <cell r="B213" t="str">
            <v>Response</v>
          </cell>
          <cell r="D213" t="str">
            <v>Category option</v>
          </cell>
          <cell r="E213">
            <v>2</v>
          </cell>
          <cell r="I213" t="str">
            <v>Just some people</v>
          </cell>
          <cell r="K213" t="str">
            <v>Ema balun deit</v>
          </cell>
        </row>
        <row r="214">
          <cell r="A214" t="str">
            <v>H5.21.c</v>
          </cell>
          <cell r="B214" t="str">
            <v>Response</v>
          </cell>
          <cell r="D214" t="str">
            <v>Category option</v>
          </cell>
          <cell r="E214">
            <v>3</v>
          </cell>
          <cell r="I214" t="str">
            <v>Anyone - a public source that anybody in the aldeia can use</v>
          </cell>
          <cell r="K214" t="str">
            <v>Ema hotu-hotu (be'e matan públiku ida nebee ema hotu-hotu iha aldeia bele uza)</v>
          </cell>
        </row>
        <row r="215">
          <cell r="A215" t="str">
            <v>MC10.02a</v>
          </cell>
          <cell r="B215" t="str">
            <v>Response</v>
          </cell>
          <cell r="D215" t="str">
            <v>Category option</v>
          </cell>
          <cell r="E215">
            <v>1</v>
          </cell>
          <cell r="I215" t="str">
            <v>Date: year, month, day</v>
          </cell>
          <cell r="K215" t="str">
            <v>Data: tinan, fulan no loron</v>
          </cell>
        </row>
        <row r="216">
          <cell r="A216" t="str">
            <v>MC10.02b</v>
          </cell>
          <cell r="B216" t="str">
            <v>Response</v>
          </cell>
          <cell r="D216" t="str">
            <v>Category option</v>
          </cell>
          <cell r="E216">
            <v>2</v>
          </cell>
          <cell r="I216" t="str">
            <v>Date: year, month only</v>
          </cell>
          <cell r="K216" t="str">
            <v>Data: tinan no fulan deit</v>
          </cell>
        </row>
        <row r="217">
          <cell r="A217" t="str">
            <v>MC10.02c</v>
          </cell>
          <cell r="B217" t="str">
            <v>Response</v>
          </cell>
          <cell r="D217" t="str">
            <v>Category option</v>
          </cell>
          <cell r="E217">
            <v>3</v>
          </cell>
          <cell r="I217" t="str">
            <v>Days ago</v>
          </cell>
          <cell r="K217" t="str">
            <v>Loron liu ba</v>
          </cell>
        </row>
        <row r="218">
          <cell r="A218" t="str">
            <v>MC10.02d</v>
          </cell>
          <cell r="B218" t="str">
            <v>Response</v>
          </cell>
          <cell r="D218" t="str">
            <v>Category option</v>
          </cell>
          <cell r="E218">
            <v>4</v>
          </cell>
          <cell r="I218" t="str">
            <v>Weeks ago</v>
          </cell>
          <cell r="K218" t="str">
            <v>Semana liu ba</v>
          </cell>
        </row>
        <row r="219">
          <cell r="A219" t="str">
            <v>MC10.02e</v>
          </cell>
          <cell r="B219" t="str">
            <v>Response</v>
          </cell>
          <cell r="D219" t="str">
            <v>Category option</v>
          </cell>
          <cell r="E219">
            <v>5</v>
          </cell>
          <cell r="I219" t="str">
            <v>Months ago</v>
          </cell>
          <cell r="K219" t="str">
            <v>Fulan liu ba</v>
          </cell>
        </row>
        <row r="220">
          <cell r="A220" t="str">
            <v>MC10.02f</v>
          </cell>
          <cell r="B220" t="str">
            <v>Response</v>
          </cell>
          <cell r="D220" t="str">
            <v>Category option</v>
          </cell>
          <cell r="E220">
            <v>6</v>
          </cell>
          <cell r="I220" t="str">
            <v>Years ago</v>
          </cell>
          <cell r="K220" t="str">
            <v>Tinan liu ba</v>
          </cell>
        </row>
        <row r="221">
          <cell r="A221" t="str">
            <v>MC10.02g</v>
          </cell>
          <cell r="B221" t="str">
            <v>Response</v>
          </cell>
          <cell r="D221" t="str">
            <v>Category option</v>
          </cell>
          <cell r="E221">
            <v>7</v>
          </cell>
          <cell r="I221" t="str">
            <v>Never</v>
          </cell>
          <cell r="K221" t="str">
            <v>Nunka</v>
          </cell>
        </row>
        <row r="222">
          <cell r="A222" t="str">
            <v>MC10.08a</v>
          </cell>
          <cell r="B222" t="str">
            <v>Response</v>
          </cell>
          <cell r="D222" t="str">
            <v>Category option</v>
          </cell>
          <cell r="E222">
            <v>1</v>
          </cell>
          <cell r="I222" t="str">
            <v>Walk</v>
          </cell>
          <cell r="K222" t="str">
            <v>Lao</v>
          </cell>
        </row>
        <row r="223">
          <cell r="A223" t="str">
            <v>MC10.08b</v>
          </cell>
          <cell r="B223" t="str">
            <v>Response</v>
          </cell>
          <cell r="D223" t="str">
            <v>Category option</v>
          </cell>
          <cell r="E223">
            <v>2</v>
          </cell>
          <cell r="I223" t="str">
            <v>Bicycle</v>
          </cell>
          <cell r="K223" t="str">
            <v>Biskleta</v>
          </cell>
        </row>
        <row r="224">
          <cell r="A224" t="str">
            <v>MC10.08c</v>
          </cell>
          <cell r="B224" t="str">
            <v>Response</v>
          </cell>
          <cell r="D224" t="str">
            <v>Category option</v>
          </cell>
          <cell r="E224">
            <v>3</v>
          </cell>
          <cell r="I224" t="str">
            <v>Taxi</v>
          </cell>
          <cell r="K224" t="str">
            <v>Taxi</v>
          </cell>
        </row>
        <row r="225">
          <cell r="A225" t="str">
            <v>MC10.08d</v>
          </cell>
          <cell r="B225" t="str">
            <v>Response</v>
          </cell>
          <cell r="D225" t="str">
            <v>Category option</v>
          </cell>
          <cell r="E225">
            <v>4</v>
          </cell>
          <cell r="I225" t="str">
            <v>Private car / private truck</v>
          </cell>
          <cell r="K225" t="str">
            <v>Kareta / truk privadu</v>
          </cell>
        </row>
        <row r="226">
          <cell r="A226" t="str">
            <v>MC10.08e</v>
          </cell>
          <cell r="B226" t="str">
            <v>Response</v>
          </cell>
          <cell r="D226" t="str">
            <v>Category option</v>
          </cell>
          <cell r="E226">
            <v>5</v>
          </cell>
          <cell r="I226" t="str">
            <v>Motorbike / scooter</v>
          </cell>
          <cell r="K226" t="str">
            <v>Motor</v>
          </cell>
        </row>
        <row r="227">
          <cell r="A227" t="str">
            <v>MC10.08f</v>
          </cell>
          <cell r="B227" t="str">
            <v>Response</v>
          </cell>
          <cell r="D227" t="str">
            <v>Category option</v>
          </cell>
          <cell r="E227">
            <v>6</v>
          </cell>
          <cell r="I227" t="str">
            <v>Public truck / mikrolet / bus</v>
          </cell>
          <cell r="K227" t="str">
            <v>Angguna / mikrolet / truk publiku</v>
          </cell>
        </row>
        <row r="228">
          <cell r="A228" t="str">
            <v>MC10.08g</v>
          </cell>
          <cell r="B228" t="str">
            <v>Response</v>
          </cell>
          <cell r="D228" t="str">
            <v>Category option</v>
          </cell>
          <cell r="E228">
            <v>7</v>
          </cell>
          <cell r="I228" t="str">
            <v>Horse</v>
          </cell>
          <cell r="K228" t="str">
            <v>Kuda</v>
          </cell>
        </row>
        <row r="229">
          <cell r="A229" t="str">
            <v>MC10.08h</v>
          </cell>
          <cell r="B229" t="str">
            <v>Response</v>
          </cell>
          <cell r="D229" t="str">
            <v>Category option</v>
          </cell>
          <cell r="E229">
            <v>8</v>
          </cell>
          <cell r="I229" t="str">
            <v>Boat</v>
          </cell>
          <cell r="K229" t="str">
            <v>Ber'o</v>
          </cell>
        </row>
        <row r="230">
          <cell r="A230" t="str">
            <v>MC10.08i</v>
          </cell>
          <cell r="B230" t="str">
            <v>Response</v>
          </cell>
          <cell r="D230" t="str">
            <v>Category option</v>
          </cell>
          <cell r="E230">
            <v>9</v>
          </cell>
          <cell r="I230" t="str">
            <v>Public Ferry</v>
          </cell>
          <cell r="K230" t="str">
            <v>Ferry</v>
          </cell>
        </row>
        <row r="231">
          <cell r="A231" t="str">
            <v>MC10.50a</v>
          </cell>
          <cell r="B231" t="str">
            <v>Response</v>
          </cell>
          <cell r="D231" t="str">
            <v>Category option</v>
          </cell>
          <cell r="E231">
            <v>1</v>
          </cell>
          <cell r="I231" t="str">
            <v>Improved</v>
          </cell>
          <cell r="K231" t="str">
            <v>Diak liu tan</v>
          </cell>
        </row>
        <row r="232">
          <cell r="A232" t="str">
            <v>MC10.50b</v>
          </cell>
          <cell r="B232" t="str">
            <v>Response</v>
          </cell>
          <cell r="D232" t="str">
            <v>Category option</v>
          </cell>
          <cell r="E232">
            <v>2</v>
          </cell>
          <cell r="I232" t="str">
            <v>Deteriorated</v>
          </cell>
          <cell r="K232" t="str">
            <v>At liu tan</v>
          </cell>
        </row>
        <row r="233">
          <cell r="A233" t="str">
            <v>MC10.50c</v>
          </cell>
          <cell r="B233" t="str">
            <v>Response</v>
          </cell>
          <cell r="D233" t="str">
            <v>Category option</v>
          </cell>
          <cell r="E233">
            <v>3</v>
          </cell>
          <cell r="I233" t="str">
            <v>Stayed the same</v>
          </cell>
          <cell r="K233" t="str">
            <v>Hanesan deit</v>
          </cell>
        </row>
        <row r="234">
          <cell r="A234" t="str">
            <v>MC10.50d</v>
          </cell>
          <cell r="B234" t="str">
            <v>Response</v>
          </cell>
          <cell r="D234" t="str">
            <v>Category option</v>
          </cell>
          <cell r="E234">
            <v>4</v>
          </cell>
          <cell r="I234" t="str">
            <v>Not in aldeia 2 years ago</v>
          </cell>
          <cell r="K234" t="str">
            <v>La hela iha aldeia ne'e tinan 2 kotuk</v>
          </cell>
        </row>
        <row r="235">
          <cell r="A235" t="str">
            <v>MC12.01.a</v>
          </cell>
          <cell r="B235" t="str">
            <v>Response</v>
          </cell>
          <cell r="D235" t="str">
            <v>Category option</v>
          </cell>
          <cell r="E235">
            <v>1</v>
          </cell>
          <cell r="I235" t="str">
            <v>Selling crops (that the household has grown or collected, not bought and re-sold)</v>
          </cell>
          <cell r="K235" t="str">
            <v>Fa'an kuda modo (nebe umakain kuda ou koileta laos sosa no fa'an hikas)</v>
          </cell>
        </row>
        <row r="236">
          <cell r="A236" t="str">
            <v>MC12.01.b</v>
          </cell>
          <cell r="B236" t="str">
            <v>Response</v>
          </cell>
          <cell r="D236" t="str">
            <v>Category option</v>
          </cell>
          <cell r="E236">
            <v>2</v>
          </cell>
          <cell r="I236" t="str">
            <v>Selling coffee</v>
          </cell>
          <cell r="K236" t="str">
            <v>Fa'an kafe</v>
          </cell>
        </row>
        <row r="237">
          <cell r="A237" t="str">
            <v>MC12.01.c</v>
          </cell>
          <cell r="B237" t="str">
            <v>Response</v>
          </cell>
          <cell r="D237" t="str">
            <v>Category option</v>
          </cell>
          <cell r="E237">
            <v>3</v>
          </cell>
          <cell r="I237" t="str">
            <v>Selling chickens or other livestock</v>
          </cell>
          <cell r="K237" t="str">
            <v>Fa'an manu ka animal hakiak seluk</v>
          </cell>
        </row>
        <row r="238">
          <cell r="A238" t="str">
            <v>MC12.01.d</v>
          </cell>
          <cell r="B238" t="str">
            <v>Response</v>
          </cell>
          <cell r="D238" t="str">
            <v>Category option</v>
          </cell>
          <cell r="E238">
            <v>4</v>
          </cell>
          <cell r="I238" t="str">
            <v>Selling fish</v>
          </cell>
          <cell r="K238" t="str">
            <v>Fa'an ikan</v>
          </cell>
        </row>
        <row r="239">
          <cell r="A239" t="str">
            <v>MC12.01.e</v>
          </cell>
          <cell r="B239" t="str">
            <v>Response</v>
          </cell>
          <cell r="D239" t="str">
            <v>Category option</v>
          </cell>
          <cell r="E239">
            <v>5</v>
          </cell>
          <cell r="I239" t="str">
            <v>Selling game</v>
          </cell>
          <cell r="K239" t="str">
            <v>Fa'an kasa</v>
          </cell>
        </row>
        <row r="240">
          <cell r="A240" t="str">
            <v>MC12.01.f</v>
          </cell>
          <cell r="B240" t="str">
            <v>Response</v>
          </cell>
          <cell r="D240" t="str">
            <v>Category option</v>
          </cell>
          <cell r="E240">
            <v>6</v>
          </cell>
          <cell r="I240" t="str">
            <v>Selling things on the street, in the market or in a kiosk (including crops bought and re-sold)</v>
          </cell>
          <cell r="K240" t="str">
            <v>Fila liman, por ezemplu fa'an sasan iha dalan ibun, iha merkadu, ka loke kios (inklui modo nebe sosa no fa'an hikas)</v>
          </cell>
        </row>
        <row r="241">
          <cell r="A241" t="str">
            <v>MC12.01.g</v>
          </cell>
          <cell r="B241" t="str">
            <v>Response</v>
          </cell>
          <cell r="D241" t="str">
            <v>Category option</v>
          </cell>
          <cell r="E241">
            <v>7</v>
          </cell>
          <cell r="I241" t="str">
            <v>Household member driving a taxi, mikrolet or truck</v>
          </cell>
          <cell r="K241" t="str">
            <v>Membru uma kain lori taxi, mikrolet ka truk</v>
          </cell>
        </row>
        <row r="242">
          <cell r="A242" t="str">
            <v>MC12.01.h</v>
          </cell>
          <cell r="B242" t="str">
            <v>Response</v>
          </cell>
          <cell r="D242" t="str">
            <v>Category option</v>
          </cell>
          <cell r="E242">
            <v>8</v>
          </cell>
          <cell r="I242" t="str">
            <v>Earning money for project work (day-labourer)</v>
          </cell>
          <cell r="K242" t="str">
            <v>Hetan osan husi servisu proyek</v>
          </cell>
        </row>
        <row r="243">
          <cell r="A243" t="str">
            <v>MC12.01.i</v>
          </cell>
          <cell r="B243" t="str">
            <v>Response</v>
          </cell>
          <cell r="D243" t="str">
            <v>Category option</v>
          </cell>
          <cell r="E243">
            <v>9</v>
          </cell>
          <cell r="I243" t="str">
            <v>Salary or payment for working for an employer</v>
          </cell>
          <cell r="K243" t="str">
            <v>Salariu ka kolen husi servisu ba patraun (serbisu ba ema ruma)</v>
          </cell>
        </row>
        <row r="244">
          <cell r="A244" t="str">
            <v>MC12.01.j</v>
          </cell>
          <cell r="B244" t="str">
            <v>Response</v>
          </cell>
          <cell r="D244" t="str">
            <v>Category option</v>
          </cell>
          <cell r="E244">
            <v>10</v>
          </cell>
          <cell r="I244" t="str">
            <v>Government transfers or subsidies e.g. pension/war veteran payments</v>
          </cell>
          <cell r="K244" t="str">
            <v>Transfere goevrnu ka subsisi. Ezemplu pensaun/ pensaun veteranu funu</v>
          </cell>
        </row>
        <row r="245">
          <cell r="A245" t="str">
            <v>MC12.01.k</v>
          </cell>
          <cell r="B245" t="str">
            <v>Response</v>
          </cell>
          <cell r="D245" t="str">
            <v>Category option</v>
          </cell>
          <cell r="E245">
            <v>11</v>
          </cell>
          <cell r="I245" t="str">
            <v>Money received from people living outside this household, including money for bride price and traditional practices (gifts, remittances)</v>
          </cell>
          <cell r="K245" t="str">
            <v>Presente osan husi ema nebee hela liur ba uma kain ne'e, inklui osan ba barlake ka pratika tradisional</v>
          </cell>
        </row>
        <row r="246">
          <cell r="A246" t="str">
            <v>MC12.01.l</v>
          </cell>
          <cell r="B246" t="str">
            <v>Response</v>
          </cell>
          <cell r="D246" t="str">
            <v>Category option</v>
          </cell>
          <cell r="E246">
            <v>12</v>
          </cell>
          <cell r="I246" t="str">
            <v>Earning money by working for self or household in another way</v>
          </cell>
          <cell r="K246" t="str">
            <v>Hetan osan husi servisu seluk ba an rasik ka uma kain rasik</v>
          </cell>
        </row>
        <row r="247">
          <cell r="A247" t="str">
            <v>MC12.05.a</v>
          </cell>
          <cell r="B247" t="str">
            <v>Response</v>
          </cell>
          <cell r="D247" t="str">
            <v>Category option</v>
          </cell>
          <cell r="E247">
            <v>1306</v>
          </cell>
          <cell r="I247" t="str">
            <v>June 2013</v>
          </cell>
          <cell r="K247" t="str">
            <v>Junu 2013</v>
          </cell>
        </row>
        <row r="248">
          <cell r="A248" t="str">
            <v>MC12.05.b</v>
          </cell>
          <cell r="B248" t="str">
            <v>Response</v>
          </cell>
          <cell r="D248" t="str">
            <v>Category option</v>
          </cell>
          <cell r="E248">
            <v>1307</v>
          </cell>
          <cell r="I248" t="str">
            <v>July 2013</v>
          </cell>
          <cell r="K248" t="str">
            <v>Jullu 2013</v>
          </cell>
        </row>
        <row r="249">
          <cell r="A249" t="str">
            <v>MC12.05.c</v>
          </cell>
          <cell r="B249" t="str">
            <v>Response</v>
          </cell>
          <cell r="D249" t="str">
            <v>Category option</v>
          </cell>
          <cell r="E249">
            <v>1308</v>
          </cell>
          <cell r="I249" t="str">
            <v>August 2013</v>
          </cell>
          <cell r="K249" t="str">
            <v>Agustu 2013</v>
          </cell>
        </row>
        <row r="250">
          <cell r="A250" t="str">
            <v>MC12.05.d</v>
          </cell>
          <cell r="B250" t="str">
            <v>Response</v>
          </cell>
          <cell r="D250" t="str">
            <v>Category option</v>
          </cell>
          <cell r="E250">
            <v>1309</v>
          </cell>
          <cell r="I250" t="str">
            <v>September 2013</v>
          </cell>
          <cell r="K250" t="str">
            <v>Setembru 2013</v>
          </cell>
        </row>
        <row r="251">
          <cell r="A251" t="str">
            <v>MC12.05.e</v>
          </cell>
          <cell r="B251" t="str">
            <v>Response</v>
          </cell>
          <cell r="D251" t="str">
            <v>Category option</v>
          </cell>
          <cell r="E251">
            <v>1310</v>
          </cell>
          <cell r="I251" t="str">
            <v>October 2013</v>
          </cell>
          <cell r="K251" t="str">
            <v>Outubru 2013</v>
          </cell>
        </row>
        <row r="252">
          <cell r="A252" t="str">
            <v>MC12.05.f</v>
          </cell>
          <cell r="B252" t="str">
            <v>Response</v>
          </cell>
          <cell r="D252" t="str">
            <v>Category option</v>
          </cell>
          <cell r="E252">
            <v>1311</v>
          </cell>
          <cell r="I252" t="str">
            <v>November 2013</v>
          </cell>
          <cell r="K252" t="str">
            <v>Novembru 2013</v>
          </cell>
        </row>
        <row r="253">
          <cell r="A253" t="str">
            <v>MC12.05.g</v>
          </cell>
          <cell r="B253" t="str">
            <v>Response</v>
          </cell>
          <cell r="D253" t="str">
            <v>Category option</v>
          </cell>
          <cell r="E253">
            <v>1312</v>
          </cell>
          <cell r="I253" t="str">
            <v>December 2013</v>
          </cell>
          <cell r="K253" t="str">
            <v>Dezembru 2013</v>
          </cell>
        </row>
        <row r="254">
          <cell r="A254" t="str">
            <v>MC12.05.h</v>
          </cell>
          <cell r="B254" t="str">
            <v>Response</v>
          </cell>
          <cell r="D254" t="str">
            <v>Category option</v>
          </cell>
          <cell r="E254">
            <v>1401</v>
          </cell>
          <cell r="I254" t="str">
            <v>January 2014</v>
          </cell>
          <cell r="K254" t="str">
            <v>Janeru 2014</v>
          </cell>
        </row>
        <row r="255">
          <cell r="A255" t="str">
            <v>MC12.05.i</v>
          </cell>
          <cell r="B255" t="str">
            <v>Response</v>
          </cell>
          <cell r="D255" t="str">
            <v>Category option</v>
          </cell>
          <cell r="E255">
            <v>1402</v>
          </cell>
          <cell r="I255" t="str">
            <v>February 2014</v>
          </cell>
          <cell r="K255" t="str">
            <v>Febereru 2014</v>
          </cell>
        </row>
        <row r="256">
          <cell r="A256" t="str">
            <v>MC12.05.j</v>
          </cell>
          <cell r="B256" t="str">
            <v>Response</v>
          </cell>
          <cell r="D256" t="str">
            <v>Category option</v>
          </cell>
          <cell r="E256">
            <v>1403</v>
          </cell>
          <cell r="I256" t="str">
            <v>March 2014</v>
          </cell>
          <cell r="K256" t="str">
            <v>Marsu 2014</v>
          </cell>
        </row>
        <row r="257">
          <cell r="A257" t="str">
            <v>MC12.05.k</v>
          </cell>
          <cell r="B257" t="str">
            <v>Response</v>
          </cell>
          <cell r="D257" t="str">
            <v>Category option</v>
          </cell>
          <cell r="E257">
            <v>1404</v>
          </cell>
          <cell r="I257" t="str">
            <v>April 2014</v>
          </cell>
          <cell r="K257" t="str">
            <v>Abril 2014</v>
          </cell>
        </row>
        <row r="258">
          <cell r="A258" t="str">
            <v>MC12.05.l</v>
          </cell>
          <cell r="B258" t="str">
            <v>Response</v>
          </cell>
          <cell r="D258" t="str">
            <v>Category option</v>
          </cell>
          <cell r="E258">
            <v>1405</v>
          </cell>
          <cell r="I258" t="str">
            <v>May 2014</v>
          </cell>
          <cell r="K258" t="str">
            <v>Maiu 2014</v>
          </cell>
        </row>
        <row r="259">
          <cell r="A259" t="str">
            <v>MC12.43.a</v>
          </cell>
          <cell r="B259" t="str">
            <v>Response</v>
          </cell>
          <cell r="D259" t="str">
            <v>Category option</v>
          </cell>
          <cell r="E259">
            <v>1</v>
          </cell>
          <cell r="I259" t="str">
            <v>Private - 1 household</v>
          </cell>
          <cell r="K259" t="str">
            <v>Privadu - uma kain 1 deit</v>
          </cell>
        </row>
        <row r="260">
          <cell r="A260" t="str">
            <v>MC12.43.b</v>
          </cell>
          <cell r="B260" t="str">
            <v>Response</v>
          </cell>
          <cell r="D260" t="str">
            <v>Category option</v>
          </cell>
          <cell r="E260">
            <v>2</v>
          </cell>
          <cell r="I260" t="str">
            <v>Private - shared between a few households</v>
          </cell>
          <cell r="K260" t="str">
            <v>Privadu - uma kain balun sosi</v>
          </cell>
        </row>
        <row r="261">
          <cell r="A261" t="str">
            <v>MC12.43.c</v>
          </cell>
          <cell r="B261" t="str">
            <v>Response</v>
          </cell>
          <cell r="D261" t="str">
            <v>Category option</v>
          </cell>
          <cell r="E261">
            <v>3</v>
          </cell>
          <cell r="I261" t="str">
            <v>Community / public</v>
          </cell>
          <cell r="K261" t="str">
            <v>Komunidade / públiku</v>
          </cell>
        </row>
        <row r="262">
          <cell r="A262" t="str">
            <v>MC12.45.a</v>
          </cell>
          <cell r="B262" t="str">
            <v>Response</v>
          </cell>
          <cell r="D262" t="str">
            <v>Category option</v>
          </cell>
          <cell r="E262">
            <v>1</v>
          </cell>
          <cell r="I262" t="str">
            <v>Community</v>
          </cell>
          <cell r="K262" t="str">
            <v>Komunidade</v>
          </cell>
        </row>
        <row r="263">
          <cell r="A263" t="str">
            <v>MC12.45.b</v>
          </cell>
          <cell r="B263" t="str">
            <v>Response</v>
          </cell>
          <cell r="D263" t="str">
            <v>Category option</v>
          </cell>
          <cell r="E263">
            <v>2</v>
          </cell>
          <cell r="I263" t="str">
            <v>Government or government ministries</v>
          </cell>
          <cell r="K263" t="str">
            <v>Governu ka ministériu sira governu nian</v>
          </cell>
        </row>
        <row r="264">
          <cell r="A264" t="str">
            <v>MC12.45.c</v>
          </cell>
          <cell r="B264" t="str">
            <v>Response</v>
          </cell>
          <cell r="D264" t="str">
            <v>Category option</v>
          </cell>
          <cell r="E264">
            <v>3</v>
          </cell>
          <cell r="I264" t="str">
            <v>Cooperative</v>
          </cell>
          <cell r="K264" t="str">
            <v>Kooperativa</v>
          </cell>
        </row>
        <row r="265">
          <cell r="A265" t="str">
            <v>MC12.45.d</v>
          </cell>
          <cell r="B265" t="str">
            <v>Response</v>
          </cell>
          <cell r="D265" t="str">
            <v>Category option</v>
          </cell>
          <cell r="E265">
            <v>4</v>
          </cell>
          <cell r="I265" t="str">
            <v>Development agency or Aid Program (USAID, AusAID, etc.)</v>
          </cell>
          <cell r="K265" t="str">
            <v>Ajénsia dezenvolvimentu (USAID, AusAID, no sst)</v>
          </cell>
        </row>
        <row r="266">
          <cell r="A266" t="str">
            <v>MC12.45.e</v>
          </cell>
          <cell r="B266" t="str">
            <v>Response</v>
          </cell>
          <cell r="D266" t="str">
            <v>Category option</v>
          </cell>
          <cell r="E266">
            <v>5</v>
          </cell>
          <cell r="I266" t="str">
            <v>NGO</v>
          </cell>
          <cell r="K266" t="str">
            <v>ONG</v>
          </cell>
        </row>
        <row r="267">
          <cell r="A267" t="str">
            <v>MC12.45.f</v>
          </cell>
          <cell r="B267" t="str">
            <v>Response</v>
          </cell>
          <cell r="D267" t="str">
            <v>Category option</v>
          </cell>
          <cell r="E267">
            <v>6</v>
          </cell>
          <cell r="I267" t="str">
            <v>Private company</v>
          </cell>
          <cell r="K267" t="str">
            <v>Kompanhia privadu</v>
          </cell>
        </row>
        <row r="268">
          <cell r="A268" t="str">
            <v>MC12.45.g</v>
          </cell>
          <cell r="B268" t="str">
            <v>Response</v>
          </cell>
          <cell r="D268" t="str">
            <v>Category option</v>
          </cell>
          <cell r="E268">
            <v>7</v>
          </cell>
          <cell r="I268" t="str">
            <v>Private individual</v>
          </cell>
          <cell r="K268" t="str">
            <v>Individu privadu</v>
          </cell>
        </row>
        <row r="269">
          <cell r="A269" t="str">
            <v>MC12.51.a</v>
          </cell>
          <cell r="B269" t="str">
            <v>Response</v>
          </cell>
          <cell r="D269" t="str">
            <v>Category option</v>
          </cell>
          <cell r="E269">
            <v>1</v>
          </cell>
          <cell r="I269" t="str">
            <v>Correct</v>
          </cell>
          <cell r="K269" t="str">
            <v>Los</v>
          </cell>
        </row>
        <row r="270">
          <cell r="A270" t="str">
            <v>MC12.61.a</v>
          </cell>
          <cell r="B270" t="str">
            <v>Response</v>
          </cell>
          <cell r="D270" t="str">
            <v>Category option</v>
          </cell>
          <cell r="E270">
            <v>1</v>
          </cell>
          <cell r="I270" t="str">
            <v>Nun / church minister / priest / catechist</v>
          </cell>
          <cell r="K270" t="str">
            <v>Madre / pastor / pendeta / katekista</v>
          </cell>
        </row>
        <row r="271">
          <cell r="A271" t="str">
            <v>MC12.61.b</v>
          </cell>
          <cell r="B271" t="str">
            <v>Response</v>
          </cell>
          <cell r="D271" t="str">
            <v>Category option</v>
          </cell>
          <cell r="E271">
            <v>2</v>
          </cell>
          <cell r="I271" t="str">
            <v>Xefe Aldeia / Xefe Suku / other community leader</v>
          </cell>
          <cell r="K271" t="str">
            <v>Xefe Aldeia / Xefe Suku / lideransa komunidade seluk</v>
          </cell>
        </row>
        <row r="272">
          <cell r="A272" t="str">
            <v>MC12.61.c</v>
          </cell>
          <cell r="B272" t="str">
            <v>Response</v>
          </cell>
          <cell r="D272" t="str">
            <v>Category option</v>
          </cell>
          <cell r="E272">
            <v>3</v>
          </cell>
          <cell r="I272" t="str">
            <v>Public servant/administrator</v>
          </cell>
          <cell r="K272" t="str">
            <v>Funsionáriu públiku/administrador</v>
          </cell>
        </row>
        <row r="273">
          <cell r="A273" t="str">
            <v>MC12.61.d</v>
          </cell>
          <cell r="B273" t="str">
            <v>Response</v>
          </cell>
          <cell r="D273" t="str">
            <v>Category option</v>
          </cell>
          <cell r="E273">
            <v>4</v>
          </cell>
          <cell r="I273" t="str">
            <v>Office worker / secretary</v>
          </cell>
          <cell r="K273" t="str">
            <v>Funsionáriu eskritóriu / sekretaris</v>
          </cell>
        </row>
        <row r="274">
          <cell r="A274" t="str">
            <v>MC12.61.e</v>
          </cell>
          <cell r="B274" t="str">
            <v>Response</v>
          </cell>
          <cell r="D274" t="str">
            <v>Category option</v>
          </cell>
          <cell r="E274">
            <v>5</v>
          </cell>
          <cell r="I274" t="str">
            <v>Translator / interpreter</v>
          </cell>
          <cell r="K274" t="str">
            <v>Tradutor / durbasa</v>
          </cell>
        </row>
        <row r="275">
          <cell r="A275" t="str">
            <v>MC12.61.f</v>
          </cell>
          <cell r="B275" t="str">
            <v>Response</v>
          </cell>
          <cell r="D275" t="str">
            <v>Category option</v>
          </cell>
          <cell r="E275">
            <v>6</v>
          </cell>
          <cell r="I275" t="str">
            <v>Military / soldier</v>
          </cell>
          <cell r="K275" t="str">
            <v>Militar</v>
          </cell>
        </row>
        <row r="276">
          <cell r="A276" t="str">
            <v>MC12.61.g</v>
          </cell>
          <cell r="B276" t="str">
            <v>Response</v>
          </cell>
          <cell r="D276" t="str">
            <v>Category option</v>
          </cell>
          <cell r="E276">
            <v>7</v>
          </cell>
          <cell r="I276" t="str">
            <v>Police</v>
          </cell>
          <cell r="K276" t="str">
            <v>Polísia</v>
          </cell>
        </row>
        <row r="277">
          <cell r="A277" t="str">
            <v>MC12.61.h</v>
          </cell>
          <cell r="B277" t="str">
            <v>Response</v>
          </cell>
          <cell r="D277" t="str">
            <v>Category option</v>
          </cell>
          <cell r="E277">
            <v>8</v>
          </cell>
          <cell r="I277" t="str">
            <v>Security guard</v>
          </cell>
          <cell r="K277" t="str">
            <v>Guarda seguransa</v>
          </cell>
        </row>
        <row r="278">
          <cell r="A278" t="str">
            <v>MC12.61.i</v>
          </cell>
          <cell r="B278" t="str">
            <v>Response</v>
          </cell>
          <cell r="D278" t="str">
            <v>Category option</v>
          </cell>
          <cell r="E278">
            <v>9</v>
          </cell>
          <cell r="I278" t="str">
            <v>Driver / conductor (working for someone else)</v>
          </cell>
          <cell r="K278" t="str">
            <v>Xofer / kondutor (serbisu ba ema ruma)</v>
          </cell>
        </row>
        <row r="279">
          <cell r="A279" t="str">
            <v>MC12.61.j</v>
          </cell>
          <cell r="B279" t="str">
            <v>Response</v>
          </cell>
          <cell r="D279" t="str">
            <v>Category option</v>
          </cell>
          <cell r="E279">
            <v>10</v>
          </cell>
          <cell r="I279" t="str">
            <v>Waiter/waitress</v>
          </cell>
          <cell r="K279" t="str">
            <v>Serventi/servidor</v>
          </cell>
        </row>
        <row r="280">
          <cell r="A280" t="str">
            <v>MC12.61.k</v>
          </cell>
          <cell r="B280" t="str">
            <v>Response</v>
          </cell>
          <cell r="D280" t="str">
            <v>Category option</v>
          </cell>
          <cell r="E280">
            <v>11</v>
          </cell>
          <cell r="I280" t="str">
            <v>Gardener</v>
          </cell>
          <cell r="K280" t="str">
            <v>Trabalhador jardin</v>
          </cell>
        </row>
        <row r="281">
          <cell r="A281" t="str">
            <v>MC12.61.l</v>
          </cell>
          <cell r="B281" t="str">
            <v>Response</v>
          </cell>
          <cell r="D281" t="str">
            <v>Category option</v>
          </cell>
          <cell r="E281">
            <v>12</v>
          </cell>
          <cell r="I281" t="str">
            <v>Maid / nanny / babysitter</v>
          </cell>
          <cell r="K281" t="str">
            <v>Pembantu / hein labarik</v>
          </cell>
        </row>
        <row r="282">
          <cell r="A282" t="str">
            <v>MC12.61.m</v>
          </cell>
          <cell r="B282" t="str">
            <v>Response</v>
          </cell>
          <cell r="D282" t="str">
            <v>Category option</v>
          </cell>
          <cell r="E282">
            <v>13</v>
          </cell>
          <cell r="I282" t="str">
            <v>Cleaner</v>
          </cell>
          <cell r="K282" t="str">
            <v>Trabalhador limpeza</v>
          </cell>
        </row>
        <row r="283">
          <cell r="A283" t="str">
            <v>MC12.61.n</v>
          </cell>
          <cell r="B283" t="str">
            <v>Response</v>
          </cell>
          <cell r="D283" t="str">
            <v>Category option</v>
          </cell>
          <cell r="E283">
            <v>14</v>
          </cell>
          <cell r="I283" t="str">
            <v>Teacher / lecturer / school principal</v>
          </cell>
          <cell r="K283" t="str">
            <v>Mestre / profesor / diretor</v>
          </cell>
        </row>
        <row r="284">
          <cell r="A284" t="str">
            <v>MC12.61.o</v>
          </cell>
          <cell r="B284" t="str">
            <v>Response</v>
          </cell>
          <cell r="D284" t="str">
            <v>Category option</v>
          </cell>
          <cell r="E284">
            <v>15</v>
          </cell>
          <cell r="I284" t="str">
            <v>Nurse</v>
          </cell>
          <cell r="K284" t="str">
            <v>Enfermeiru</v>
          </cell>
        </row>
        <row r="285">
          <cell r="A285" t="str">
            <v>MC12.61.p</v>
          </cell>
          <cell r="B285" t="str">
            <v>Response</v>
          </cell>
          <cell r="D285" t="str">
            <v>Category option</v>
          </cell>
          <cell r="E285">
            <v>16</v>
          </cell>
          <cell r="I285" t="str">
            <v>Midwife</v>
          </cell>
          <cell r="K285" t="str">
            <v>Parteira</v>
          </cell>
        </row>
        <row r="286">
          <cell r="A286" t="str">
            <v>MC12.61.q</v>
          </cell>
          <cell r="B286" t="str">
            <v>Response</v>
          </cell>
          <cell r="D286" t="str">
            <v>Category option</v>
          </cell>
          <cell r="E286">
            <v>17</v>
          </cell>
          <cell r="I286" t="str">
            <v>Tradesperson: carpenter / bricklayer / mechanic</v>
          </cell>
          <cell r="K286" t="str">
            <v>Badaen: badaen ai / karpenteriu / badaen fatuk / mekaniku</v>
          </cell>
        </row>
        <row r="287">
          <cell r="A287" t="str">
            <v>MC12.61.r</v>
          </cell>
          <cell r="B287" t="str">
            <v>Response</v>
          </cell>
          <cell r="D287" t="str">
            <v>Category option</v>
          </cell>
          <cell r="E287">
            <v>18</v>
          </cell>
          <cell r="I287" t="str">
            <v>Labourer - farm / agriculture (working for an employer)</v>
          </cell>
          <cell r="K287" t="str">
            <v>Trabalhador toos nain / agrikultor (serbisu ba patraun)</v>
          </cell>
        </row>
        <row r="288">
          <cell r="A288" t="str">
            <v>MC12.61.s</v>
          </cell>
          <cell r="B288" t="str">
            <v>Response</v>
          </cell>
          <cell r="D288" t="str">
            <v>Category option</v>
          </cell>
          <cell r="E288">
            <v>19</v>
          </cell>
          <cell r="I288" t="str">
            <v>Labourer - non-agriculture (working for an employer)</v>
          </cell>
          <cell r="K288" t="str">
            <v>Trabalhador laos agrikultor (serbisu ba patraun)</v>
          </cell>
        </row>
        <row r="289">
          <cell r="A289" t="str">
            <v>MC12.85.a</v>
          </cell>
          <cell r="B289" t="str">
            <v>Response</v>
          </cell>
          <cell r="D289" t="str">
            <v>Category option</v>
          </cell>
          <cell r="E289">
            <v>1</v>
          </cell>
          <cell r="I289" t="str">
            <v>Relatives outside the household</v>
          </cell>
          <cell r="K289" t="str">
            <v>Familia husi uma kain ida ne'e</v>
          </cell>
        </row>
        <row r="290">
          <cell r="A290" t="str">
            <v>MC12.85.b</v>
          </cell>
          <cell r="B290" t="str">
            <v>Response</v>
          </cell>
          <cell r="D290" t="str">
            <v>Category option</v>
          </cell>
          <cell r="E290">
            <v>2</v>
          </cell>
          <cell r="I290" t="str">
            <v>Other households in the aldeia (not family)</v>
          </cell>
          <cell r="K290" t="str">
            <v>Husi uma kain seluk iha aldeia ida ne'e (laos familia)</v>
          </cell>
        </row>
        <row r="291">
          <cell r="A291" t="str">
            <v>MC12.85.c</v>
          </cell>
          <cell r="B291" t="str">
            <v>Response</v>
          </cell>
          <cell r="D291" t="str">
            <v>Category option</v>
          </cell>
          <cell r="E291">
            <v>3</v>
          </cell>
          <cell r="I291" t="str">
            <v>Bride's family (bride price)</v>
          </cell>
          <cell r="K291" t="str">
            <v>Familia feto foun (barlake)</v>
          </cell>
        </row>
        <row r="292">
          <cell r="A292" t="str">
            <v>MC12.85.d</v>
          </cell>
          <cell r="B292" t="str">
            <v>Response</v>
          </cell>
          <cell r="D292" t="str">
            <v>Category option</v>
          </cell>
          <cell r="E292">
            <v>4</v>
          </cell>
          <cell r="I292" t="str">
            <v>People who attended an event</v>
          </cell>
          <cell r="K292" t="str">
            <v>Ema mak tuir eventu ida</v>
          </cell>
        </row>
        <row r="293">
          <cell r="A293" t="str">
            <v>MC12.85.e</v>
          </cell>
          <cell r="B293" t="str">
            <v>Response</v>
          </cell>
          <cell r="D293" t="str">
            <v>Category option</v>
          </cell>
          <cell r="E293">
            <v>5</v>
          </cell>
          <cell r="I293" t="str">
            <v>Church or religious body</v>
          </cell>
          <cell r="K293" t="str">
            <v>Igreja no organizasaun religiozo</v>
          </cell>
        </row>
        <row r="294">
          <cell r="A294" t="str">
            <v>MC12.85.f</v>
          </cell>
          <cell r="B294" t="str">
            <v>Response</v>
          </cell>
          <cell r="D294" t="str">
            <v>Category option</v>
          </cell>
          <cell r="E294">
            <v>6</v>
          </cell>
          <cell r="I294" t="str">
            <v>NGO</v>
          </cell>
          <cell r="K294" t="str">
            <v>NGO</v>
          </cell>
        </row>
        <row r="295">
          <cell r="A295" t="str">
            <v>MC12.85.g</v>
          </cell>
          <cell r="B295" t="str">
            <v>Response</v>
          </cell>
          <cell r="D295" t="str">
            <v>Category option</v>
          </cell>
          <cell r="E295">
            <v>7</v>
          </cell>
          <cell r="I295" t="str">
            <v>Cooperative</v>
          </cell>
          <cell r="K295" t="str">
            <v>Kooperativa</v>
          </cell>
        </row>
        <row r="296">
          <cell r="A296" t="str">
            <v>MC12.85.h</v>
          </cell>
          <cell r="B296" t="str">
            <v>Response</v>
          </cell>
          <cell r="D296" t="str">
            <v>Category option</v>
          </cell>
          <cell r="E296">
            <v>8</v>
          </cell>
          <cell r="I296" t="str">
            <v>Other community group</v>
          </cell>
          <cell r="K296" t="str">
            <v>Grupu komunidade seluk</v>
          </cell>
        </row>
        <row r="297">
          <cell r="A297" t="str">
            <v>MC12.90.a</v>
          </cell>
          <cell r="B297" t="str">
            <v>Response</v>
          </cell>
          <cell r="D297" t="str">
            <v>Category option</v>
          </cell>
          <cell r="E297">
            <v>1</v>
          </cell>
          <cell r="I297" t="str">
            <v>Conductor (not working for an employer)</v>
          </cell>
          <cell r="K297" t="str">
            <v>Kondutor (laos serbisu ba ema ruma)</v>
          </cell>
        </row>
        <row r="298">
          <cell r="A298" t="str">
            <v>MC12.90.b</v>
          </cell>
          <cell r="B298" t="str">
            <v>Response</v>
          </cell>
          <cell r="D298" t="str">
            <v>Category option</v>
          </cell>
          <cell r="E298">
            <v>2</v>
          </cell>
          <cell r="I298" t="str">
            <v>Masseuse (not working for an employer)</v>
          </cell>
          <cell r="K298" t="str">
            <v>Dudu isin (laos serbisu ba ema ruma)</v>
          </cell>
        </row>
        <row r="299">
          <cell r="A299" t="str">
            <v>MC12.90.c</v>
          </cell>
          <cell r="B299" t="str">
            <v>Response</v>
          </cell>
          <cell r="D299" t="str">
            <v>Category option</v>
          </cell>
          <cell r="E299">
            <v>3</v>
          </cell>
          <cell r="I299" t="str">
            <v>Hairdresser (not working for an employer)</v>
          </cell>
          <cell r="K299" t="str">
            <v>Tesi fuuk (laos serbisu ba ema ruma)</v>
          </cell>
        </row>
        <row r="300">
          <cell r="A300" t="str">
            <v>MC12.90.d</v>
          </cell>
          <cell r="B300" t="str">
            <v>Response</v>
          </cell>
          <cell r="D300" t="str">
            <v>Category option</v>
          </cell>
          <cell r="E300">
            <v>4</v>
          </cell>
          <cell r="I300" t="str">
            <v>Rental income (renting house, motorbike etc.)</v>
          </cell>
          <cell r="K300" t="str">
            <v>Osan husi fo aluga (aluga uma, motor no sst)</v>
          </cell>
        </row>
        <row r="301">
          <cell r="A301" t="str">
            <v>MC12.90.e</v>
          </cell>
          <cell r="B301" t="str">
            <v>Response</v>
          </cell>
          <cell r="D301" t="str">
            <v>Category option</v>
          </cell>
          <cell r="E301">
            <v>5</v>
          </cell>
          <cell r="I301" t="str">
            <v>Interest</v>
          </cell>
          <cell r="K301" t="str">
            <v>Funan</v>
          </cell>
        </row>
        <row r="302">
          <cell r="A302" t="str">
            <v>MC12.90.f</v>
          </cell>
          <cell r="B302" t="str">
            <v>Response</v>
          </cell>
          <cell r="D302" t="str">
            <v>Category option</v>
          </cell>
          <cell r="E302">
            <v>6</v>
          </cell>
          <cell r="I302" t="str">
            <v>Fee / contribution to traditional midwife (dayan)</v>
          </cell>
          <cell r="K302" t="str">
            <v>Osan ba serbisu dayan</v>
          </cell>
        </row>
        <row r="303">
          <cell r="A303" t="str">
            <v>MC12.90.g</v>
          </cell>
          <cell r="B303" t="str">
            <v>Response</v>
          </cell>
          <cell r="D303" t="str">
            <v>Category option</v>
          </cell>
          <cell r="E303">
            <v>7</v>
          </cell>
          <cell r="I303" t="str">
            <v>Fee for traditional healing / prayer (matan dok / tim pendoa)</v>
          </cell>
          <cell r="K303" t="str">
            <v>Osan ba serbisu matan dok / tim pendoa</v>
          </cell>
        </row>
        <row r="304">
          <cell r="A304" t="str">
            <v>MC12.90.h</v>
          </cell>
          <cell r="B304" t="str">
            <v>Response</v>
          </cell>
          <cell r="D304" t="str">
            <v>Category option</v>
          </cell>
          <cell r="E304">
            <v>8</v>
          </cell>
          <cell r="I304" t="str">
            <v>Religious offerings or collections</v>
          </cell>
          <cell r="K304" t="str">
            <v>Kolekta ka oferta relijiaun</v>
          </cell>
        </row>
        <row r="305">
          <cell r="A305" t="str">
            <v>MC12.90.i</v>
          </cell>
          <cell r="B305" t="str">
            <v>Response</v>
          </cell>
          <cell r="D305" t="str">
            <v>Category option</v>
          </cell>
          <cell r="E305">
            <v>9</v>
          </cell>
          <cell r="I305" t="str">
            <v>Gambling winnings</v>
          </cell>
          <cell r="K305" t="str">
            <v>Joga</v>
          </cell>
        </row>
        <row r="306">
          <cell r="A306" t="str">
            <v>MC12.90.j</v>
          </cell>
          <cell r="B306" t="str">
            <v>Response</v>
          </cell>
          <cell r="D306" t="str">
            <v>Category option</v>
          </cell>
          <cell r="E306">
            <v>10</v>
          </cell>
          <cell r="I306" t="str">
            <v>Begging</v>
          </cell>
          <cell r="K306" t="str">
            <v>Husu osan ba ema</v>
          </cell>
        </row>
        <row r="307">
          <cell r="A307" t="str">
            <v>MC12.20.a</v>
          </cell>
          <cell r="B307" t="str">
            <v>Response</v>
          </cell>
          <cell r="D307" t="str">
            <v>Category option</v>
          </cell>
          <cell r="E307">
            <v>1</v>
          </cell>
          <cell r="I307" t="str">
            <v>Caught</v>
          </cell>
          <cell r="K307" t="str">
            <v>Kaer rasik</v>
          </cell>
        </row>
        <row r="308">
          <cell r="A308" t="str">
            <v>MC12.20.b</v>
          </cell>
          <cell r="B308" t="str">
            <v>Response</v>
          </cell>
          <cell r="D308" t="str">
            <v>Category option</v>
          </cell>
          <cell r="E308">
            <v>2</v>
          </cell>
          <cell r="I308" t="str">
            <v>Bought and resold</v>
          </cell>
          <cell r="K308" t="str">
            <v>Hola tia fan tutan fali</v>
          </cell>
        </row>
        <row r="309">
          <cell r="A309" t="str">
            <v>MC12.80.a</v>
          </cell>
          <cell r="B309" t="str">
            <v>Response</v>
          </cell>
          <cell r="D309" t="str">
            <v>Category option</v>
          </cell>
          <cell r="E309">
            <v>1</v>
          </cell>
          <cell r="I309" t="str">
            <v>Veteran pension</v>
          </cell>
          <cell r="K309" t="str">
            <v>Subsidiu veteranu nia</v>
          </cell>
        </row>
        <row r="310">
          <cell r="A310" t="str">
            <v>MC12.80.b</v>
          </cell>
          <cell r="B310" t="str">
            <v>Response</v>
          </cell>
          <cell r="D310" t="str">
            <v>Category option</v>
          </cell>
          <cell r="E310">
            <v>2</v>
          </cell>
          <cell r="I310" t="str">
            <v>Elderly pension</v>
          </cell>
          <cell r="K310" t="str">
            <v>Subsidiu ba idozu</v>
          </cell>
        </row>
        <row r="311">
          <cell r="A311" t="str">
            <v>MC12.80.c</v>
          </cell>
          <cell r="B311" t="str">
            <v>Response</v>
          </cell>
          <cell r="D311" t="str">
            <v>Category option</v>
          </cell>
          <cell r="E311">
            <v>3</v>
          </cell>
          <cell r="I311" t="str">
            <v>Disability pension</v>
          </cell>
          <cell r="K311" t="str">
            <v>Subsidiu ba alezadu / defisienti</v>
          </cell>
        </row>
        <row r="312">
          <cell r="A312" t="str">
            <v>MC12.80.d</v>
          </cell>
          <cell r="B312" t="str">
            <v>Response</v>
          </cell>
          <cell r="D312" t="str">
            <v>Category option</v>
          </cell>
          <cell r="E312">
            <v>4</v>
          </cell>
          <cell r="I312" t="str">
            <v>Bolsa Mae</v>
          </cell>
          <cell r="K312" t="str">
            <v>Bolsa Mae</v>
          </cell>
        </row>
        <row r="313">
          <cell r="A313" t="str">
            <v>MC12.80.d</v>
          </cell>
          <cell r="B313" t="str">
            <v>Response</v>
          </cell>
          <cell r="D313" t="str">
            <v>Category option</v>
          </cell>
          <cell r="E313">
            <v>5</v>
          </cell>
          <cell r="I313" t="str">
            <v>Portuguese pension</v>
          </cell>
          <cell r="K313" t="str">
            <v>Subsidiu husi Portuges</v>
          </cell>
        </row>
        <row r="314">
          <cell r="A314" t="str">
            <v>MC12.41.a</v>
          </cell>
          <cell r="B314" t="str">
            <v>Response</v>
          </cell>
          <cell r="D314" t="str">
            <v>Category option</v>
          </cell>
          <cell r="E314">
            <v>1</v>
          </cell>
          <cell r="I314" t="str">
            <v>School</v>
          </cell>
          <cell r="K314" t="str">
            <v>Eskola</v>
          </cell>
        </row>
        <row r="315">
          <cell r="A315" t="str">
            <v>MC12.41.b</v>
          </cell>
          <cell r="B315" t="str">
            <v>Response</v>
          </cell>
          <cell r="D315" t="str">
            <v>Category option</v>
          </cell>
          <cell r="E315">
            <v>2</v>
          </cell>
          <cell r="I315" t="str">
            <v>Health centre</v>
          </cell>
          <cell r="K315" t="str">
            <v>Sentru saúde</v>
          </cell>
        </row>
        <row r="316">
          <cell r="A316" t="str">
            <v>MC12.41.c</v>
          </cell>
          <cell r="B316" t="str">
            <v>Response</v>
          </cell>
          <cell r="D316" t="str">
            <v>Category option</v>
          </cell>
          <cell r="E316">
            <v>3</v>
          </cell>
          <cell r="I316" t="str">
            <v>Church or other religious building</v>
          </cell>
          <cell r="K316" t="str">
            <v>Igreja ka edifísiu relijiozu seluk</v>
          </cell>
        </row>
        <row r="317">
          <cell r="A317" t="str">
            <v>MC12.41.d</v>
          </cell>
          <cell r="B317" t="str">
            <v>Response</v>
          </cell>
          <cell r="D317" t="str">
            <v>Category option</v>
          </cell>
          <cell r="E317">
            <v>4</v>
          </cell>
          <cell r="I317" t="str">
            <v>Sacred / cultural house</v>
          </cell>
          <cell r="K317" t="str">
            <v>Uma lulik / uma lisan / uma adat</v>
          </cell>
        </row>
        <row r="318">
          <cell r="A318" t="str">
            <v>MC12.41.e</v>
          </cell>
          <cell r="B318" t="str">
            <v>Response</v>
          </cell>
          <cell r="D318" t="str">
            <v>Category option</v>
          </cell>
          <cell r="E318">
            <v>5</v>
          </cell>
          <cell r="I318" t="str">
            <v>Private house or other building</v>
          </cell>
          <cell r="K318" t="str">
            <v>Uma privadu ida ka edifisiu privadu ida</v>
          </cell>
        </row>
        <row r="319">
          <cell r="A319" t="str">
            <v>MC12.41.f</v>
          </cell>
          <cell r="B319" t="str">
            <v>Response</v>
          </cell>
          <cell r="D319" t="str">
            <v>Category option</v>
          </cell>
          <cell r="E319">
            <v>6</v>
          </cell>
          <cell r="I319" t="str">
            <v>Market space</v>
          </cell>
          <cell r="K319" t="str">
            <v>Merkadu fatin</v>
          </cell>
        </row>
        <row r="320">
          <cell r="A320" t="str">
            <v>MC12.41.g</v>
          </cell>
          <cell r="B320" t="str">
            <v>Response</v>
          </cell>
          <cell r="D320" t="str">
            <v>Category option</v>
          </cell>
          <cell r="E320">
            <v>7</v>
          </cell>
          <cell r="I320" t="str">
            <v>Electricity supply / install solar panels</v>
          </cell>
          <cell r="K320" t="str">
            <v>Fornesimentu eletrisidade / monta tenaga surya</v>
          </cell>
        </row>
        <row r="321">
          <cell r="A321" t="str">
            <v>MC12.41.h</v>
          </cell>
          <cell r="B321" t="str">
            <v>Response</v>
          </cell>
          <cell r="D321" t="str">
            <v>Category option</v>
          </cell>
          <cell r="E321">
            <v>8</v>
          </cell>
          <cell r="I321" t="str">
            <v>Road</v>
          </cell>
          <cell r="K321" t="str">
            <v>Estrada</v>
          </cell>
        </row>
        <row r="322">
          <cell r="A322" t="str">
            <v>MC12.41.i</v>
          </cell>
          <cell r="B322" t="str">
            <v>Response</v>
          </cell>
          <cell r="D322" t="str">
            <v>Category option</v>
          </cell>
          <cell r="E322">
            <v>9</v>
          </cell>
          <cell r="I322" t="str">
            <v>Bridge</v>
          </cell>
          <cell r="K322" t="str">
            <v>Ponte</v>
          </cell>
        </row>
        <row r="323">
          <cell r="A323" t="str">
            <v>MC12.41.j</v>
          </cell>
          <cell r="B323" t="str">
            <v>Response</v>
          </cell>
          <cell r="D323" t="str">
            <v>Category option</v>
          </cell>
          <cell r="E323">
            <v>10</v>
          </cell>
          <cell r="I323" t="str">
            <v>Canal, drainage or irrigation system</v>
          </cell>
          <cell r="K323" t="str">
            <v>Be'e dalan, Kanál, be'e dalan ka sistema irrigasaun</v>
          </cell>
        </row>
        <row r="324">
          <cell r="A324" t="str">
            <v>MC12.41.k</v>
          </cell>
          <cell r="B324" t="str">
            <v>Response</v>
          </cell>
          <cell r="D324" t="str">
            <v>Category option</v>
          </cell>
          <cell r="E324">
            <v>11</v>
          </cell>
          <cell r="I324" t="str">
            <v>Water supply - well, pipe, tap etc.</v>
          </cell>
          <cell r="K324" t="str">
            <v>Be'e matan - posu, pipa, torneira no sst</v>
          </cell>
        </row>
        <row r="325">
          <cell r="A325" t="str">
            <v>MC12.41.l</v>
          </cell>
          <cell r="B325" t="str">
            <v>Response</v>
          </cell>
          <cell r="D325" t="str">
            <v>Category option</v>
          </cell>
          <cell r="E325">
            <v>12</v>
          </cell>
          <cell r="I325" t="str">
            <v>Toilet</v>
          </cell>
          <cell r="K325" t="str">
            <v>Sintina</v>
          </cell>
        </row>
        <row r="326">
          <cell r="A326" t="str">
            <v>MC12.41.m</v>
          </cell>
          <cell r="B326" t="str">
            <v>Response</v>
          </cell>
          <cell r="D326" t="str">
            <v>Category option</v>
          </cell>
          <cell r="E326">
            <v>13</v>
          </cell>
          <cell r="I326" t="str">
            <v>Community hall or office</v>
          </cell>
          <cell r="K326" t="str">
            <v>Cede no salaun komunidade nian</v>
          </cell>
        </row>
        <row r="327">
          <cell r="A327" t="str">
            <v>MC12.41.n</v>
          </cell>
          <cell r="B327" t="str">
            <v>Response</v>
          </cell>
          <cell r="D327" t="str">
            <v>Category option</v>
          </cell>
          <cell r="E327">
            <v>14</v>
          </cell>
          <cell r="I327" t="str">
            <v>Oval or sporting facility</v>
          </cell>
          <cell r="K327" t="str">
            <v>Kampu ka fasilidade desportu</v>
          </cell>
        </row>
        <row r="328">
          <cell r="A328" t="str">
            <v>H9.3.a</v>
          </cell>
          <cell r="B328" t="str">
            <v>Response</v>
          </cell>
          <cell r="D328" t="str">
            <v>Category option</v>
          </cell>
          <cell r="E328">
            <v>1</v>
          </cell>
          <cell r="I328" t="str">
            <v>No interest in completing to senior high school</v>
          </cell>
          <cell r="K328" t="str">
            <v>La interese atu remata eskola sekundario</v>
          </cell>
        </row>
        <row r="329">
          <cell r="A329" t="str">
            <v>H9.3.b</v>
          </cell>
          <cell r="B329" t="str">
            <v>Response</v>
          </cell>
          <cell r="D329" t="str">
            <v>Category option</v>
          </cell>
          <cell r="E329">
            <v>2</v>
          </cell>
          <cell r="I329" t="str">
            <v>Too young</v>
          </cell>
          <cell r="K329" t="str">
            <v>Tinan seidauk to'o</v>
          </cell>
        </row>
        <row r="330">
          <cell r="A330" t="str">
            <v>H9.3.c</v>
          </cell>
          <cell r="B330" t="str">
            <v>Response</v>
          </cell>
          <cell r="D330" t="str">
            <v>Category option</v>
          </cell>
          <cell r="E330">
            <v>3</v>
          </cell>
          <cell r="I330" t="str">
            <v>Helps in the family home, farm or business</v>
          </cell>
          <cell r="K330" t="str">
            <v>Ajuda iha uma laran, natar ou bisnis</v>
          </cell>
        </row>
        <row r="331">
          <cell r="A331" t="str">
            <v>H9.3.d</v>
          </cell>
          <cell r="B331" t="str">
            <v>Response</v>
          </cell>
          <cell r="D331" t="str">
            <v>Category option</v>
          </cell>
          <cell r="E331">
            <v>4</v>
          </cell>
          <cell r="I331" t="str">
            <v>Works outside the home / farm / family business</v>
          </cell>
          <cell r="K331" t="str">
            <v>Serbisu iha liur / natar / halao familia nian bisnis</v>
          </cell>
        </row>
        <row r="332">
          <cell r="A332" t="str">
            <v>H9.3.e</v>
          </cell>
          <cell r="B332" t="str">
            <v>Response</v>
          </cell>
          <cell r="D332" t="str">
            <v>Category option</v>
          </cell>
          <cell r="E332">
            <v>5</v>
          </cell>
          <cell r="I332" t="str">
            <v>Grades too low / did not pass</v>
          </cell>
          <cell r="K332" t="str">
            <v>Notas ki'ik liu / la passa</v>
          </cell>
        </row>
        <row r="333">
          <cell r="A333" t="str">
            <v>H9.3.f</v>
          </cell>
          <cell r="B333" t="str">
            <v>Response</v>
          </cell>
          <cell r="D333" t="str">
            <v>Category option</v>
          </cell>
          <cell r="E333">
            <v>6</v>
          </cell>
          <cell r="I333" t="str">
            <v>Bad behaviour / expelled</v>
          </cell>
          <cell r="K333" t="str">
            <v>Hahalok at / hasai husi eskola</v>
          </cell>
        </row>
        <row r="334">
          <cell r="A334" t="str">
            <v>H9.3.g</v>
          </cell>
          <cell r="B334" t="str">
            <v>Response</v>
          </cell>
          <cell r="D334" t="str">
            <v>Category option</v>
          </cell>
          <cell r="E334">
            <v>7</v>
          </cell>
          <cell r="I334" t="str">
            <v>Sick / disabled / mute / deaf</v>
          </cell>
          <cell r="K334" t="str">
            <v>Moras / defisienti / beik / tilun diuk</v>
          </cell>
        </row>
        <row r="335">
          <cell r="A335" t="str">
            <v>H9.3.h</v>
          </cell>
          <cell r="B335" t="str">
            <v>Response</v>
          </cell>
          <cell r="D335" t="str">
            <v>Category option</v>
          </cell>
          <cell r="E335">
            <v>8</v>
          </cell>
          <cell r="I335" t="str">
            <v>School too far</v>
          </cell>
          <cell r="K335" t="str">
            <v>Eskola dok liu</v>
          </cell>
        </row>
        <row r="336">
          <cell r="A336" t="str">
            <v>H9.3.i</v>
          </cell>
          <cell r="B336" t="str">
            <v>Response</v>
          </cell>
          <cell r="D336" t="str">
            <v>Category option</v>
          </cell>
          <cell r="E336">
            <v>9</v>
          </cell>
          <cell r="I336" t="str">
            <v>School not functional (no teachers / standard is poor)</v>
          </cell>
          <cell r="K336" t="str">
            <v>Eskola la funsiona</v>
          </cell>
        </row>
        <row r="337">
          <cell r="A337" t="str">
            <v>H9.3.j</v>
          </cell>
          <cell r="B337" t="str">
            <v>Response</v>
          </cell>
          <cell r="D337" t="str">
            <v>Category option</v>
          </cell>
          <cell r="E337">
            <v>10</v>
          </cell>
          <cell r="I337" t="str">
            <v>Not enough money for school fees / uniforms</v>
          </cell>
          <cell r="K337" t="str">
            <v>Osan la to'o atu selu osan eskola / farda</v>
          </cell>
        </row>
        <row r="338">
          <cell r="A338" t="str">
            <v>H9.3.k</v>
          </cell>
          <cell r="B338" t="str">
            <v>Response</v>
          </cell>
          <cell r="D338" t="str">
            <v>Category option</v>
          </cell>
          <cell r="E338">
            <v>11</v>
          </cell>
          <cell r="I338" t="str">
            <v>Got married / has a family</v>
          </cell>
          <cell r="K338" t="str">
            <v>Kaben ona / iha familia</v>
          </cell>
        </row>
        <row r="339">
          <cell r="A339" t="str">
            <v>H9.3.l</v>
          </cell>
          <cell r="B339" t="str">
            <v>Response</v>
          </cell>
          <cell r="D339" t="str">
            <v>Category option</v>
          </cell>
          <cell r="E339">
            <v>12</v>
          </cell>
          <cell r="I339" t="str">
            <v>Completed senior high school</v>
          </cell>
          <cell r="K339" t="str">
            <v>Ramata ona eskola sekundaria</v>
          </cell>
        </row>
        <row r="340">
          <cell r="A340" t="str">
            <v>H9.4.a</v>
          </cell>
          <cell r="B340" t="str">
            <v>Response</v>
          </cell>
          <cell r="D340" t="str">
            <v>Category option</v>
          </cell>
          <cell r="E340">
            <v>1</v>
          </cell>
          <cell r="I340" t="str">
            <v>Community school</v>
          </cell>
          <cell r="K340" t="str">
            <v>Eskola komunidade</v>
          </cell>
        </row>
        <row r="341">
          <cell r="A341" t="str">
            <v>H9.4.b</v>
          </cell>
          <cell r="B341" t="str">
            <v>Response</v>
          </cell>
          <cell r="D341" t="str">
            <v>Category option</v>
          </cell>
          <cell r="E341">
            <v>2</v>
          </cell>
          <cell r="I341" t="str">
            <v>State school</v>
          </cell>
          <cell r="K341" t="str">
            <v>Eskola publiku / estadu</v>
          </cell>
        </row>
        <row r="342">
          <cell r="A342" t="str">
            <v>H9.4.c</v>
          </cell>
          <cell r="B342" t="str">
            <v>Response</v>
          </cell>
          <cell r="D342" t="str">
            <v>Category option</v>
          </cell>
          <cell r="E342">
            <v>3</v>
          </cell>
          <cell r="I342" t="str">
            <v>Private school</v>
          </cell>
          <cell r="K342" t="str">
            <v>Eskola privadu / swasta</v>
          </cell>
        </row>
        <row r="343">
          <cell r="A343" t="str">
            <v>H9.3a.a</v>
          </cell>
          <cell r="B343" t="str">
            <v>Response</v>
          </cell>
          <cell r="D343" t="str">
            <v>Category option</v>
          </cell>
          <cell r="E343">
            <v>1</v>
          </cell>
          <cell r="I343" t="str">
            <v>Not unhappy</v>
          </cell>
          <cell r="K343" t="str">
            <v>La kontenti hirus</v>
          </cell>
        </row>
        <row r="344">
          <cell r="A344" t="str">
            <v>H9.3a.b</v>
          </cell>
          <cell r="B344" t="str">
            <v>Response</v>
          </cell>
          <cell r="D344" t="str">
            <v>Category option</v>
          </cell>
          <cell r="E344">
            <v>2</v>
          </cell>
          <cell r="I344" t="str">
            <v>A little unhappy</v>
          </cell>
          <cell r="K344" t="str">
            <v>La kontenti</v>
          </cell>
        </row>
        <row r="345">
          <cell r="A345" t="str">
            <v>H9.3a.c</v>
          </cell>
          <cell r="B345" t="str">
            <v>Response</v>
          </cell>
          <cell r="D345" t="str">
            <v>Category option</v>
          </cell>
          <cell r="E345">
            <v>3</v>
          </cell>
          <cell r="I345" t="str">
            <v>Undecided (in 2 minds)</v>
          </cell>
          <cell r="K345" t="str">
            <v>La hatene (laran rua)</v>
          </cell>
        </row>
        <row r="346">
          <cell r="A346" t="str">
            <v>H9.3a.d</v>
          </cell>
          <cell r="B346" t="str">
            <v>Response</v>
          </cell>
          <cell r="D346" t="str">
            <v>Category option</v>
          </cell>
          <cell r="E346">
            <v>4</v>
          </cell>
          <cell r="I346" t="str">
            <v>Don't care</v>
          </cell>
          <cell r="K346" t="str">
            <v>La interese</v>
          </cell>
        </row>
        <row r="347">
          <cell r="A347" t="str">
            <v>H9.21.a</v>
          </cell>
          <cell r="B347" t="str">
            <v>Response</v>
          </cell>
          <cell r="D347" t="str">
            <v>Category option</v>
          </cell>
          <cell r="E347">
            <v>1</v>
          </cell>
          <cell r="I347" t="str">
            <v>Household prefers religious education</v>
          </cell>
          <cell r="K347" t="str">
            <v>Uma-kain gosta liu eskola nebe Amu ka Madre sira mak kaer</v>
          </cell>
        </row>
        <row r="348">
          <cell r="A348" t="str">
            <v>H9.21.b</v>
          </cell>
          <cell r="B348" t="str">
            <v>Response</v>
          </cell>
          <cell r="D348" t="str">
            <v>Category option</v>
          </cell>
          <cell r="E348">
            <v>2</v>
          </cell>
          <cell r="I348" t="str">
            <v>Quality of education is higher / facilities are better</v>
          </cell>
          <cell r="K348" t="str">
            <v>Kualidade eskola nebe diak liu / fasilidade eskola nebe diak liu</v>
          </cell>
        </row>
        <row r="349">
          <cell r="A349" t="str">
            <v>H9.21.c</v>
          </cell>
          <cell r="B349" t="str">
            <v>Response</v>
          </cell>
          <cell r="D349" t="str">
            <v>Category option</v>
          </cell>
          <cell r="E349">
            <v>3</v>
          </cell>
          <cell r="I349" t="str">
            <v>Road to current school is better</v>
          </cell>
          <cell r="K349" t="str">
            <v>Estrada ba eskola ne'e diak liu</v>
          </cell>
        </row>
        <row r="350">
          <cell r="A350" t="str">
            <v>H9.21.d</v>
          </cell>
          <cell r="B350" t="str">
            <v>Response</v>
          </cell>
          <cell r="D350" t="str">
            <v>Category option</v>
          </cell>
          <cell r="E350">
            <v>4</v>
          </cell>
          <cell r="I350" t="str">
            <v>Transport is more readily available to the current school</v>
          </cell>
          <cell r="K350" t="str">
            <v>Fasil liu atu hetan transporte atu ba eskola ne'e</v>
          </cell>
        </row>
        <row r="351">
          <cell r="A351" t="str">
            <v>H9.21.e</v>
          </cell>
          <cell r="B351" t="str">
            <v>Response</v>
          </cell>
          <cell r="D351" t="str">
            <v>Category option</v>
          </cell>
          <cell r="E351">
            <v>5</v>
          </cell>
          <cell r="I351" t="str">
            <v>Location is more convenient (other household members go past there)</v>
          </cell>
          <cell r="K351" t="str">
            <v>Fatin eskola ne'e mak diak liu (membru uma-kain ne'e liu mos husi fatin ne'e)</v>
          </cell>
        </row>
        <row r="352">
          <cell r="A352" t="str">
            <v>H9.21.f</v>
          </cell>
          <cell r="B352" t="str">
            <v>Response</v>
          </cell>
          <cell r="D352" t="str">
            <v>Category option</v>
          </cell>
          <cell r="E352">
            <v>6</v>
          </cell>
          <cell r="I352" t="str">
            <v>Received scholarship to this school</v>
          </cell>
          <cell r="K352" t="str">
            <v>Hetan bolsu estudu atu ba estuda iha eskola ne'e</v>
          </cell>
        </row>
        <row r="353">
          <cell r="A353" t="str">
            <v>H9.21.g</v>
          </cell>
          <cell r="B353" t="str">
            <v>Response</v>
          </cell>
          <cell r="D353" t="str">
            <v>Category option</v>
          </cell>
          <cell r="E353">
            <v>7</v>
          </cell>
          <cell r="I353" t="str">
            <v>{Name} was not permitted at closest school (expelled / did not pass)</v>
          </cell>
          <cell r="K353" t="str">
            <v>{Naran} la bele ba eskola nebe besik liu (tamba ema hasai tia / la passa)</v>
          </cell>
        </row>
        <row r="354">
          <cell r="A354" t="str">
            <v>H9.21.h</v>
          </cell>
          <cell r="B354" t="str">
            <v>Response</v>
          </cell>
          <cell r="D354" t="str">
            <v>Category option</v>
          </cell>
          <cell r="E354">
            <v>8</v>
          </cell>
          <cell r="I354" t="str">
            <v>{Name} was bullied at closest school</v>
          </cell>
          <cell r="K354" t="str">
            <v>{Naran} ema baku iha eskola nebe besik liu ne'e</v>
          </cell>
        </row>
        <row r="355">
          <cell r="A355" t="str">
            <v>H9.21.i</v>
          </cell>
          <cell r="B355" t="str">
            <v>Response</v>
          </cell>
          <cell r="D355" t="str">
            <v>Category option</v>
          </cell>
          <cell r="E355">
            <v>9</v>
          </cell>
          <cell r="I355" t="str">
            <v>{Name} prefers current school (e.g. has friends there)</v>
          </cell>
          <cell r="K355" t="str">
            <v>{Naran} gosta liu eskola ida agora ne'e (tamba iha kolega barak iha neba)</v>
          </cell>
        </row>
        <row r="356">
          <cell r="A356" t="str">
            <v>H9.21.j</v>
          </cell>
          <cell r="B356" t="str">
            <v>Response</v>
          </cell>
          <cell r="D356" t="str">
            <v>Category option</v>
          </cell>
          <cell r="E356">
            <v>10</v>
          </cell>
          <cell r="I356" t="str">
            <v>Closest school is more expensive</v>
          </cell>
          <cell r="K356" t="str">
            <v>Eskola ida besik liu ne'e karun liu</v>
          </cell>
        </row>
        <row r="357">
          <cell r="A357" t="str">
            <v>H9.21.k</v>
          </cell>
          <cell r="B357" t="str">
            <v>Response</v>
          </cell>
          <cell r="D357" t="str">
            <v>Category option</v>
          </cell>
          <cell r="E357">
            <v>11</v>
          </cell>
          <cell r="I357" t="str">
            <v>Closest school temporarily not functioning</v>
          </cell>
          <cell r="K357" t="str">
            <v>Eskola besik liu ne'e, nia fasilidade at hela</v>
          </cell>
        </row>
        <row r="358">
          <cell r="A358" t="str">
            <v>H9.21.l</v>
          </cell>
          <cell r="B358" t="str">
            <v>Response</v>
          </cell>
          <cell r="D358" t="str">
            <v>Category option</v>
          </cell>
          <cell r="E358">
            <v>12</v>
          </cell>
          <cell r="I358" t="str">
            <v>No class at {name}'s level</v>
          </cell>
          <cell r="K358" t="str">
            <v>Laiha klasse iha {naran} nia nivel</v>
          </cell>
        </row>
        <row r="359">
          <cell r="A359" t="str">
            <v>H9.22.a</v>
          </cell>
          <cell r="B359" t="str">
            <v>Response</v>
          </cell>
          <cell r="D359" t="str">
            <v>Category option</v>
          </cell>
          <cell r="E359">
            <v>1</v>
          </cell>
          <cell r="I359" t="str">
            <v>Educational standard is higher</v>
          </cell>
          <cell r="K359" t="str">
            <v>Standar edukasaun diak liu</v>
          </cell>
        </row>
        <row r="360">
          <cell r="A360" t="str">
            <v>H9.22.b</v>
          </cell>
          <cell r="B360" t="str">
            <v>Response</v>
          </cell>
          <cell r="D360" t="str">
            <v>Category option</v>
          </cell>
          <cell r="E360">
            <v>2</v>
          </cell>
          <cell r="I360" t="str">
            <v>Teachers are more qualified</v>
          </cell>
          <cell r="K360" t="str">
            <v>Mestri sira hanorin diak liu</v>
          </cell>
        </row>
        <row r="361">
          <cell r="A361" t="str">
            <v>H9.22.c</v>
          </cell>
          <cell r="B361" t="str">
            <v>Response</v>
          </cell>
          <cell r="D361" t="str">
            <v>Category option</v>
          </cell>
          <cell r="E361">
            <v>3</v>
          </cell>
          <cell r="I361" t="str">
            <v>Teachers come more often</v>
          </cell>
          <cell r="K361" t="str">
            <v>Mestri sira mai eskola hela deit</v>
          </cell>
        </row>
        <row r="362">
          <cell r="A362" t="str">
            <v>H9.22.d</v>
          </cell>
          <cell r="B362" t="str">
            <v>Response</v>
          </cell>
          <cell r="D362" t="str">
            <v>Category option</v>
          </cell>
          <cell r="E362">
            <v>4</v>
          </cell>
          <cell r="I362" t="str">
            <v>More teachers / classes are smaller</v>
          </cell>
          <cell r="K362" t="str">
            <v>Mestri barak / sala estudante ladun barak ida</v>
          </cell>
        </row>
        <row r="363">
          <cell r="A363" t="str">
            <v>H9.22.e</v>
          </cell>
          <cell r="B363" t="str">
            <v>Response</v>
          </cell>
          <cell r="D363" t="str">
            <v>Category option</v>
          </cell>
          <cell r="E363">
            <v>5</v>
          </cell>
          <cell r="I363" t="str">
            <v>More desks / books / equipment</v>
          </cell>
          <cell r="K363" t="str">
            <v>Mesa eskola / livrus / ekipamentu</v>
          </cell>
        </row>
        <row r="364">
          <cell r="A364" t="str">
            <v>H9.22.f</v>
          </cell>
          <cell r="B364" t="str">
            <v>Response</v>
          </cell>
          <cell r="D364" t="str">
            <v>Category option</v>
          </cell>
          <cell r="E364">
            <v>6</v>
          </cell>
          <cell r="I364" t="str">
            <v>More facilities (kitchen / toilets / sports field)</v>
          </cell>
          <cell r="K364" t="str">
            <v>Fasilidade barak liu (dapur / haris fatin / fasiliadade desportu)</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Outline - Male"/>
      <sheetName val="Outline (2)"/>
      <sheetName val="A"/>
      <sheetName val="B"/>
      <sheetName val="C"/>
      <sheetName val="D"/>
      <sheetName val="E"/>
      <sheetName val="F"/>
      <sheetName val="G"/>
      <sheetName val="H"/>
      <sheetName val="I"/>
      <sheetName val="J"/>
      <sheetName val="Male"/>
      <sheetName val="PART C Female"/>
      <sheetName val="PauseEnd"/>
      <sheetName val="Codes"/>
      <sheetName val="Recurring Qns"/>
      <sheetName val="Preference for print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97</v>
          </cell>
          <cell r="I4" t="str">
            <v>Other (specify)</v>
          </cell>
          <cell r="K4" t="str">
            <v>Seluk (spesifika)</v>
          </cell>
        </row>
        <row r="5">
          <cell r="A5" t="str">
            <v>H1.01.d</v>
          </cell>
          <cell r="B5" t="str">
            <v>Response</v>
          </cell>
          <cell r="D5" t="str">
            <v>Category option</v>
          </cell>
          <cell r="E5">
            <v>98</v>
          </cell>
          <cell r="I5" t="str">
            <v>Don't know</v>
          </cell>
          <cell r="K5" t="str">
            <v>La hatene</v>
          </cell>
        </row>
        <row r="6">
          <cell r="A6" t="str">
            <v>H1.01.e</v>
          </cell>
          <cell r="B6" t="str">
            <v>Response</v>
          </cell>
          <cell r="D6" t="str">
            <v>Category option</v>
          </cell>
          <cell r="E6">
            <v>99</v>
          </cell>
          <cell r="I6" t="str">
            <v>Refused to answer</v>
          </cell>
          <cell r="K6" t="str">
            <v>Lakohi fo resposta</v>
          </cell>
        </row>
        <row r="7">
          <cell r="A7" t="str">
            <v>H1.02.a</v>
          </cell>
          <cell r="B7" t="str">
            <v>Response</v>
          </cell>
          <cell r="D7" t="str">
            <v>Category option</v>
          </cell>
          <cell r="E7">
            <v>1</v>
          </cell>
          <cell r="I7" t="str">
            <v>None completed</v>
          </cell>
          <cell r="K7" t="str">
            <v>La Kompletu</v>
          </cell>
        </row>
        <row r="8">
          <cell r="A8" t="str">
            <v>H1.02.b</v>
          </cell>
          <cell r="B8" t="str">
            <v>Response</v>
          </cell>
          <cell r="D8" t="str">
            <v>Category option</v>
          </cell>
          <cell r="E8">
            <v>2</v>
          </cell>
          <cell r="I8" t="str">
            <v>Pre-School</v>
          </cell>
          <cell r="K8" t="str">
            <v>Pre-Eskolar</v>
          </cell>
        </row>
        <row r="9">
          <cell r="A9" t="str">
            <v>H1.02.c</v>
          </cell>
          <cell r="B9" t="str">
            <v>Response</v>
          </cell>
          <cell r="D9" t="str">
            <v>Category option</v>
          </cell>
          <cell r="E9">
            <v>3</v>
          </cell>
          <cell r="I9" t="str">
            <v>Primary School</v>
          </cell>
          <cell r="K9" t="str">
            <v>Eskola Primária</v>
          </cell>
        </row>
        <row r="10">
          <cell r="A10" t="str">
            <v>H1.02.d</v>
          </cell>
          <cell r="B10" t="str">
            <v>Response</v>
          </cell>
          <cell r="D10" t="str">
            <v>Category option</v>
          </cell>
          <cell r="E10">
            <v>4</v>
          </cell>
          <cell r="I10" t="str">
            <v>Junior High School</v>
          </cell>
          <cell r="K10" t="str">
            <v>Eskola Pre-Sekundária</v>
          </cell>
        </row>
        <row r="11">
          <cell r="A11" t="str">
            <v>H1.02.e</v>
          </cell>
          <cell r="B11" t="str">
            <v>Response</v>
          </cell>
          <cell r="D11" t="str">
            <v>Category option</v>
          </cell>
          <cell r="E11">
            <v>5</v>
          </cell>
          <cell r="I11" t="str">
            <v>Senior High School</v>
          </cell>
          <cell r="K11" t="str">
            <v>Eskola Sekundario</v>
          </cell>
        </row>
        <row r="12">
          <cell r="A12" t="str">
            <v>H1.02.f</v>
          </cell>
          <cell r="B12" t="str">
            <v>Response</v>
          </cell>
          <cell r="D12" t="str">
            <v>Category option</v>
          </cell>
          <cell r="E12">
            <v>6</v>
          </cell>
          <cell r="I12" t="str">
            <v>University</v>
          </cell>
          <cell r="K12" t="str">
            <v>Universidade</v>
          </cell>
        </row>
        <row r="13">
          <cell r="A13" t="str">
            <v>H1.02.g</v>
          </cell>
          <cell r="B13" t="str">
            <v>Response</v>
          </cell>
          <cell r="D13" t="str">
            <v>Category option</v>
          </cell>
          <cell r="E13">
            <v>7</v>
          </cell>
          <cell r="I13" t="str">
            <v>Some classes</v>
          </cell>
          <cell r="K13" t="str">
            <v>Klasse balun</v>
          </cell>
        </row>
        <row r="14">
          <cell r="A14" t="str">
            <v>H1.02.h</v>
          </cell>
          <cell r="B14" t="str">
            <v>Response</v>
          </cell>
          <cell r="D14" t="str">
            <v>Category option</v>
          </cell>
          <cell r="E14">
            <v>8</v>
          </cell>
          <cell r="I14" t="str">
            <v>All classes</v>
          </cell>
          <cell r="K14" t="str">
            <v>Klasse hotu</v>
          </cell>
        </row>
        <row r="15">
          <cell r="A15" t="str">
            <v>H1.06a</v>
          </cell>
          <cell r="B15" t="str">
            <v>Response</v>
          </cell>
          <cell r="D15" t="str">
            <v>Category option</v>
          </cell>
          <cell r="E15">
            <v>0</v>
          </cell>
          <cell r="I15" t="str">
            <v>No</v>
          </cell>
          <cell r="K15" t="str">
            <v>Lae</v>
          </cell>
        </row>
        <row r="16">
          <cell r="A16" t="str">
            <v>H1.06b</v>
          </cell>
          <cell r="B16" t="str">
            <v>Response</v>
          </cell>
          <cell r="D16" t="str">
            <v>Category option</v>
          </cell>
          <cell r="E16">
            <v>1</v>
          </cell>
          <cell r="I16" t="str">
            <v>Yes - Academy</v>
          </cell>
          <cell r="K16" t="str">
            <v>Sim - Akademia</v>
          </cell>
        </row>
        <row r="17">
          <cell r="A17" t="str">
            <v>H1.06c</v>
          </cell>
          <cell r="B17" t="str">
            <v>Response</v>
          </cell>
          <cell r="D17" t="str">
            <v>Category option</v>
          </cell>
          <cell r="E17">
            <v>2</v>
          </cell>
          <cell r="I17" t="str">
            <v>Yes - Institute</v>
          </cell>
          <cell r="K17" t="str">
            <v>Sim - Institutu</v>
          </cell>
        </row>
        <row r="18">
          <cell r="A18" t="str">
            <v>H1.06d</v>
          </cell>
          <cell r="B18" t="str">
            <v>Response</v>
          </cell>
          <cell r="D18" t="str">
            <v>Category option</v>
          </cell>
          <cell r="E18">
            <v>3</v>
          </cell>
          <cell r="I18" t="str">
            <v xml:space="preserve">Yes - University </v>
          </cell>
          <cell r="K18" t="str">
            <v>Sim - Universidade</v>
          </cell>
        </row>
        <row r="19">
          <cell r="A19" t="str">
            <v>H1.06e</v>
          </cell>
          <cell r="B19" t="str">
            <v>Response</v>
          </cell>
          <cell r="D19" t="str">
            <v>Category option</v>
          </cell>
          <cell r="E19">
            <v>4</v>
          </cell>
          <cell r="I19" t="str">
            <v>Yes - Other</v>
          </cell>
          <cell r="K19" t="str">
            <v>Sim - Seluk</v>
          </cell>
        </row>
        <row r="20">
          <cell r="A20" t="str">
            <v>M8.02a</v>
          </cell>
          <cell r="B20" t="str">
            <v>Response</v>
          </cell>
          <cell r="D20" t="str">
            <v>Category option</v>
          </cell>
          <cell r="E20">
            <v>1</v>
          </cell>
          <cell r="I20" t="str">
            <v>Uma Maromak / God house</v>
          </cell>
          <cell r="K20" t="str">
            <v>Uma Maromak / God house</v>
          </cell>
        </row>
        <row r="21">
          <cell r="A21" t="str">
            <v>M8.02b</v>
          </cell>
          <cell r="B21" t="str">
            <v>Response</v>
          </cell>
          <cell r="D21" t="str">
            <v>Category option</v>
          </cell>
          <cell r="E21">
            <v>2</v>
          </cell>
          <cell r="I21" t="str">
            <v>Uma Liurai / political house</v>
          </cell>
          <cell r="K21" t="str">
            <v>Uma Liurai / political house</v>
          </cell>
        </row>
        <row r="22">
          <cell r="A22" t="str">
            <v>M8.02c</v>
          </cell>
          <cell r="B22" t="str">
            <v>Response</v>
          </cell>
          <cell r="D22" t="str">
            <v>Category option</v>
          </cell>
          <cell r="E22">
            <v>3</v>
          </cell>
          <cell r="I22" t="str">
            <v>Gate keeper</v>
          </cell>
          <cell r="K22" t="str">
            <v>Hein odamatan</v>
          </cell>
        </row>
        <row r="23">
          <cell r="A23" t="str">
            <v>M8.02d</v>
          </cell>
          <cell r="B23" t="str">
            <v>Response</v>
          </cell>
          <cell r="D23" t="str">
            <v>Category option</v>
          </cell>
          <cell r="E23">
            <v>4</v>
          </cell>
          <cell r="I23" t="str">
            <v>Newcomer</v>
          </cell>
          <cell r="K23" t="str">
            <v>Ema foun</v>
          </cell>
        </row>
        <row r="24">
          <cell r="A24" t="str">
            <v>M8.02e</v>
          </cell>
          <cell r="B24" t="str">
            <v>Response</v>
          </cell>
          <cell r="D24" t="str">
            <v>Category option</v>
          </cell>
          <cell r="E24">
            <v>5</v>
          </cell>
          <cell r="I24" t="str">
            <v>Other position</v>
          </cell>
          <cell r="K24" t="str">
            <v>Pojisaun seluk</v>
          </cell>
        </row>
        <row r="25">
          <cell r="A25" t="str">
            <v>M3.02.a</v>
          </cell>
          <cell r="B25" t="str">
            <v>Response</v>
          </cell>
          <cell r="D25" t="str">
            <v>Category option</v>
          </cell>
          <cell r="E25">
            <v>1</v>
          </cell>
          <cell r="I25" t="str">
            <v>Yes - part owned</v>
          </cell>
          <cell r="K25" t="str">
            <v>Sim - balun</v>
          </cell>
        </row>
        <row r="26">
          <cell r="A26" t="str">
            <v>M3.02.b</v>
          </cell>
          <cell r="B26" t="str">
            <v>Response</v>
          </cell>
          <cell r="D26" t="str">
            <v>Category option</v>
          </cell>
          <cell r="E26">
            <v>2</v>
          </cell>
          <cell r="I26" t="str">
            <v>Yes - fully owned</v>
          </cell>
          <cell r="K26" t="str">
            <v>Sim - tomak</v>
          </cell>
        </row>
        <row r="27">
          <cell r="A27" t="str">
            <v>M3.03.a</v>
          </cell>
          <cell r="B27" t="str">
            <v>Response</v>
          </cell>
          <cell r="D27" t="str">
            <v>Category option</v>
          </cell>
          <cell r="E27">
            <v>1</v>
          </cell>
          <cell r="I27" t="str">
            <v>Uncompacted earth</v>
          </cell>
          <cell r="K27" t="str">
            <v>Rai nebee la hanehan metin</v>
          </cell>
        </row>
        <row r="28">
          <cell r="A28" t="str">
            <v>M3.03.b</v>
          </cell>
          <cell r="B28" t="str">
            <v>Response</v>
          </cell>
          <cell r="D28" t="str">
            <v>Category option</v>
          </cell>
          <cell r="E28">
            <v>2</v>
          </cell>
          <cell r="I28" t="str">
            <v>Sand</v>
          </cell>
          <cell r="K28" t="str">
            <v>Rai henek</v>
          </cell>
        </row>
        <row r="29">
          <cell r="A29" t="str">
            <v>M3.03.c</v>
          </cell>
          <cell r="B29" t="str">
            <v>Response</v>
          </cell>
          <cell r="D29" t="str">
            <v>Category option</v>
          </cell>
          <cell r="E29">
            <v>3</v>
          </cell>
          <cell r="I29" t="str">
            <v>Compacted dung/mud/clay</v>
          </cell>
          <cell r="K29" t="str">
            <v>Estrume / tahu / tahu belit nebee hanehan metin</v>
          </cell>
        </row>
        <row r="30">
          <cell r="A30" t="str">
            <v>M3.03.d</v>
          </cell>
          <cell r="B30" t="str">
            <v>Response</v>
          </cell>
          <cell r="D30" t="str">
            <v>Category option</v>
          </cell>
          <cell r="E30">
            <v>4</v>
          </cell>
          <cell r="I30" t="str">
            <v>Bamboo</v>
          </cell>
          <cell r="K30" t="str">
            <v>Bambu</v>
          </cell>
        </row>
        <row r="31">
          <cell r="A31" t="str">
            <v>M3.03.e</v>
          </cell>
          <cell r="B31" t="str">
            <v>Response</v>
          </cell>
          <cell r="D31" t="str">
            <v>Category option</v>
          </cell>
          <cell r="E31">
            <v>5</v>
          </cell>
          <cell r="I31" t="str">
            <v>Palm</v>
          </cell>
          <cell r="K31" t="str">
            <v>Tali</v>
          </cell>
        </row>
        <row r="32">
          <cell r="A32" t="str">
            <v>M3.03.f</v>
          </cell>
          <cell r="B32" t="str">
            <v>Response</v>
          </cell>
          <cell r="D32" t="str">
            <v>Category option</v>
          </cell>
          <cell r="E32">
            <v>6</v>
          </cell>
          <cell r="I32" t="str">
            <v>Plastic Sheeting</v>
          </cell>
          <cell r="K32" t="str">
            <v>Taka ho plastik</v>
          </cell>
        </row>
        <row r="33">
          <cell r="A33" t="str">
            <v>M3.03.g</v>
          </cell>
          <cell r="B33" t="str">
            <v>Response</v>
          </cell>
          <cell r="D33" t="str">
            <v>Category option</v>
          </cell>
          <cell r="E33">
            <v>7</v>
          </cell>
          <cell r="I33" t="str">
            <v>Matting</v>
          </cell>
          <cell r="K33" t="str">
            <v>Biti</v>
          </cell>
        </row>
        <row r="34">
          <cell r="A34" t="str">
            <v>M3.03.h</v>
          </cell>
          <cell r="B34" t="str">
            <v>Response</v>
          </cell>
          <cell r="D34" t="str">
            <v>Category option</v>
          </cell>
          <cell r="E34">
            <v>8</v>
          </cell>
          <cell r="I34" t="str">
            <v>Wood</v>
          </cell>
          <cell r="K34" t="str">
            <v>Ai</v>
          </cell>
        </row>
        <row r="35">
          <cell r="A35" t="str">
            <v>M3.03.i</v>
          </cell>
          <cell r="B35" t="str">
            <v>Response</v>
          </cell>
          <cell r="D35" t="str">
            <v>Category option</v>
          </cell>
          <cell r="E35">
            <v>9</v>
          </cell>
          <cell r="I35" t="str">
            <v>Vinyl</v>
          </cell>
          <cell r="K35" t="str">
            <v>Sintetiku</v>
          </cell>
        </row>
        <row r="36">
          <cell r="A36" t="str">
            <v>M3.03.j</v>
          </cell>
          <cell r="B36" t="str">
            <v>Response</v>
          </cell>
          <cell r="D36" t="str">
            <v>Category option</v>
          </cell>
          <cell r="E36">
            <v>10</v>
          </cell>
          <cell r="I36" t="str">
            <v>Asphalt/Cement</v>
          </cell>
          <cell r="K36" t="str">
            <v>Alkatraun/Simente</v>
          </cell>
        </row>
        <row r="37">
          <cell r="A37" t="str">
            <v>M3.03.k</v>
          </cell>
          <cell r="B37" t="str">
            <v>Response</v>
          </cell>
          <cell r="D37" t="str">
            <v>Category option</v>
          </cell>
          <cell r="E37">
            <v>11</v>
          </cell>
          <cell r="I37" t="str">
            <v>Rock/Stones</v>
          </cell>
          <cell r="K37" t="str">
            <v>Fatuk bot/britas</v>
          </cell>
        </row>
        <row r="38">
          <cell r="A38" t="str">
            <v>M3.03.l</v>
          </cell>
          <cell r="B38" t="str">
            <v>Response</v>
          </cell>
          <cell r="D38" t="str">
            <v>Category option</v>
          </cell>
          <cell r="E38">
            <v>12</v>
          </cell>
          <cell r="I38" t="str">
            <v>Tiles</v>
          </cell>
          <cell r="K38" t="str">
            <v>Telha</v>
          </cell>
        </row>
        <row r="39">
          <cell r="A39" t="str">
            <v>M3.03.m</v>
          </cell>
          <cell r="B39" t="str">
            <v>Response</v>
          </cell>
          <cell r="D39" t="str">
            <v>Category option</v>
          </cell>
          <cell r="E39">
            <v>13</v>
          </cell>
          <cell r="I39" t="str">
            <v>Carpet</v>
          </cell>
          <cell r="K39" t="str">
            <v>Karpet</v>
          </cell>
        </row>
        <row r="40">
          <cell r="A40" t="str">
            <v>H2.11.a</v>
          </cell>
          <cell r="B40" t="str">
            <v>Response</v>
          </cell>
          <cell r="D40" t="str">
            <v>Category option</v>
          </cell>
          <cell r="E40">
            <v>0</v>
          </cell>
          <cell r="I40" t="str">
            <v>Female</v>
          </cell>
          <cell r="K40" t="str">
            <v>Feto</v>
          </cell>
        </row>
        <row r="41">
          <cell r="A41" t="str">
            <v>H2.11.b</v>
          </cell>
          <cell r="B41" t="str">
            <v>Response</v>
          </cell>
          <cell r="D41" t="str">
            <v>Category option</v>
          </cell>
          <cell r="E41">
            <v>1</v>
          </cell>
          <cell r="I41" t="str">
            <v>Male</v>
          </cell>
          <cell r="K41" t="str">
            <v>Mane</v>
          </cell>
        </row>
        <row r="42">
          <cell r="A42" t="str">
            <v>H2.12.a</v>
          </cell>
          <cell r="B42" t="str">
            <v>Response</v>
          </cell>
          <cell r="D42" t="str">
            <v>Category option</v>
          </cell>
          <cell r="E42">
            <v>0</v>
          </cell>
          <cell r="I42" t="str">
            <v>Head</v>
          </cell>
          <cell r="K42" t="str">
            <v>Xefi uma-kain</v>
          </cell>
        </row>
        <row r="43">
          <cell r="A43" t="str">
            <v>H2.12.b</v>
          </cell>
          <cell r="B43" t="str">
            <v>Response</v>
          </cell>
          <cell r="D43" t="str">
            <v>Category option</v>
          </cell>
          <cell r="E43">
            <v>1</v>
          </cell>
          <cell r="I43" t="str">
            <v>Wife of Head</v>
          </cell>
          <cell r="K43" t="str">
            <v>Fen / Kaben husi xefi uma-kain</v>
          </cell>
        </row>
        <row r="44">
          <cell r="A44" t="str">
            <v>H2.12.c</v>
          </cell>
          <cell r="B44" t="str">
            <v>Response</v>
          </cell>
          <cell r="D44" t="str">
            <v>Category option</v>
          </cell>
          <cell r="E44">
            <v>2</v>
          </cell>
          <cell r="I44" t="str">
            <v>Husband of Head</v>
          </cell>
          <cell r="K44" t="str">
            <v>Laen / kaben xefi uma-kain</v>
          </cell>
        </row>
        <row r="45">
          <cell r="A45" t="str">
            <v>H2.12.d</v>
          </cell>
          <cell r="B45" t="str">
            <v>Response</v>
          </cell>
          <cell r="D45" t="str">
            <v>Category option</v>
          </cell>
          <cell r="E45">
            <v>3</v>
          </cell>
          <cell r="I45" t="str">
            <v xml:space="preserve">Son </v>
          </cell>
          <cell r="K45" t="str">
            <v>Oan mane</v>
          </cell>
        </row>
        <row r="46">
          <cell r="A46" t="str">
            <v>H2.12.e</v>
          </cell>
          <cell r="B46" t="str">
            <v>Response</v>
          </cell>
          <cell r="D46" t="str">
            <v>Category option</v>
          </cell>
          <cell r="E46">
            <v>4</v>
          </cell>
          <cell r="I46" t="str">
            <v>Daughter</v>
          </cell>
          <cell r="K46" t="str">
            <v>Oan feto</v>
          </cell>
        </row>
        <row r="47">
          <cell r="A47" t="str">
            <v>H2.12.f</v>
          </cell>
          <cell r="B47" t="str">
            <v>Response</v>
          </cell>
          <cell r="D47" t="str">
            <v>Category option</v>
          </cell>
          <cell r="E47">
            <v>5</v>
          </cell>
          <cell r="I47" t="str">
            <v>Adopted / Step-Child</v>
          </cell>
          <cell r="K47" t="str">
            <v>Oan hakiak</v>
          </cell>
        </row>
        <row r="48">
          <cell r="A48" t="str">
            <v>H2.12.g</v>
          </cell>
          <cell r="B48" t="str">
            <v>Response</v>
          </cell>
          <cell r="D48" t="str">
            <v>Category option</v>
          </cell>
          <cell r="E48">
            <v>6</v>
          </cell>
          <cell r="I48" t="str">
            <v>Granddaughter</v>
          </cell>
          <cell r="K48" t="str">
            <v>Be-oan feto</v>
          </cell>
        </row>
        <row r="49">
          <cell r="A49" t="str">
            <v>H2.12.h</v>
          </cell>
          <cell r="B49" t="str">
            <v>Response</v>
          </cell>
          <cell r="D49" t="str">
            <v>Category option</v>
          </cell>
          <cell r="E49">
            <v>7</v>
          </cell>
          <cell r="I49" t="str">
            <v>Grandson</v>
          </cell>
          <cell r="K49" t="str">
            <v>Be-oan mane</v>
          </cell>
        </row>
        <row r="50">
          <cell r="A50" t="str">
            <v>H2.12.i</v>
          </cell>
          <cell r="B50" t="str">
            <v>Response</v>
          </cell>
          <cell r="D50" t="str">
            <v>Category option</v>
          </cell>
          <cell r="E50">
            <v>8</v>
          </cell>
          <cell r="I50" t="str">
            <v>Niece</v>
          </cell>
          <cell r="K50" t="str">
            <v>Subrinha</v>
          </cell>
        </row>
        <row r="51">
          <cell r="A51" t="str">
            <v>H2.12.j</v>
          </cell>
          <cell r="B51" t="str">
            <v>Response</v>
          </cell>
          <cell r="D51" t="str">
            <v>Category option</v>
          </cell>
          <cell r="E51">
            <v>9</v>
          </cell>
          <cell r="I51" t="str">
            <v>Nephew</v>
          </cell>
          <cell r="K51" t="str">
            <v>Subrinho</v>
          </cell>
        </row>
        <row r="52">
          <cell r="A52" t="str">
            <v>H2.12.k</v>
          </cell>
          <cell r="B52" t="str">
            <v>Response</v>
          </cell>
          <cell r="D52" t="str">
            <v>Category option</v>
          </cell>
          <cell r="E52">
            <v>10</v>
          </cell>
          <cell r="I52" t="str">
            <v>Father</v>
          </cell>
          <cell r="K52" t="str">
            <v>Aman</v>
          </cell>
        </row>
        <row r="53">
          <cell r="A53" t="str">
            <v>H2.12.l</v>
          </cell>
          <cell r="B53" t="str">
            <v>Response</v>
          </cell>
          <cell r="D53" t="str">
            <v>Category option</v>
          </cell>
          <cell r="E53">
            <v>11</v>
          </cell>
          <cell r="I53" t="str">
            <v>Mother</v>
          </cell>
          <cell r="K53" t="str">
            <v>Inan</v>
          </cell>
        </row>
        <row r="54">
          <cell r="A54" t="str">
            <v>H2.12.m</v>
          </cell>
          <cell r="B54" t="str">
            <v>Response</v>
          </cell>
          <cell r="D54" t="str">
            <v>Category option</v>
          </cell>
          <cell r="E54">
            <v>12</v>
          </cell>
          <cell r="I54" t="str">
            <v>Sister</v>
          </cell>
          <cell r="K54" t="str">
            <v>Feton</v>
          </cell>
        </row>
        <row r="55">
          <cell r="A55" t="str">
            <v>H2.12.n</v>
          </cell>
          <cell r="B55" t="str">
            <v>Response</v>
          </cell>
          <cell r="D55" t="str">
            <v>Category option</v>
          </cell>
          <cell r="E55">
            <v>13</v>
          </cell>
          <cell r="I55" t="str">
            <v>Brother</v>
          </cell>
          <cell r="K55" t="str">
            <v>Nan</v>
          </cell>
        </row>
        <row r="56">
          <cell r="A56" t="str">
            <v>H2.12.o</v>
          </cell>
          <cell r="B56" t="str">
            <v>Response</v>
          </cell>
          <cell r="D56" t="str">
            <v>Category option</v>
          </cell>
          <cell r="E56">
            <v>14</v>
          </cell>
          <cell r="I56" t="str">
            <v>Son-in-Law</v>
          </cell>
          <cell r="K56" t="str">
            <v>Mane foun</v>
          </cell>
        </row>
        <row r="57">
          <cell r="A57" t="str">
            <v>H2.12.p</v>
          </cell>
          <cell r="B57" t="str">
            <v>Response</v>
          </cell>
          <cell r="D57" t="str">
            <v>Category option</v>
          </cell>
          <cell r="E57">
            <v>15</v>
          </cell>
          <cell r="I57" t="str">
            <v>Daughter-in-Law</v>
          </cell>
          <cell r="K57" t="str">
            <v>Feto foun</v>
          </cell>
        </row>
        <row r="58">
          <cell r="A58" t="str">
            <v>H2.12.q</v>
          </cell>
          <cell r="B58" t="str">
            <v>Response</v>
          </cell>
          <cell r="D58" t="str">
            <v>Category option</v>
          </cell>
          <cell r="E58">
            <v>16</v>
          </cell>
          <cell r="I58" t="str">
            <v>Grandfather</v>
          </cell>
          <cell r="K58" t="str">
            <v>Avo mane</v>
          </cell>
        </row>
        <row r="59">
          <cell r="A59" t="str">
            <v>H2.12.r</v>
          </cell>
          <cell r="B59" t="str">
            <v>Response</v>
          </cell>
          <cell r="D59" t="str">
            <v>Category option</v>
          </cell>
          <cell r="E59">
            <v>17</v>
          </cell>
          <cell r="I59" t="str">
            <v>Grandmother</v>
          </cell>
          <cell r="K59" t="str">
            <v>Avo feto</v>
          </cell>
        </row>
        <row r="60">
          <cell r="A60" t="str">
            <v>H2.12.s</v>
          </cell>
          <cell r="B60" t="str">
            <v>Response</v>
          </cell>
          <cell r="D60" t="str">
            <v>Category option</v>
          </cell>
          <cell r="E60">
            <v>18</v>
          </cell>
          <cell r="I60" t="str">
            <v>Father-in-Law</v>
          </cell>
          <cell r="K60" t="str">
            <v>Banin mane</v>
          </cell>
        </row>
        <row r="61">
          <cell r="A61" t="str">
            <v>H2.12.t</v>
          </cell>
          <cell r="B61" t="str">
            <v>Response</v>
          </cell>
          <cell r="D61" t="str">
            <v>Category option</v>
          </cell>
          <cell r="E61">
            <v>19</v>
          </cell>
          <cell r="I61" t="str">
            <v>Mother-in-Law</v>
          </cell>
          <cell r="K61" t="str">
            <v>Banin feto</v>
          </cell>
        </row>
        <row r="62">
          <cell r="A62" t="str">
            <v>H2.12.u</v>
          </cell>
          <cell r="B62" t="str">
            <v>Response</v>
          </cell>
          <cell r="D62" t="str">
            <v>Category option</v>
          </cell>
          <cell r="E62">
            <v>20</v>
          </cell>
          <cell r="I62" t="str">
            <v>Cousin</v>
          </cell>
          <cell r="K62" t="str">
            <v>Primo/a</v>
          </cell>
        </row>
        <row r="63">
          <cell r="A63" t="str">
            <v>H2.12.v</v>
          </cell>
          <cell r="B63" t="str">
            <v>Response</v>
          </cell>
          <cell r="D63" t="str">
            <v>Category option</v>
          </cell>
          <cell r="E63">
            <v>21</v>
          </cell>
          <cell r="I63" t="str">
            <v>Other Relative</v>
          </cell>
          <cell r="K63" t="str">
            <v>Familia seluk</v>
          </cell>
        </row>
        <row r="64">
          <cell r="A64" t="str">
            <v>H2.12.w</v>
          </cell>
          <cell r="B64" t="str">
            <v>Response</v>
          </cell>
          <cell r="D64" t="str">
            <v>Category option</v>
          </cell>
          <cell r="E64">
            <v>22</v>
          </cell>
          <cell r="I64" t="str">
            <v>Servant / Maid / Helper</v>
          </cell>
          <cell r="K64" t="str">
            <v>Pembantu (ema nebe serbisu ajuda iha uma)</v>
          </cell>
        </row>
        <row r="65">
          <cell r="A65" t="str">
            <v>H2.12.x</v>
          </cell>
          <cell r="B65" t="str">
            <v>Response</v>
          </cell>
          <cell r="D65" t="str">
            <v>Category option</v>
          </cell>
          <cell r="E65">
            <v>23</v>
          </cell>
          <cell r="I65" t="str">
            <v>Servant's Relative</v>
          </cell>
          <cell r="K65" t="str">
            <v>Pembantu nian familia</v>
          </cell>
        </row>
        <row r="66">
          <cell r="A66" t="str">
            <v>H2.12.y</v>
          </cell>
          <cell r="B66" t="str">
            <v>Response</v>
          </cell>
          <cell r="D66" t="str">
            <v>Category option</v>
          </cell>
          <cell r="E66">
            <v>24</v>
          </cell>
          <cell r="I66" t="str">
            <v>Tenant</v>
          </cell>
          <cell r="K66" t="str">
            <v>Ema kos</v>
          </cell>
        </row>
        <row r="67">
          <cell r="A67" t="str">
            <v>H2.12.z</v>
          </cell>
          <cell r="B67" t="str">
            <v>Response</v>
          </cell>
          <cell r="D67" t="str">
            <v>Category option</v>
          </cell>
          <cell r="E67">
            <v>25</v>
          </cell>
          <cell r="I67" t="str">
            <v>Tenant's Relative</v>
          </cell>
          <cell r="K67" t="str">
            <v>Ema kos nian familia</v>
          </cell>
        </row>
        <row r="68">
          <cell r="A68" t="str">
            <v>H2.20.a</v>
          </cell>
          <cell r="B68" t="str">
            <v>Response</v>
          </cell>
          <cell r="D68" t="str">
            <v>Category option</v>
          </cell>
          <cell r="E68">
            <v>1</v>
          </cell>
          <cell r="I68" t="str">
            <v>Yes - day, month and year</v>
          </cell>
          <cell r="K68" t="str">
            <v>Sim - loron, fulan no tinan</v>
          </cell>
        </row>
        <row r="69">
          <cell r="A69" t="str">
            <v>H2.20.b</v>
          </cell>
          <cell r="B69" t="str">
            <v>Response</v>
          </cell>
          <cell r="D69" t="str">
            <v>Category option</v>
          </cell>
          <cell r="E69">
            <v>2</v>
          </cell>
          <cell r="I69" t="str">
            <v>Yes - month and year only</v>
          </cell>
          <cell r="K69" t="str">
            <v>Sim - fulan no tinan deit</v>
          </cell>
        </row>
        <row r="70">
          <cell r="A70" t="str">
            <v>H2.20.c</v>
          </cell>
          <cell r="B70" t="str">
            <v>Response</v>
          </cell>
          <cell r="D70" t="str">
            <v>Category option</v>
          </cell>
          <cell r="E70">
            <v>3</v>
          </cell>
          <cell r="I70" t="str">
            <v>Yes - year only</v>
          </cell>
          <cell r="K70" t="str">
            <v>Sim - tinan deit</v>
          </cell>
        </row>
        <row r="71">
          <cell r="A71" t="str">
            <v>H2.30.a</v>
          </cell>
          <cell r="B71" t="str">
            <v>Response</v>
          </cell>
          <cell r="D71" t="str">
            <v>Category option</v>
          </cell>
          <cell r="E71">
            <v>2</v>
          </cell>
          <cell r="I71" t="str">
            <v>No, refused</v>
          </cell>
          <cell r="K71" t="str">
            <v>Lae, lakoi</v>
          </cell>
        </row>
        <row r="72">
          <cell r="A72" t="str">
            <v>H2.30.b</v>
          </cell>
          <cell r="B72" t="str">
            <v>Response</v>
          </cell>
          <cell r="D72" t="str">
            <v>Category option</v>
          </cell>
          <cell r="E72">
            <v>3</v>
          </cell>
          <cell r="I72" t="str">
            <v>No, card not available</v>
          </cell>
          <cell r="K72" t="str">
            <v>Lae, laiha kartu</v>
          </cell>
        </row>
        <row r="73">
          <cell r="A73" t="str">
            <v>H2.32.a</v>
          </cell>
          <cell r="B73" t="str">
            <v>Response</v>
          </cell>
          <cell r="D73" t="str">
            <v>Category option</v>
          </cell>
          <cell r="E73">
            <v>1</v>
          </cell>
          <cell r="I73" t="str">
            <v>Under 15</v>
          </cell>
          <cell r="K73" t="str">
            <v>Under 15</v>
          </cell>
        </row>
        <row r="74">
          <cell r="A74" t="str">
            <v>H2.32.b</v>
          </cell>
          <cell r="B74" t="str">
            <v>Response</v>
          </cell>
          <cell r="D74" t="str">
            <v>Category option</v>
          </cell>
          <cell r="E74">
            <v>2</v>
          </cell>
          <cell r="I74" t="str">
            <v>15-29</v>
          </cell>
          <cell r="K74" t="str">
            <v>15-29</v>
          </cell>
        </row>
        <row r="75">
          <cell r="A75" t="str">
            <v>H2.32.c</v>
          </cell>
          <cell r="B75" t="str">
            <v>Response</v>
          </cell>
          <cell r="D75" t="str">
            <v>Category option</v>
          </cell>
          <cell r="E75">
            <v>3</v>
          </cell>
          <cell r="I75" t="str">
            <v>30-49</v>
          </cell>
          <cell r="K75" t="str">
            <v>30-49</v>
          </cell>
        </row>
        <row r="76">
          <cell r="A76" t="str">
            <v>H2.32.d</v>
          </cell>
          <cell r="B76" t="str">
            <v>Response</v>
          </cell>
          <cell r="D76" t="str">
            <v>Category option</v>
          </cell>
          <cell r="E76">
            <v>4</v>
          </cell>
          <cell r="I76" t="str">
            <v>Over 50</v>
          </cell>
          <cell r="K76" t="str">
            <v>Over 50</v>
          </cell>
        </row>
        <row r="77">
          <cell r="A77" t="str">
            <v>H2.31.a</v>
          </cell>
          <cell r="B77" t="str">
            <v>Response</v>
          </cell>
          <cell r="D77" t="str">
            <v>Category option</v>
          </cell>
          <cell r="E77">
            <v>1</v>
          </cell>
          <cell r="I77" t="str">
            <v>Months</v>
          </cell>
          <cell r="K77" t="str">
            <v>Fulan</v>
          </cell>
        </row>
        <row r="78">
          <cell r="A78" t="str">
            <v>H2.31.b</v>
          </cell>
          <cell r="B78" t="str">
            <v>Response</v>
          </cell>
          <cell r="D78" t="str">
            <v>Category option</v>
          </cell>
          <cell r="E78">
            <v>2</v>
          </cell>
          <cell r="I78" t="str">
            <v>Years</v>
          </cell>
          <cell r="K78" t="str">
            <v>Tinan</v>
          </cell>
        </row>
        <row r="79">
          <cell r="A79" t="str">
            <v>H2.51.a</v>
          </cell>
          <cell r="B79" t="str">
            <v>Response</v>
          </cell>
          <cell r="D79" t="str">
            <v>Category option</v>
          </cell>
          <cell r="E79">
            <v>2</v>
          </cell>
          <cell r="I79" t="str">
            <v>Not born yet</v>
          </cell>
          <cell r="K79" t="str">
            <v>Seidauk moris</v>
          </cell>
        </row>
        <row r="80">
          <cell r="A80" t="str">
            <v>H2.53.a</v>
          </cell>
          <cell r="B80" t="str">
            <v>Response</v>
          </cell>
          <cell r="D80" t="str">
            <v>Category option</v>
          </cell>
          <cell r="E80">
            <v>1</v>
          </cell>
          <cell r="I80" t="str">
            <v>Before</v>
          </cell>
          <cell r="K80" t="str">
            <v>Antes</v>
          </cell>
        </row>
        <row r="81">
          <cell r="A81" t="str">
            <v>H2.53.b</v>
          </cell>
          <cell r="B81" t="str">
            <v>Response</v>
          </cell>
          <cell r="D81" t="str">
            <v>Category option</v>
          </cell>
          <cell r="E81">
            <v>2</v>
          </cell>
          <cell r="I81" t="str">
            <v>After</v>
          </cell>
          <cell r="K81" t="str">
            <v>Depois</v>
          </cell>
        </row>
        <row r="82">
          <cell r="A82" t="str">
            <v>H2.53.c</v>
          </cell>
          <cell r="B82" t="str">
            <v>Response</v>
          </cell>
          <cell r="D82" t="str">
            <v>Category option</v>
          </cell>
          <cell r="E82">
            <v>3</v>
          </cell>
          <cell r="I82" t="str">
            <v>Don't know</v>
          </cell>
          <cell r="K82" t="str">
            <v>La hatene</v>
          </cell>
        </row>
        <row r="83">
          <cell r="A83" t="str">
            <v>H2.60.a</v>
          </cell>
          <cell r="B83" t="str">
            <v>Response</v>
          </cell>
          <cell r="D83" t="str">
            <v>Category option</v>
          </cell>
          <cell r="E83">
            <v>1</v>
          </cell>
          <cell r="I83" t="str">
            <v>Indonesian time</v>
          </cell>
          <cell r="K83" t="str">
            <v>Tempu Indonezia</v>
          </cell>
        </row>
        <row r="84">
          <cell r="A84" t="str">
            <v>H2.60.b</v>
          </cell>
          <cell r="B84" t="str">
            <v>Response</v>
          </cell>
          <cell r="D84" t="str">
            <v>Category option</v>
          </cell>
          <cell r="E84">
            <v>2</v>
          </cell>
          <cell r="I84" t="str">
            <v>Portuguese time</v>
          </cell>
          <cell r="K84" t="str">
            <v>Tempu Portuges</v>
          </cell>
        </row>
        <row r="85">
          <cell r="A85" t="str">
            <v>HC2.01.a</v>
          </cell>
          <cell r="B85" t="str">
            <v>Response</v>
          </cell>
          <cell r="D85" t="str">
            <v>Category option</v>
          </cell>
          <cell r="E85">
            <v>1</v>
          </cell>
          <cell r="I85" t="str">
            <v>Electricity (ETDL)</v>
          </cell>
          <cell r="K85" t="str">
            <v>Eletrisidade (ETDL)</v>
          </cell>
        </row>
        <row r="86">
          <cell r="A86" t="str">
            <v>HC2.01.b</v>
          </cell>
          <cell r="B86" t="str">
            <v>Response</v>
          </cell>
          <cell r="D86" t="str">
            <v>Category option</v>
          </cell>
          <cell r="E86">
            <v>2</v>
          </cell>
          <cell r="I86" t="str">
            <v>Petrol / diesel generator</v>
          </cell>
          <cell r="K86" t="str">
            <v>Petroleu / gerador dizel</v>
          </cell>
        </row>
        <row r="87">
          <cell r="A87" t="str">
            <v>HC2.01.c</v>
          </cell>
          <cell r="B87" t="str">
            <v>Response</v>
          </cell>
          <cell r="D87" t="str">
            <v>Category option</v>
          </cell>
          <cell r="E87">
            <v>3</v>
          </cell>
          <cell r="I87" t="str">
            <v>Solar panel system</v>
          </cell>
          <cell r="K87" t="str">
            <v xml:space="preserve">Tenaga surya / sistema solar panel </v>
          </cell>
        </row>
        <row r="88">
          <cell r="A88" t="str">
            <v>HC2.01.d</v>
          </cell>
          <cell r="B88" t="str">
            <v>Response</v>
          </cell>
          <cell r="D88" t="str">
            <v>Category option</v>
          </cell>
          <cell r="E88">
            <v>4</v>
          </cell>
          <cell r="I88" t="str">
            <v>Petromax / kerosene pressure lantern / lamp / gas lantern</v>
          </cell>
          <cell r="K88" t="str">
            <v xml:space="preserve">Petromax / lanternu uza mina rai / lampu / lanternu gaz </v>
          </cell>
        </row>
        <row r="89">
          <cell r="A89" t="str">
            <v>HC2.01.e</v>
          </cell>
          <cell r="B89" t="str">
            <v>Response</v>
          </cell>
          <cell r="D89" t="str">
            <v>Category option</v>
          </cell>
          <cell r="E89">
            <v>5</v>
          </cell>
          <cell r="I89" t="str">
            <v>Biogas / agricultural products</v>
          </cell>
          <cell r="K89" t="str">
            <v>Biogas / produtu agrikultura</v>
          </cell>
        </row>
        <row r="90">
          <cell r="A90" t="str">
            <v>HC2.01.f</v>
          </cell>
          <cell r="B90" t="str">
            <v>Response</v>
          </cell>
          <cell r="D90" t="str">
            <v>Category option</v>
          </cell>
          <cell r="E90">
            <v>6</v>
          </cell>
          <cell r="I90" t="str">
            <v>Candlenut</v>
          </cell>
          <cell r="K90" t="str">
            <v>Kami</v>
          </cell>
        </row>
        <row r="91">
          <cell r="A91" t="str">
            <v>HC2.01.g</v>
          </cell>
          <cell r="B91" t="str">
            <v>Response</v>
          </cell>
          <cell r="D91" t="str">
            <v>Category option</v>
          </cell>
          <cell r="E91">
            <v>7</v>
          </cell>
          <cell r="I91" t="str">
            <v>Wood</v>
          </cell>
          <cell r="K91" t="str">
            <v xml:space="preserve">Ai </v>
          </cell>
        </row>
        <row r="92">
          <cell r="A92" t="str">
            <v>HC2.01.h</v>
          </cell>
          <cell r="B92" t="str">
            <v>Response</v>
          </cell>
          <cell r="D92" t="str">
            <v>Category option</v>
          </cell>
          <cell r="E92">
            <v>8</v>
          </cell>
          <cell r="I92" t="str">
            <v>Battery torch / flashlight</v>
          </cell>
          <cell r="K92" t="str">
            <v>Lanterna bataria / senter</v>
          </cell>
        </row>
        <row r="93">
          <cell r="A93" t="str">
            <v>HC2.01.i</v>
          </cell>
          <cell r="B93" t="str">
            <v>Response</v>
          </cell>
          <cell r="D93" t="str">
            <v>Category option</v>
          </cell>
          <cell r="E93">
            <v>9</v>
          </cell>
          <cell r="I93" t="str">
            <v>Candles</v>
          </cell>
          <cell r="K93" t="str">
            <v>Lilin</v>
          </cell>
        </row>
        <row r="94">
          <cell r="A94" t="str">
            <v>H2.13.a</v>
          </cell>
          <cell r="B94" t="str">
            <v>Response</v>
          </cell>
          <cell r="D94" t="str">
            <v>Category option</v>
          </cell>
          <cell r="E94">
            <v>1</v>
          </cell>
          <cell r="I94" t="str">
            <v>In the evening (about 2 hours)</v>
          </cell>
          <cell r="K94" t="str">
            <v>Iha kalan (maizoumenus oras 2)</v>
          </cell>
        </row>
        <row r="95">
          <cell r="A95" t="str">
            <v>H2.13.b</v>
          </cell>
          <cell r="B95" t="str">
            <v>Response</v>
          </cell>
          <cell r="D95" t="str">
            <v>Category option</v>
          </cell>
          <cell r="E95">
            <v>2</v>
          </cell>
          <cell r="I95" t="str">
            <v>Late afternoon and evening (about 4 hours)</v>
          </cell>
          <cell r="K95" t="str">
            <v>Lokraik no kalan (maizoumenus oras 4)</v>
          </cell>
        </row>
        <row r="96">
          <cell r="A96" t="str">
            <v>H2.13.c</v>
          </cell>
          <cell r="B96" t="str">
            <v>Response</v>
          </cell>
          <cell r="D96" t="str">
            <v>Category option</v>
          </cell>
          <cell r="E96">
            <v>3</v>
          </cell>
          <cell r="I96" t="str">
            <v>A few times throughout the day and in the evening (about 8 hours)</v>
          </cell>
        </row>
        <row r="97">
          <cell r="A97" t="str">
            <v>H2.13.d</v>
          </cell>
          <cell r="B97" t="str">
            <v>Response</v>
          </cell>
          <cell r="D97" t="str">
            <v>Category option</v>
          </cell>
          <cell r="E97">
            <v>4</v>
          </cell>
          <cell r="I97" t="str">
            <v>For most of the day or night (12 hours)</v>
          </cell>
        </row>
        <row r="98">
          <cell r="A98" t="str">
            <v>H2.13.e</v>
          </cell>
          <cell r="B98" t="str">
            <v>Response</v>
          </cell>
          <cell r="D98" t="str">
            <v>Category option</v>
          </cell>
          <cell r="E98">
            <v>5</v>
          </cell>
          <cell r="I98" t="str">
            <v>All day (24 hours)</v>
          </cell>
          <cell r="K98" t="str">
            <v>Loron tomak (oras 24)</v>
          </cell>
        </row>
        <row r="99">
          <cell r="A99" t="str">
            <v>H2.14.a</v>
          </cell>
          <cell r="B99" t="str">
            <v>Response</v>
          </cell>
          <cell r="D99" t="str">
            <v>Category option</v>
          </cell>
          <cell r="E99">
            <v>1</v>
          </cell>
          <cell r="I99" t="str">
            <v>No, did not use electricity all day and all night</v>
          </cell>
          <cell r="K99" t="str">
            <v>Lae, la uza eletrisidade loron tomak no kalan tomak</v>
          </cell>
        </row>
        <row r="100">
          <cell r="A100" t="str">
            <v>H2.14.b</v>
          </cell>
          <cell r="B100" t="str">
            <v>Response</v>
          </cell>
          <cell r="D100" t="str">
            <v>Category option</v>
          </cell>
          <cell r="E100">
            <v>2</v>
          </cell>
          <cell r="I100" t="str">
            <v>Yes, used electricity all day and all night</v>
          </cell>
          <cell r="K100" t="str">
            <v>Sim, uza eletrisidade loron tomak no kalan tomak</v>
          </cell>
        </row>
        <row r="101">
          <cell r="A101" t="str">
            <v>H2.16x.a</v>
          </cell>
          <cell r="B101" t="str">
            <v>Response</v>
          </cell>
          <cell r="D101" t="str">
            <v>Category option</v>
          </cell>
          <cell r="E101">
            <v>1</v>
          </cell>
          <cell r="I101" t="str">
            <v>Hours</v>
          </cell>
          <cell r="K101" t="str">
            <v>Oras</v>
          </cell>
        </row>
        <row r="102">
          <cell r="A102" t="str">
            <v>H2.16x.b</v>
          </cell>
          <cell r="B102" t="str">
            <v>Response</v>
          </cell>
          <cell r="D102" t="str">
            <v>Category option</v>
          </cell>
          <cell r="E102">
            <v>2</v>
          </cell>
          <cell r="I102" t="str">
            <v>Days</v>
          </cell>
          <cell r="K102" t="str">
            <v>Loron</v>
          </cell>
        </row>
        <row r="103">
          <cell r="A103" t="str">
            <v>H2.16x.c</v>
          </cell>
          <cell r="B103" t="str">
            <v>Response</v>
          </cell>
          <cell r="D103" t="str">
            <v>Category option</v>
          </cell>
          <cell r="E103">
            <v>3</v>
          </cell>
          <cell r="I103" t="str">
            <v>Weeks</v>
          </cell>
          <cell r="K103" t="str">
            <v>Semana</v>
          </cell>
        </row>
        <row r="104">
          <cell r="A104" t="str">
            <v>H2.16x.d</v>
          </cell>
          <cell r="B104" t="str">
            <v>Response</v>
          </cell>
          <cell r="D104" t="str">
            <v>Category option</v>
          </cell>
          <cell r="E104">
            <v>4</v>
          </cell>
          <cell r="I104" t="str">
            <v>Months</v>
          </cell>
          <cell r="K104" t="str">
            <v>Fulan</v>
          </cell>
        </row>
        <row r="105">
          <cell r="A105" t="str">
            <v>H2.16x.e</v>
          </cell>
          <cell r="B105" t="str">
            <v>Response</v>
          </cell>
          <cell r="D105" t="str">
            <v>Category option</v>
          </cell>
          <cell r="E105">
            <v>5</v>
          </cell>
          <cell r="I105" t="str">
            <v>Years</v>
          </cell>
          <cell r="K105" t="str">
            <v>Tinan</v>
          </cell>
        </row>
        <row r="106">
          <cell r="A106" t="str">
            <v>MC12.48.a</v>
          </cell>
          <cell r="B106" t="str">
            <v>Response</v>
          </cell>
          <cell r="D106" t="str">
            <v>Category option</v>
          </cell>
          <cell r="E106">
            <v>6</v>
          </cell>
          <cell r="I106" t="str">
            <v>Quarter (3 months) / trimester / school term</v>
          </cell>
          <cell r="K106" t="str">
            <v>Trimestre (fulan 3)</v>
          </cell>
        </row>
        <row r="107">
          <cell r="A107" t="str">
            <v>MC12.48.b</v>
          </cell>
          <cell r="B107" t="str">
            <v>Response</v>
          </cell>
          <cell r="D107" t="str">
            <v>Category option</v>
          </cell>
          <cell r="E107">
            <v>7</v>
          </cell>
          <cell r="I107" t="str">
            <v>Semester (6 months)</v>
          </cell>
          <cell r="K107" t="str">
            <v>Semestre (fulan 6)</v>
          </cell>
        </row>
        <row r="108">
          <cell r="A108" t="str">
            <v>MC12.81.a</v>
          </cell>
          <cell r="B108" t="str">
            <v>Response</v>
          </cell>
          <cell r="D108" t="str">
            <v>Category option</v>
          </cell>
          <cell r="E108">
            <v>8</v>
          </cell>
          <cell r="I108" t="str">
            <v>Once-off / irregular</v>
          </cell>
          <cell r="K108" t="str">
            <v>Selu dala ida / laiha regularidade</v>
          </cell>
        </row>
        <row r="109">
          <cell r="A109" t="str">
            <v>H4.22.a</v>
          </cell>
          <cell r="B109" t="str">
            <v>Response</v>
          </cell>
          <cell r="D109" t="str">
            <v>Category option</v>
          </cell>
          <cell r="E109">
            <v>1</v>
          </cell>
          <cell r="I109" t="str">
            <v>In this aldeia</v>
          </cell>
          <cell r="K109" t="str">
            <v>Iha aldeia ida ne'e</v>
          </cell>
        </row>
        <row r="110">
          <cell r="A110" t="str">
            <v>H4.22.b</v>
          </cell>
          <cell r="B110" t="str">
            <v>Response</v>
          </cell>
          <cell r="D110" t="str">
            <v>Category option</v>
          </cell>
          <cell r="E110">
            <v>2</v>
          </cell>
          <cell r="I110" t="str">
            <v>In another aldeia within this suku</v>
          </cell>
          <cell r="K110" t="str">
            <v>Iha aldeia seluk, maibe iha suku ida ne'e</v>
          </cell>
        </row>
        <row r="111">
          <cell r="A111" t="str">
            <v>H4.22.c</v>
          </cell>
          <cell r="B111" t="str">
            <v>Response</v>
          </cell>
          <cell r="D111" t="str">
            <v>Category option</v>
          </cell>
          <cell r="E111">
            <v>3</v>
          </cell>
          <cell r="I111" t="str">
            <v>In another suku</v>
          </cell>
          <cell r="K111" t="str">
            <v>Iha suku seluk</v>
          </cell>
        </row>
        <row r="112">
          <cell r="A112" t="str">
            <v>H4.22.d</v>
          </cell>
          <cell r="B112" t="str">
            <v>Response</v>
          </cell>
          <cell r="D112" t="str">
            <v>Category option</v>
          </cell>
          <cell r="E112">
            <v>4</v>
          </cell>
          <cell r="I112" t="str">
            <v>West Timor</v>
          </cell>
          <cell r="K112" t="str">
            <v>Timor Loromonu</v>
          </cell>
        </row>
        <row r="113">
          <cell r="A113" t="str">
            <v>H4.22.e</v>
          </cell>
          <cell r="B113" t="str">
            <v>Response</v>
          </cell>
          <cell r="D113" t="str">
            <v>Category option</v>
          </cell>
          <cell r="E113">
            <v>5</v>
          </cell>
          <cell r="I113" t="str">
            <v>Overseas</v>
          </cell>
          <cell r="K113" t="str">
            <v>Iha rai liur</v>
          </cell>
        </row>
        <row r="114">
          <cell r="A114" t="str">
            <v>MC12.44.a</v>
          </cell>
          <cell r="B114" t="str">
            <v>Response</v>
          </cell>
          <cell r="D114" t="str">
            <v>Category option</v>
          </cell>
          <cell r="E114">
            <v>6</v>
          </cell>
          <cell r="I114" t="str">
            <v>Various locations</v>
          </cell>
          <cell r="K114" t="str">
            <v>Fatin oin-oin</v>
          </cell>
        </row>
        <row r="115">
          <cell r="A115" t="str">
            <v>M4.01.a</v>
          </cell>
          <cell r="B115" t="str">
            <v>Response</v>
          </cell>
          <cell r="D115" t="str">
            <v>Category option</v>
          </cell>
          <cell r="E115">
            <v>1</v>
          </cell>
          <cell r="I115" t="str">
            <v>Metres - measure each length</v>
          </cell>
          <cell r="K115" t="str">
            <v>Metru - sukat kada naruk ida</v>
          </cell>
        </row>
        <row r="116">
          <cell r="A116" t="str">
            <v>M4.01.b</v>
          </cell>
          <cell r="B116" t="str">
            <v>Response</v>
          </cell>
          <cell r="D116" t="str">
            <v>Category option</v>
          </cell>
          <cell r="E116">
            <v>2</v>
          </cell>
          <cell r="I116" t="str">
            <v>Square metres</v>
          </cell>
          <cell r="K116" t="str">
            <v>Metru kuadradu (1m x 1m)</v>
          </cell>
        </row>
        <row r="117">
          <cell r="A117" t="str">
            <v>M4.01.c</v>
          </cell>
          <cell r="B117" t="str">
            <v>Response</v>
          </cell>
          <cell r="D117" t="str">
            <v>Category option</v>
          </cell>
          <cell r="E117">
            <v>3</v>
          </cell>
          <cell r="I117" t="str">
            <v>Hectares</v>
          </cell>
          <cell r="K117" t="str">
            <v>Hektar</v>
          </cell>
        </row>
        <row r="118">
          <cell r="A118" t="str">
            <v>M7.01.a</v>
          </cell>
          <cell r="B118" t="str">
            <v>Response</v>
          </cell>
          <cell r="D118" t="str">
            <v>Category option</v>
          </cell>
          <cell r="E118">
            <v>1</v>
          </cell>
          <cell r="I118" t="str">
            <v>Mobile Phone</v>
          </cell>
          <cell r="K118" t="str">
            <v>Telemovel</v>
          </cell>
        </row>
        <row r="119">
          <cell r="A119" t="str">
            <v>M7.01.b</v>
          </cell>
          <cell r="B119" t="str">
            <v>Response</v>
          </cell>
          <cell r="D119" t="str">
            <v>Category option</v>
          </cell>
          <cell r="E119">
            <v>2</v>
          </cell>
          <cell r="I119" t="str">
            <v>Watch</v>
          </cell>
          <cell r="K119" t="str">
            <v>Relojiu liman</v>
          </cell>
        </row>
        <row r="120">
          <cell r="A120" t="str">
            <v>M7.01.c</v>
          </cell>
          <cell r="B120" t="str">
            <v>Response</v>
          </cell>
          <cell r="D120" t="str">
            <v>Category option</v>
          </cell>
          <cell r="E120">
            <v>3</v>
          </cell>
          <cell r="I120" t="str">
            <v>Radio</v>
          </cell>
          <cell r="K120" t="str">
            <v>Radio</v>
          </cell>
        </row>
        <row r="121">
          <cell r="A121" t="str">
            <v>M7.01.d</v>
          </cell>
          <cell r="B121" t="str">
            <v>Response</v>
          </cell>
          <cell r="D121" t="str">
            <v>Category option</v>
          </cell>
          <cell r="E121">
            <v>4</v>
          </cell>
          <cell r="I121" t="str">
            <v>Television</v>
          </cell>
          <cell r="K121" t="str">
            <v>Televizaun</v>
          </cell>
        </row>
        <row r="122">
          <cell r="A122" t="str">
            <v>M7.01.e</v>
          </cell>
          <cell r="B122" t="str">
            <v>Response</v>
          </cell>
          <cell r="D122" t="str">
            <v>Category option</v>
          </cell>
          <cell r="E122">
            <v>5</v>
          </cell>
          <cell r="I122" t="str">
            <v>Bicycle</v>
          </cell>
          <cell r="K122" t="str">
            <v>Bisikleta</v>
          </cell>
        </row>
        <row r="123">
          <cell r="A123" t="str">
            <v>M7.01.f</v>
          </cell>
          <cell r="B123" t="str">
            <v>Response</v>
          </cell>
          <cell r="D123" t="str">
            <v>Category option</v>
          </cell>
          <cell r="E123">
            <v>6</v>
          </cell>
          <cell r="I123" t="str">
            <v>Generator</v>
          </cell>
          <cell r="K123" t="str">
            <v>Jerador</v>
          </cell>
        </row>
        <row r="124">
          <cell r="A124" t="str">
            <v>M7.01.g</v>
          </cell>
          <cell r="B124" t="str">
            <v>Response</v>
          </cell>
          <cell r="D124" t="str">
            <v>Category option</v>
          </cell>
          <cell r="E124">
            <v>7</v>
          </cell>
          <cell r="I124" t="str">
            <v>Gas Stove / Gas Range</v>
          </cell>
          <cell r="K124" t="str">
            <v>Fugaun gas</v>
          </cell>
        </row>
        <row r="125">
          <cell r="A125" t="str">
            <v>M7.10.a</v>
          </cell>
          <cell r="B125" t="str">
            <v>Response</v>
          </cell>
          <cell r="D125" t="str">
            <v>Category option</v>
          </cell>
          <cell r="E125">
            <v>1</v>
          </cell>
          <cell r="I125" t="str">
            <v>Motorcycle / Scooter</v>
          </cell>
          <cell r="K125" t="str">
            <v>Motor / scooter</v>
          </cell>
        </row>
        <row r="126">
          <cell r="A126" t="str">
            <v>M7.10.b</v>
          </cell>
          <cell r="B126" t="str">
            <v>Response</v>
          </cell>
          <cell r="D126" t="str">
            <v>Category option</v>
          </cell>
          <cell r="E126">
            <v>2</v>
          </cell>
          <cell r="I126" t="str">
            <v>Car / truck / angguna</v>
          </cell>
          <cell r="K126" t="str">
            <v>Kareta, truk ka angguna?</v>
          </cell>
        </row>
        <row r="127">
          <cell r="A127" t="str">
            <v>M7.10.c</v>
          </cell>
          <cell r="B127" t="str">
            <v>Response</v>
          </cell>
          <cell r="D127" t="str">
            <v>Category option</v>
          </cell>
          <cell r="E127">
            <v>3</v>
          </cell>
          <cell r="I127" t="str">
            <v>Boat</v>
          </cell>
          <cell r="K127" t="str">
            <v>Bero</v>
          </cell>
        </row>
        <row r="128">
          <cell r="A128" t="str">
            <v>M7.11.a</v>
          </cell>
          <cell r="B128" t="str">
            <v>Response</v>
          </cell>
          <cell r="D128" t="str">
            <v>Category option</v>
          </cell>
          <cell r="E128">
            <v>1</v>
          </cell>
          <cell r="I128" t="str">
            <v>Taxi</v>
          </cell>
          <cell r="K128" t="str">
            <v>Taksi</v>
          </cell>
        </row>
        <row r="129">
          <cell r="A129" t="str">
            <v>M7.11.b</v>
          </cell>
          <cell r="B129" t="str">
            <v>Response</v>
          </cell>
          <cell r="D129" t="str">
            <v>Category option</v>
          </cell>
          <cell r="E129">
            <v>2</v>
          </cell>
          <cell r="I129" t="str">
            <v>Car / van, not 4WD</v>
          </cell>
          <cell r="K129" t="str">
            <v>Kareta / karrinha, la uza trasaun</v>
          </cell>
        </row>
        <row r="130">
          <cell r="A130" t="str">
            <v>M7.11.c</v>
          </cell>
          <cell r="B130" t="str">
            <v>Response</v>
          </cell>
          <cell r="D130" t="str">
            <v>Category option</v>
          </cell>
          <cell r="E130">
            <v>3</v>
          </cell>
          <cell r="I130" t="str">
            <v>4WD</v>
          </cell>
          <cell r="K130" t="str">
            <v>Kareta ho trasaun</v>
          </cell>
        </row>
        <row r="131">
          <cell r="A131" t="str">
            <v>M7.11.d</v>
          </cell>
          <cell r="B131" t="str">
            <v>Response</v>
          </cell>
          <cell r="D131" t="str">
            <v>Category option</v>
          </cell>
          <cell r="E131">
            <v>4</v>
          </cell>
          <cell r="I131" t="str">
            <v>Mikrolet / car-powered angguna</v>
          </cell>
          <cell r="K131" t="str">
            <v>Angguna uza mikrolet / karreta</v>
          </cell>
        </row>
        <row r="132">
          <cell r="A132" t="str">
            <v>M7.11.e</v>
          </cell>
          <cell r="B132" t="str">
            <v>Response</v>
          </cell>
          <cell r="D132" t="str">
            <v>Category option</v>
          </cell>
          <cell r="E132">
            <v>5</v>
          </cell>
          <cell r="I132" t="str">
            <v>Motorbike-powered angguna</v>
          </cell>
          <cell r="K132" t="str">
            <v>Angguna uza motor</v>
          </cell>
        </row>
        <row r="133">
          <cell r="A133" t="str">
            <v>M7.11.f</v>
          </cell>
          <cell r="B133" t="str">
            <v>Response</v>
          </cell>
          <cell r="D133" t="str">
            <v>Category option</v>
          </cell>
          <cell r="E133">
            <v>6</v>
          </cell>
          <cell r="I133" t="str">
            <v>Truck</v>
          </cell>
          <cell r="K133" t="str">
            <v>Truck</v>
          </cell>
        </row>
        <row r="134">
          <cell r="A134" t="str">
            <v>M7.21.a</v>
          </cell>
          <cell r="B134" t="str">
            <v>Response</v>
          </cell>
          <cell r="D134" t="str">
            <v>Category option</v>
          </cell>
          <cell r="E134">
            <v>1</v>
          </cell>
          <cell r="I134" t="str">
            <v>Refrigerator / Freezer</v>
          </cell>
          <cell r="K134" t="str">
            <v>Jeleira / Frigorífiku</v>
          </cell>
        </row>
        <row r="135">
          <cell r="A135" t="str">
            <v>M7.21.b</v>
          </cell>
          <cell r="B135" t="str">
            <v>Response</v>
          </cell>
          <cell r="D135" t="str">
            <v>Category option</v>
          </cell>
          <cell r="E135">
            <v>2</v>
          </cell>
          <cell r="I135" t="str">
            <v>Computer / iPad</v>
          </cell>
          <cell r="K135" t="str">
            <v>Komputador / iPad</v>
          </cell>
        </row>
        <row r="136">
          <cell r="A136" t="str">
            <v>M7.21.c</v>
          </cell>
          <cell r="B136" t="str">
            <v>Response</v>
          </cell>
          <cell r="D136" t="str">
            <v>Category option</v>
          </cell>
          <cell r="E136">
            <v>3</v>
          </cell>
          <cell r="I136" t="str">
            <v>Washing Machine</v>
          </cell>
          <cell r="K136" t="str">
            <v>Makina fase roupa</v>
          </cell>
        </row>
        <row r="137">
          <cell r="A137" t="str">
            <v>M7.30.a</v>
          </cell>
          <cell r="B137" t="str">
            <v>Response</v>
          </cell>
          <cell r="D137" t="str">
            <v>Category option</v>
          </cell>
          <cell r="E137">
            <v>1</v>
          </cell>
          <cell r="I137" t="str">
            <v>Axe</v>
          </cell>
          <cell r="K137" t="str">
            <v>Baliun</v>
          </cell>
        </row>
        <row r="138">
          <cell r="A138" t="str">
            <v>M7.30.b</v>
          </cell>
          <cell r="B138" t="str">
            <v>Response</v>
          </cell>
          <cell r="D138" t="str">
            <v>Category option</v>
          </cell>
          <cell r="E138">
            <v>2</v>
          </cell>
          <cell r="I138" t="str">
            <v>Hoe</v>
          </cell>
          <cell r="K138" t="str">
            <v>Enxada</v>
          </cell>
        </row>
        <row r="139">
          <cell r="A139" t="str">
            <v>M7.30.c</v>
          </cell>
          <cell r="B139" t="str">
            <v>Response</v>
          </cell>
          <cell r="D139" t="str">
            <v>Category option</v>
          </cell>
          <cell r="E139">
            <v>3</v>
          </cell>
          <cell r="I139" t="str">
            <v>Machete</v>
          </cell>
          <cell r="K139" t="str">
            <v>Taha / katana / maubeka</v>
          </cell>
        </row>
        <row r="140">
          <cell r="A140" t="str">
            <v>M7.30.d</v>
          </cell>
          <cell r="B140" t="str">
            <v>Response</v>
          </cell>
          <cell r="D140" t="str">
            <v>Category option</v>
          </cell>
          <cell r="E140">
            <v>4</v>
          </cell>
          <cell r="I140" t="str">
            <v>Crowbar</v>
          </cell>
          <cell r="K140" t="str">
            <v>Ai-suak</v>
          </cell>
        </row>
        <row r="141">
          <cell r="A141" t="str">
            <v>M7.30.e</v>
          </cell>
          <cell r="B141" t="str">
            <v>Response</v>
          </cell>
          <cell r="D141" t="str">
            <v>Category option</v>
          </cell>
          <cell r="E141">
            <v>5</v>
          </cell>
          <cell r="I141" t="str">
            <v>Wheelbarrow / pushcart</v>
          </cell>
          <cell r="K141" t="str">
            <v>Gerobak / karosa</v>
          </cell>
        </row>
        <row r="142">
          <cell r="A142" t="str">
            <v>M7.30.f</v>
          </cell>
          <cell r="B142" t="str">
            <v>Response</v>
          </cell>
          <cell r="D142" t="str">
            <v>Category option</v>
          </cell>
          <cell r="E142">
            <v>6</v>
          </cell>
          <cell r="I142" t="str">
            <v>Plough for buffalo</v>
          </cell>
          <cell r="K142" t="str">
            <v>Xarua</v>
          </cell>
        </row>
        <row r="143">
          <cell r="A143" t="str">
            <v>M7.30.g</v>
          </cell>
          <cell r="B143" t="str">
            <v>Response</v>
          </cell>
          <cell r="D143" t="str">
            <v>Category option</v>
          </cell>
          <cell r="E143">
            <v>7</v>
          </cell>
          <cell r="I143" t="str">
            <v>Rice hulling machine</v>
          </cell>
          <cell r="K143" t="str">
            <v>Mákina dulas hare</v>
          </cell>
        </row>
        <row r="144">
          <cell r="A144" t="str">
            <v>M7.30.h</v>
          </cell>
          <cell r="B144" t="str">
            <v>Response</v>
          </cell>
          <cell r="D144" t="str">
            <v>Category option</v>
          </cell>
          <cell r="E144">
            <v>8</v>
          </cell>
          <cell r="I144" t="str">
            <v>Coffee pulper</v>
          </cell>
          <cell r="K144" t="str">
            <v>Mákina dulas kafé kulit</v>
          </cell>
        </row>
        <row r="145">
          <cell r="A145" t="str">
            <v>M7.30.i</v>
          </cell>
          <cell r="B145" t="str">
            <v>Response</v>
          </cell>
          <cell r="D145" t="str">
            <v>Category option</v>
          </cell>
          <cell r="E145">
            <v>9</v>
          </cell>
          <cell r="I145" t="str">
            <v>Hand Tractor</v>
          </cell>
          <cell r="K145" t="str">
            <v>Trator-liman</v>
          </cell>
        </row>
        <row r="146">
          <cell r="A146" t="str">
            <v>M7.30.j</v>
          </cell>
          <cell r="B146" t="str">
            <v>Response</v>
          </cell>
          <cell r="D146" t="str">
            <v>Category option</v>
          </cell>
          <cell r="E146">
            <v>10</v>
          </cell>
          <cell r="I146" t="str">
            <v>Tractor</v>
          </cell>
          <cell r="K146" t="str">
            <v>Trator</v>
          </cell>
        </row>
        <row r="147">
          <cell r="A147" t="str">
            <v>M7.40.a</v>
          </cell>
          <cell r="B147" t="str">
            <v>Response</v>
          </cell>
          <cell r="D147" t="str">
            <v>Category option</v>
          </cell>
          <cell r="E147">
            <v>1</v>
          </cell>
          <cell r="I147" t="str">
            <v>Chicken</v>
          </cell>
          <cell r="K147" t="str">
            <v>Manu</v>
          </cell>
        </row>
        <row r="148">
          <cell r="A148" t="str">
            <v>M7.40.b</v>
          </cell>
          <cell r="B148" t="str">
            <v>Response</v>
          </cell>
          <cell r="D148" t="str">
            <v>Category option</v>
          </cell>
          <cell r="E148">
            <v>2</v>
          </cell>
          <cell r="I148" t="str">
            <v>Fighting rooster</v>
          </cell>
          <cell r="K148" t="str">
            <v>Manu futu</v>
          </cell>
        </row>
        <row r="149">
          <cell r="A149" t="str">
            <v>M7.40.c</v>
          </cell>
          <cell r="B149" t="str">
            <v>Response</v>
          </cell>
          <cell r="D149" t="str">
            <v>Category option</v>
          </cell>
          <cell r="E149">
            <v>3</v>
          </cell>
          <cell r="I149" t="str">
            <v>Pig</v>
          </cell>
          <cell r="K149" t="str">
            <v>Fahi</v>
          </cell>
        </row>
        <row r="150">
          <cell r="A150" t="str">
            <v>M7.40.d</v>
          </cell>
          <cell r="B150" t="str">
            <v>Response</v>
          </cell>
          <cell r="D150" t="str">
            <v>Category option</v>
          </cell>
          <cell r="E150">
            <v>4</v>
          </cell>
          <cell r="I150" t="str">
            <v>Goat</v>
          </cell>
          <cell r="K150" t="str">
            <v>Bibi</v>
          </cell>
        </row>
        <row r="151">
          <cell r="A151" t="str">
            <v>M7.40.e</v>
          </cell>
          <cell r="B151" t="str">
            <v>Response</v>
          </cell>
          <cell r="D151" t="str">
            <v>Category option</v>
          </cell>
          <cell r="E151">
            <v>5</v>
          </cell>
          <cell r="I151" t="str">
            <v>Sheep</v>
          </cell>
          <cell r="K151" t="str">
            <v>Bibi malae</v>
          </cell>
        </row>
        <row r="152">
          <cell r="A152" t="str">
            <v>M7.40.f</v>
          </cell>
          <cell r="B152" t="str">
            <v>Response</v>
          </cell>
          <cell r="D152" t="str">
            <v>Category option</v>
          </cell>
          <cell r="E152">
            <v>6</v>
          </cell>
          <cell r="I152" t="str">
            <v>Cow / Buffalo</v>
          </cell>
          <cell r="K152" t="str">
            <v>Karau</v>
          </cell>
        </row>
        <row r="153">
          <cell r="A153" t="str">
            <v>M7.40.g</v>
          </cell>
          <cell r="B153" t="str">
            <v>Response</v>
          </cell>
          <cell r="D153" t="str">
            <v>Category option</v>
          </cell>
          <cell r="E153">
            <v>7</v>
          </cell>
          <cell r="I153" t="str">
            <v>Horse / donkey</v>
          </cell>
          <cell r="K153" t="str">
            <v>Kuda</v>
          </cell>
        </row>
        <row r="154">
          <cell r="A154" t="str">
            <v>M7.40.h</v>
          </cell>
          <cell r="B154" t="str">
            <v>Response</v>
          </cell>
          <cell r="D154" t="str">
            <v>Category option</v>
          </cell>
          <cell r="E154">
            <v>8</v>
          </cell>
          <cell r="I154" t="str">
            <v>Duck</v>
          </cell>
          <cell r="K154" t="str">
            <v>Manu rade</v>
          </cell>
        </row>
        <row r="155">
          <cell r="A155" t="str">
            <v>M7.40.i</v>
          </cell>
          <cell r="B155" t="str">
            <v>Response</v>
          </cell>
          <cell r="D155" t="str">
            <v>Category option</v>
          </cell>
          <cell r="E155">
            <v>9</v>
          </cell>
          <cell r="I155" t="str">
            <v>Turtle</v>
          </cell>
          <cell r="K155" t="str">
            <v>Lenuk</v>
          </cell>
        </row>
        <row r="156">
          <cell r="A156" t="str">
            <v>M7.40.j</v>
          </cell>
          <cell r="B156" t="str">
            <v>Response</v>
          </cell>
          <cell r="D156" t="str">
            <v>Category option</v>
          </cell>
          <cell r="E156">
            <v>10</v>
          </cell>
          <cell r="I156" t="str">
            <v>Dog</v>
          </cell>
          <cell r="K156" t="str">
            <v>Asu</v>
          </cell>
        </row>
        <row r="157">
          <cell r="A157" t="str">
            <v>M7.12.a</v>
          </cell>
          <cell r="B157" t="str">
            <v>Response</v>
          </cell>
          <cell r="D157" t="str">
            <v>Category option</v>
          </cell>
          <cell r="E157">
            <v>1</v>
          </cell>
          <cell r="I157" t="str">
            <v>Dug-out canoe</v>
          </cell>
          <cell r="K157" t="str">
            <v>Bero ai kanotak</v>
          </cell>
        </row>
        <row r="158">
          <cell r="A158" t="str">
            <v>M7.12.b</v>
          </cell>
          <cell r="B158" t="str">
            <v>Response</v>
          </cell>
          <cell r="D158" t="str">
            <v>Category option</v>
          </cell>
          <cell r="E158">
            <v>2</v>
          </cell>
          <cell r="I158" t="str">
            <v>Row boat / fiberglass canoe</v>
          </cell>
          <cell r="K158" t="str">
            <v>Bero hean-bero fibreglass</v>
          </cell>
        </row>
        <row r="159">
          <cell r="A159" t="str">
            <v>M7.12.c</v>
          </cell>
          <cell r="B159" t="str">
            <v>Response</v>
          </cell>
          <cell r="D159" t="str">
            <v>Category option</v>
          </cell>
          <cell r="E159">
            <v>3</v>
          </cell>
          <cell r="I159" t="str">
            <v>Boat with motor</v>
          </cell>
          <cell r="K159" t="str">
            <v>Bero ho motor</v>
          </cell>
        </row>
        <row r="160">
          <cell r="A160" t="str">
            <v>M7.20.a</v>
          </cell>
          <cell r="B160" t="str">
            <v>Response</v>
          </cell>
          <cell r="D160" t="str">
            <v>Category option</v>
          </cell>
          <cell r="E160">
            <v>1</v>
          </cell>
          <cell r="I160" t="str">
            <v>Satellite dish</v>
          </cell>
          <cell r="K160" t="str">
            <v>Parabola</v>
          </cell>
        </row>
        <row r="161">
          <cell r="A161" t="str">
            <v>M7.20.b</v>
          </cell>
          <cell r="B161" t="str">
            <v>Response</v>
          </cell>
          <cell r="D161" t="str">
            <v>Category option</v>
          </cell>
          <cell r="E161">
            <v>2</v>
          </cell>
          <cell r="I161" t="str">
            <v>Dvd / Vcd / Cd / Vhs Player</v>
          </cell>
          <cell r="K161" t="str">
            <v>Dvd / Vcd / Cd / Vhs Player</v>
          </cell>
        </row>
        <row r="162">
          <cell r="A162" t="str">
            <v>M7.21.a</v>
          </cell>
          <cell r="B162" t="str">
            <v>Response</v>
          </cell>
          <cell r="D162" t="str">
            <v>Category option</v>
          </cell>
          <cell r="E162">
            <v>1</v>
          </cell>
          <cell r="I162" t="str">
            <v>Refrigerator / Freezer</v>
          </cell>
          <cell r="K162" t="str">
            <v>Jeleira / Frigorífiku</v>
          </cell>
        </row>
        <row r="163">
          <cell r="A163" t="str">
            <v>M7.21.b</v>
          </cell>
          <cell r="B163" t="str">
            <v>Response</v>
          </cell>
          <cell r="D163" t="str">
            <v>Category option</v>
          </cell>
          <cell r="E163">
            <v>2</v>
          </cell>
          <cell r="I163" t="str">
            <v>Computer / iPad</v>
          </cell>
          <cell r="K163" t="str">
            <v>Komputador / iPad</v>
          </cell>
        </row>
        <row r="164">
          <cell r="A164" t="str">
            <v>M7.21.c</v>
          </cell>
          <cell r="B164" t="str">
            <v>Response</v>
          </cell>
          <cell r="D164" t="str">
            <v>Category option</v>
          </cell>
          <cell r="E164">
            <v>3</v>
          </cell>
          <cell r="I164" t="str">
            <v>Washing Machine</v>
          </cell>
          <cell r="K164" t="str">
            <v>Makina fase roupa</v>
          </cell>
        </row>
        <row r="165">
          <cell r="A165" t="str">
            <v>M11.13.a</v>
          </cell>
          <cell r="B165" t="str">
            <v>Response</v>
          </cell>
          <cell r="D165" t="str">
            <v>Category option</v>
          </cell>
          <cell r="E165">
            <v>1</v>
          </cell>
          <cell r="I165" t="str">
            <v>Public Hall</v>
          </cell>
          <cell r="K165" t="str">
            <v>Salaun públiku</v>
          </cell>
        </row>
        <row r="166">
          <cell r="A166" t="str">
            <v>M11.13.b</v>
          </cell>
          <cell r="B166" t="str">
            <v>Response</v>
          </cell>
          <cell r="D166" t="str">
            <v>Category option</v>
          </cell>
          <cell r="E166">
            <v>2</v>
          </cell>
          <cell r="I166" t="str">
            <v>Aldeia office</v>
          </cell>
          <cell r="K166" t="str">
            <v>Cede Aldeia</v>
          </cell>
        </row>
        <row r="167">
          <cell r="A167" t="str">
            <v>M11.13.c</v>
          </cell>
          <cell r="B167" t="str">
            <v>Response</v>
          </cell>
          <cell r="D167" t="str">
            <v>Category option</v>
          </cell>
          <cell r="E167">
            <v>3</v>
          </cell>
          <cell r="I167" t="str">
            <v>Suku office</v>
          </cell>
          <cell r="K167" t="str">
            <v>Cede Suku</v>
          </cell>
        </row>
        <row r="168">
          <cell r="A168" t="str">
            <v>M11.13.d</v>
          </cell>
          <cell r="B168" t="str">
            <v>Response</v>
          </cell>
          <cell r="D168" t="str">
            <v>Category option</v>
          </cell>
          <cell r="E168">
            <v>4</v>
          </cell>
          <cell r="I168" t="str">
            <v>Xefe Aldeia's house</v>
          </cell>
          <cell r="K168" t="str">
            <v>Xefe Aldeia nia uma</v>
          </cell>
        </row>
        <row r="169">
          <cell r="A169" t="str">
            <v>M11.13.e</v>
          </cell>
          <cell r="B169" t="str">
            <v>Response</v>
          </cell>
          <cell r="D169" t="str">
            <v>Category option</v>
          </cell>
          <cell r="E169">
            <v>5</v>
          </cell>
          <cell r="I169" t="str">
            <v>Xefe Suku's house</v>
          </cell>
          <cell r="K169" t="str">
            <v>Xefe Suku nia uma</v>
          </cell>
        </row>
        <row r="170">
          <cell r="A170" t="str">
            <v>M11.13.f</v>
          </cell>
          <cell r="B170" t="str">
            <v>Response</v>
          </cell>
          <cell r="D170" t="str">
            <v>Category option</v>
          </cell>
          <cell r="E170">
            <v>6</v>
          </cell>
          <cell r="I170" t="str">
            <v>School</v>
          </cell>
          <cell r="K170" t="str">
            <v>Escola</v>
          </cell>
        </row>
        <row r="171">
          <cell r="A171" t="str">
            <v>M11.13.g</v>
          </cell>
          <cell r="B171" t="str">
            <v>Response</v>
          </cell>
          <cell r="D171" t="str">
            <v>Category option</v>
          </cell>
          <cell r="E171">
            <v>7</v>
          </cell>
          <cell r="I171" t="str">
            <v>Church</v>
          </cell>
          <cell r="K171" t="str">
            <v>Igreja</v>
          </cell>
        </row>
        <row r="172">
          <cell r="A172" t="str">
            <v>M11.13.h</v>
          </cell>
          <cell r="B172" t="str">
            <v>Response</v>
          </cell>
          <cell r="D172" t="str">
            <v>Category option</v>
          </cell>
          <cell r="E172">
            <v>8</v>
          </cell>
          <cell r="I172" t="str">
            <v>Health centre</v>
          </cell>
          <cell r="K172" t="str">
            <v>Sentru saúde</v>
          </cell>
        </row>
        <row r="173">
          <cell r="A173" t="str">
            <v>M11.13.i</v>
          </cell>
          <cell r="B173" t="str">
            <v>Response</v>
          </cell>
          <cell r="D173" t="str">
            <v>Category option</v>
          </cell>
          <cell r="E173">
            <v>9</v>
          </cell>
          <cell r="I173" t="str">
            <v>Outside on the grass</v>
          </cell>
          <cell r="K173" t="str">
            <v>Iha rai luan</v>
          </cell>
        </row>
        <row r="174">
          <cell r="A174" t="str">
            <v>M11.10.a</v>
          </cell>
          <cell r="B174" t="str">
            <v>Response</v>
          </cell>
          <cell r="D174" t="str">
            <v>Category option</v>
          </cell>
          <cell r="E174">
            <v>2</v>
          </cell>
          <cell r="I174" t="str">
            <v>Knows</v>
          </cell>
          <cell r="K174" t="str">
            <v>Hatene</v>
          </cell>
        </row>
        <row r="175">
          <cell r="A175" t="str">
            <v>H5.20.a</v>
          </cell>
          <cell r="B175" t="str">
            <v>Response</v>
          </cell>
          <cell r="D175" t="str">
            <v>Category option</v>
          </cell>
          <cell r="E175">
            <v>1</v>
          </cell>
          <cell r="I175" t="str">
            <v xml:space="preserve">Bottled </v>
          </cell>
          <cell r="K175" t="str">
            <v>Be botir (AQUA)</v>
          </cell>
        </row>
        <row r="176">
          <cell r="A176" t="str">
            <v>H5.20.b</v>
          </cell>
          <cell r="B176" t="str">
            <v>Response</v>
          </cell>
          <cell r="D176" t="str">
            <v>Category option</v>
          </cell>
          <cell r="E176">
            <v>2</v>
          </cell>
          <cell r="I176" t="str">
            <v xml:space="preserve">Piped Into Dwelling </v>
          </cell>
          <cell r="K176" t="str">
            <v>Pipa ba uma kain</v>
          </cell>
        </row>
        <row r="177">
          <cell r="A177" t="str">
            <v>H5.20.c</v>
          </cell>
          <cell r="B177" t="str">
            <v>Response</v>
          </cell>
          <cell r="D177" t="str">
            <v>Category option</v>
          </cell>
          <cell r="E177">
            <v>3</v>
          </cell>
          <cell r="I177" t="str">
            <v>Piped To Yard / Plot (On-Site)</v>
          </cell>
          <cell r="K177" t="str">
            <v xml:space="preserve">Pipa iha uma ninin (iha fatin) </v>
          </cell>
        </row>
        <row r="178">
          <cell r="A178" t="str">
            <v>H5.20.d</v>
          </cell>
          <cell r="B178" t="str">
            <v>Response</v>
          </cell>
          <cell r="D178" t="str">
            <v>Category option</v>
          </cell>
          <cell r="E178">
            <v>4</v>
          </cell>
          <cell r="I178" t="str">
            <v>Tap / Standpipe Off-Site</v>
          </cell>
          <cell r="K178" t="str">
            <v>Torneira</v>
          </cell>
        </row>
        <row r="179">
          <cell r="A179" t="str">
            <v>H5.20.e</v>
          </cell>
          <cell r="B179" t="str">
            <v>Response</v>
          </cell>
          <cell r="D179" t="str">
            <v>Category option</v>
          </cell>
          <cell r="E179">
            <v>5</v>
          </cell>
          <cell r="I179" t="str">
            <v>Well</v>
          </cell>
          <cell r="K179" t="str">
            <v>Be posu</v>
          </cell>
        </row>
        <row r="180">
          <cell r="A180" t="str">
            <v>H5.20.f</v>
          </cell>
          <cell r="B180" t="str">
            <v>Response</v>
          </cell>
          <cell r="D180" t="str">
            <v>Category option</v>
          </cell>
          <cell r="E180">
            <v>6</v>
          </cell>
          <cell r="I180" t="str">
            <v>Borehole</v>
          </cell>
          <cell r="K180" t="str">
            <v xml:space="preserve">Ke'e be </v>
          </cell>
        </row>
        <row r="181">
          <cell r="A181" t="str">
            <v>H5.20.g</v>
          </cell>
          <cell r="B181" t="str">
            <v>Response</v>
          </cell>
          <cell r="D181" t="str">
            <v>Category option</v>
          </cell>
          <cell r="E181">
            <v>7</v>
          </cell>
          <cell r="I181" t="str">
            <v>Spring</v>
          </cell>
          <cell r="K181" t="str">
            <v>Be moris</v>
          </cell>
        </row>
        <row r="182">
          <cell r="A182" t="str">
            <v>H5.20.h</v>
          </cell>
          <cell r="B182" t="str">
            <v>Response</v>
          </cell>
          <cell r="D182" t="str">
            <v>Category option</v>
          </cell>
          <cell r="E182">
            <v>8</v>
          </cell>
          <cell r="I182" t="str">
            <v>River / Stream</v>
          </cell>
          <cell r="K182" t="str">
            <v>Mota / be sulin</v>
          </cell>
        </row>
        <row r="183">
          <cell r="A183" t="str">
            <v>H5.20.i</v>
          </cell>
          <cell r="B183" t="str">
            <v>Response</v>
          </cell>
          <cell r="D183" t="str">
            <v>Category option</v>
          </cell>
          <cell r="E183">
            <v>9</v>
          </cell>
          <cell r="I183" t="str">
            <v>Dam / Lake / Pond</v>
          </cell>
          <cell r="K183" t="str">
            <v>Kolam / lagua</v>
          </cell>
        </row>
        <row r="184">
          <cell r="A184" t="str">
            <v>H5.20.j</v>
          </cell>
          <cell r="B184" t="str">
            <v>Response</v>
          </cell>
          <cell r="D184" t="str">
            <v>Category option</v>
          </cell>
          <cell r="E184">
            <v>10</v>
          </cell>
          <cell r="I184" t="str">
            <v xml:space="preserve">Canal / Irrigation Channel  </v>
          </cell>
          <cell r="K184" t="str">
            <v xml:space="preserve">Be dalan / kanal irigasaun </v>
          </cell>
        </row>
        <row r="185">
          <cell r="A185" t="str">
            <v>H5.20.k</v>
          </cell>
          <cell r="B185" t="str">
            <v>Response</v>
          </cell>
          <cell r="D185" t="str">
            <v>Category option</v>
          </cell>
          <cell r="E185">
            <v>11</v>
          </cell>
          <cell r="I185" t="str">
            <v>Rainwater</v>
          </cell>
          <cell r="K185" t="str">
            <v>Udan been</v>
          </cell>
        </row>
        <row r="186">
          <cell r="A186" t="str">
            <v>H5.20.l</v>
          </cell>
          <cell r="B186" t="str">
            <v>Response</v>
          </cell>
          <cell r="D186" t="str">
            <v>Category option</v>
          </cell>
          <cell r="E186">
            <v>12</v>
          </cell>
          <cell r="I186" t="str">
            <v>Truck / Cart / Tanker</v>
          </cell>
          <cell r="K186" t="str">
            <v>Trek / gerobak / Tanke</v>
          </cell>
        </row>
        <row r="187">
          <cell r="A187" t="str">
            <v>MC5.02a</v>
          </cell>
          <cell r="B187" t="str">
            <v>Response</v>
          </cell>
          <cell r="D187" t="str">
            <v>Category option</v>
          </cell>
          <cell r="E187">
            <v>1</v>
          </cell>
          <cell r="I187" t="str">
            <v>Kgs</v>
          </cell>
          <cell r="K187" t="str">
            <v>Kilo</v>
          </cell>
        </row>
        <row r="188">
          <cell r="A188" t="str">
            <v>MC5.02b</v>
          </cell>
          <cell r="B188" t="str">
            <v>Response</v>
          </cell>
          <cell r="D188" t="str">
            <v>Category option</v>
          </cell>
          <cell r="E188">
            <v>2</v>
          </cell>
          <cell r="I188" t="str">
            <v>Small tin / milk can (330g)</v>
          </cell>
        </row>
        <row r="189">
          <cell r="A189" t="str">
            <v>MC5.02c</v>
          </cell>
          <cell r="B189" t="str">
            <v>Response</v>
          </cell>
          <cell r="D189" t="str">
            <v>Category option</v>
          </cell>
          <cell r="E189">
            <v>3</v>
          </cell>
          <cell r="I189" t="str">
            <v>Sack</v>
          </cell>
          <cell r="K189" t="str">
            <v>Saku</v>
          </cell>
        </row>
        <row r="190">
          <cell r="A190" t="str">
            <v>MC5.02d</v>
          </cell>
          <cell r="B190" t="str">
            <v>Response</v>
          </cell>
          <cell r="D190" t="str">
            <v>Category option</v>
          </cell>
          <cell r="E190">
            <v>4</v>
          </cell>
          <cell r="I190" t="str">
            <v>Cart</v>
          </cell>
          <cell r="K190" t="str">
            <v>Gerobak / karosa</v>
          </cell>
        </row>
        <row r="191">
          <cell r="A191" t="str">
            <v>MC5.02e</v>
          </cell>
          <cell r="B191" t="str">
            <v>Response</v>
          </cell>
          <cell r="D191" t="str">
            <v>Category option</v>
          </cell>
          <cell r="E191">
            <v>5</v>
          </cell>
          <cell r="I191" t="str">
            <v>Don't know - estimate amount with image of cart</v>
          </cell>
          <cell r="K191" t="str">
            <v>La hatene - koko sura liu husi hare foto gerobak</v>
          </cell>
        </row>
        <row r="192">
          <cell r="A192" t="str">
            <v>MC5.01a</v>
          </cell>
          <cell r="B192" t="str">
            <v>Response</v>
          </cell>
          <cell r="D192" t="str">
            <v>Category option</v>
          </cell>
          <cell r="E192">
            <v>1</v>
          </cell>
          <cell r="I192" t="str">
            <v>Cassava</v>
          </cell>
          <cell r="K192" t="str">
            <v>Aifarina</v>
          </cell>
        </row>
        <row r="193">
          <cell r="A193" t="str">
            <v>MC5.01b</v>
          </cell>
          <cell r="B193" t="str">
            <v>Response</v>
          </cell>
          <cell r="D193" t="str">
            <v>Category option</v>
          </cell>
          <cell r="E193">
            <v>2</v>
          </cell>
          <cell r="I193" t="str">
            <v>Maize or corn</v>
          </cell>
          <cell r="K193" t="str">
            <v>Batar</v>
          </cell>
        </row>
        <row r="194">
          <cell r="A194" t="str">
            <v>MC5.01c</v>
          </cell>
          <cell r="B194" t="str">
            <v>Response</v>
          </cell>
          <cell r="D194" t="str">
            <v>Category option</v>
          </cell>
          <cell r="E194">
            <v>3</v>
          </cell>
          <cell r="I194" t="str">
            <v>Rice</v>
          </cell>
          <cell r="K194" t="str">
            <v>Fos / hare</v>
          </cell>
        </row>
        <row r="195">
          <cell r="A195" t="str">
            <v>MC5.01d</v>
          </cell>
          <cell r="B195" t="str">
            <v>Response</v>
          </cell>
          <cell r="D195" t="str">
            <v>Category option</v>
          </cell>
          <cell r="E195">
            <v>4</v>
          </cell>
          <cell r="I195" t="str">
            <v>Squash / pumpkin</v>
          </cell>
          <cell r="K195" t="str">
            <v>Lakeru</v>
          </cell>
        </row>
        <row r="196">
          <cell r="A196" t="str">
            <v>MC5.01e</v>
          </cell>
          <cell r="B196" t="str">
            <v>Response</v>
          </cell>
          <cell r="D196" t="str">
            <v>Category option</v>
          </cell>
          <cell r="E196">
            <v>5</v>
          </cell>
          <cell r="I196" t="str">
            <v>Potato / sweet potato</v>
          </cell>
          <cell r="K196" t="str">
            <v>Fehuk ka fehuk midar</v>
          </cell>
        </row>
        <row r="197">
          <cell r="A197" t="str">
            <v>MC5.01f</v>
          </cell>
          <cell r="B197" t="str">
            <v>Response</v>
          </cell>
          <cell r="D197" t="str">
            <v>Category option</v>
          </cell>
          <cell r="E197">
            <v>6</v>
          </cell>
          <cell r="I197" t="str">
            <v>Taro (talas / kontas)</v>
          </cell>
          <cell r="K197" t="str">
            <v>Talas ka kontas</v>
          </cell>
        </row>
        <row r="198">
          <cell r="A198" t="str">
            <v>MC5.01g</v>
          </cell>
          <cell r="B198" t="str">
            <v>Response</v>
          </cell>
          <cell r="D198" t="str">
            <v>Category option</v>
          </cell>
          <cell r="E198">
            <v>7</v>
          </cell>
          <cell r="I198" t="str">
            <v>Beans (kidney beans, soy beans)</v>
          </cell>
          <cell r="K198" t="str">
            <v>Koto (koto mean, fore keli)</v>
          </cell>
        </row>
        <row r="199">
          <cell r="A199" t="str">
            <v>MC5.01h</v>
          </cell>
          <cell r="B199" t="str">
            <v>Response</v>
          </cell>
          <cell r="D199" t="str">
            <v>Category option</v>
          </cell>
          <cell r="E199">
            <v>8</v>
          </cell>
          <cell r="I199" t="str">
            <v>Peanuts</v>
          </cell>
          <cell r="K199" t="str">
            <v>Forai</v>
          </cell>
        </row>
        <row r="200">
          <cell r="A200" t="str">
            <v>MC5.01i</v>
          </cell>
          <cell r="B200" t="str">
            <v>Response</v>
          </cell>
          <cell r="D200" t="str">
            <v>Category option</v>
          </cell>
          <cell r="E200">
            <v>9</v>
          </cell>
          <cell r="I200" t="str">
            <v>Other vegetables</v>
          </cell>
          <cell r="K200" t="str">
            <v>Modo sira seluk</v>
          </cell>
        </row>
        <row r="201">
          <cell r="A201" t="str">
            <v>MC5.01j</v>
          </cell>
          <cell r="B201" t="str">
            <v>Response</v>
          </cell>
          <cell r="D201" t="str">
            <v>Category option</v>
          </cell>
          <cell r="E201">
            <v>10</v>
          </cell>
          <cell r="I201" t="str">
            <v>Bananas</v>
          </cell>
          <cell r="K201" t="str">
            <v>Hudi</v>
          </cell>
        </row>
        <row r="202">
          <cell r="A202" t="str">
            <v>MC5.01k</v>
          </cell>
          <cell r="B202" t="str">
            <v>Response</v>
          </cell>
          <cell r="D202" t="str">
            <v>Category option</v>
          </cell>
          <cell r="E202">
            <v>11</v>
          </cell>
          <cell r="I202" t="str">
            <v>Coconuts</v>
          </cell>
          <cell r="K202" t="str">
            <v>Nuu</v>
          </cell>
        </row>
        <row r="203">
          <cell r="A203" t="str">
            <v>MC5.01l</v>
          </cell>
          <cell r="B203" t="str">
            <v>Response</v>
          </cell>
          <cell r="D203" t="str">
            <v>Category option</v>
          </cell>
          <cell r="E203">
            <v>12</v>
          </cell>
          <cell r="I203" t="str">
            <v>Other fruit</v>
          </cell>
          <cell r="K203" t="str">
            <v>Ai-fuan sira seluk</v>
          </cell>
        </row>
        <row r="204">
          <cell r="A204" t="str">
            <v>MC5.01m</v>
          </cell>
          <cell r="B204" t="str">
            <v>Response</v>
          </cell>
          <cell r="D204" t="str">
            <v>Category option</v>
          </cell>
          <cell r="E204">
            <v>13</v>
          </cell>
          <cell r="I204" t="str">
            <v>Coffee</v>
          </cell>
          <cell r="K204" t="str">
            <v>Kafe</v>
          </cell>
        </row>
        <row r="205">
          <cell r="A205" t="str">
            <v>MC5.01n</v>
          </cell>
          <cell r="B205" t="str">
            <v>Response</v>
          </cell>
          <cell r="D205" t="str">
            <v>Category option</v>
          </cell>
          <cell r="E205">
            <v>14</v>
          </cell>
          <cell r="I205" t="str">
            <v>Other crops</v>
          </cell>
          <cell r="K205" t="str">
            <v>Ai-han seluk</v>
          </cell>
        </row>
        <row r="206">
          <cell r="A206" t="str">
            <v>H5.21.a</v>
          </cell>
          <cell r="B206" t="str">
            <v>Response</v>
          </cell>
          <cell r="D206" t="str">
            <v>Category option</v>
          </cell>
          <cell r="E206">
            <v>1</v>
          </cell>
          <cell r="I206" t="str">
            <v>Just this family</v>
          </cell>
          <cell r="K206" t="str">
            <v>Familia ida ne deit</v>
          </cell>
        </row>
        <row r="207">
          <cell r="A207" t="str">
            <v>H5.21.b</v>
          </cell>
          <cell r="B207" t="str">
            <v>Response</v>
          </cell>
          <cell r="D207" t="str">
            <v>Category option</v>
          </cell>
          <cell r="E207">
            <v>2</v>
          </cell>
          <cell r="I207" t="str">
            <v>Just some people</v>
          </cell>
          <cell r="K207" t="str">
            <v>Ema balun deit</v>
          </cell>
        </row>
        <row r="208">
          <cell r="A208" t="str">
            <v>H5.21.c</v>
          </cell>
          <cell r="B208" t="str">
            <v>Response</v>
          </cell>
          <cell r="D208" t="str">
            <v>Category option</v>
          </cell>
          <cell r="E208">
            <v>3</v>
          </cell>
          <cell r="I208" t="str">
            <v>Anyone - a public source that anybody in the aldeia can use</v>
          </cell>
          <cell r="K208" t="str">
            <v>Ema hotu-hotu (be'e matan públiku ida nebee ema hotu-hotu iha aldeia bele uza)</v>
          </cell>
        </row>
        <row r="209">
          <cell r="A209" t="str">
            <v>MC10.02a</v>
          </cell>
          <cell r="B209" t="str">
            <v>Response</v>
          </cell>
          <cell r="D209" t="str">
            <v>Category option</v>
          </cell>
          <cell r="E209">
            <v>1</v>
          </cell>
          <cell r="I209" t="str">
            <v>Date: year, month, day</v>
          </cell>
          <cell r="K209" t="str">
            <v>Data: tinan, fulan no loron</v>
          </cell>
        </row>
        <row r="210">
          <cell r="A210" t="str">
            <v>MC10.02b</v>
          </cell>
          <cell r="B210" t="str">
            <v>Response</v>
          </cell>
          <cell r="D210" t="str">
            <v>Category option</v>
          </cell>
          <cell r="E210">
            <v>2</v>
          </cell>
          <cell r="I210" t="str">
            <v>Date: year, month only</v>
          </cell>
          <cell r="K210" t="str">
            <v>Data: tinan no fulan deit</v>
          </cell>
        </row>
        <row r="211">
          <cell r="A211" t="str">
            <v>MC10.02c</v>
          </cell>
          <cell r="B211" t="str">
            <v>Response</v>
          </cell>
          <cell r="D211" t="str">
            <v>Category option</v>
          </cell>
          <cell r="E211">
            <v>3</v>
          </cell>
          <cell r="I211" t="str">
            <v>Days ago</v>
          </cell>
          <cell r="K211" t="str">
            <v>Loron liu ba</v>
          </cell>
        </row>
        <row r="212">
          <cell r="A212" t="str">
            <v>MC10.02d</v>
          </cell>
          <cell r="B212" t="str">
            <v>Response</v>
          </cell>
          <cell r="D212" t="str">
            <v>Category option</v>
          </cell>
          <cell r="E212">
            <v>4</v>
          </cell>
          <cell r="I212" t="str">
            <v>Weeks ago</v>
          </cell>
          <cell r="K212" t="str">
            <v>Semana liu ba</v>
          </cell>
        </row>
        <row r="213">
          <cell r="A213" t="str">
            <v>MC10.08a</v>
          </cell>
          <cell r="B213" t="str">
            <v>Response</v>
          </cell>
          <cell r="D213" t="str">
            <v>Category option</v>
          </cell>
          <cell r="E213">
            <v>1</v>
          </cell>
          <cell r="I213" t="str">
            <v>Walk</v>
          </cell>
          <cell r="K213" t="str">
            <v>Lao</v>
          </cell>
        </row>
        <row r="214">
          <cell r="A214" t="str">
            <v>MC10.08b</v>
          </cell>
          <cell r="B214" t="str">
            <v>Response</v>
          </cell>
          <cell r="D214" t="str">
            <v>Category option</v>
          </cell>
          <cell r="E214">
            <v>2</v>
          </cell>
          <cell r="I214" t="str">
            <v>Bicycle</v>
          </cell>
          <cell r="K214" t="str">
            <v>Biskleta</v>
          </cell>
        </row>
        <row r="215">
          <cell r="A215" t="str">
            <v>MC10.08c</v>
          </cell>
          <cell r="B215" t="str">
            <v>Response</v>
          </cell>
          <cell r="D215" t="str">
            <v>Category option</v>
          </cell>
          <cell r="E215">
            <v>3</v>
          </cell>
          <cell r="I215" t="str">
            <v>Taxi</v>
          </cell>
          <cell r="K215" t="str">
            <v>Taxi</v>
          </cell>
        </row>
        <row r="216">
          <cell r="A216" t="str">
            <v>MC10.08d</v>
          </cell>
          <cell r="B216" t="str">
            <v>Response</v>
          </cell>
          <cell r="D216" t="str">
            <v>Category option</v>
          </cell>
          <cell r="E216">
            <v>4</v>
          </cell>
          <cell r="I216" t="str">
            <v>Private car / private truck</v>
          </cell>
          <cell r="K216" t="str">
            <v>Kareta / truk privadu</v>
          </cell>
        </row>
        <row r="217">
          <cell r="A217" t="str">
            <v>MC10.08e</v>
          </cell>
          <cell r="B217" t="str">
            <v>Response</v>
          </cell>
          <cell r="D217" t="str">
            <v>Category option</v>
          </cell>
          <cell r="E217">
            <v>5</v>
          </cell>
          <cell r="I217" t="str">
            <v>Motorbike / scooter</v>
          </cell>
          <cell r="K217" t="str">
            <v>Motor</v>
          </cell>
        </row>
        <row r="218">
          <cell r="A218" t="str">
            <v>MC10.08f</v>
          </cell>
          <cell r="B218" t="str">
            <v>Response</v>
          </cell>
          <cell r="D218" t="str">
            <v>Category option</v>
          </cell>
          <cell r="E218">
            <v>6</v>
          </cell>
          <cell r="I218" t="str">
            <v>Public truck / mikrolet / bus</v>
          </cell>
          <cell r="K218" t="str">
            <v>Angguna / mikrolet / truk publiku</v>
          </cell>
        </row>
        <row r="219">
          <cell r="A219" t="str">
            <v>MC10.08g</v>
          </cell>
          <cell r="B219" t="str">
            <v>Response</v>
          </cell>
          <cell r="D219" t="str">
            <v>Category option</v>
          </cell>
          <cell r="E219">
            <v>7</v>
          </cell>
          <cell r="I219" t="str">
            <v>Horse</v>
          </cell>
          <cell r="K219" t="str">
            <v>Kuda</v>
          </cell>
        </row>
        <row r="220">
          <cell r="A220" t="str">
            <v>MC10.08h</v>
          </cell>
          <cell r="B220" t="str">
            <v>Response</v>
          </cell>
          <cell r="D220" t="str">
            <v>Category option</v>
          </cell>
          <cell r="E220">
            <v>8</v>
          </cell>
          <cell r="I220" t="str">
            <v>Boat</v>
          </cell>
          <cell r="K220" t="str">
            <v>Ber'o</v>
          </cell>
        </row>
        <row r="221">
          <cell r="A221" t="str">
            <v>MC10.08i</v>
          </cell>
          <cell r="B221" t="str">
            <v>Response</v>
          </cell>
          <cell r="D221" t="str">
            <v>Category option</v>
          </cell>
          <cell r="E221">
            <v>9</v>
          </cell>
          <cell r="I221" t="str">
            <v>Public Ferry</v>
          </cell>
          <cell r="K221" t="str">
            <v>Ferry</v>
          </cell>
        </row>
        <row r="222">
          <cell r="A222" t="str">
            <v>MC10.50a</v>
          </cell>
          <cell r="B222" t="str">
            <v>Response</v>
          </cell>
          <cell r="D222" t="str">
            <v>Category option</v>
          </cell>
          <cell r="E222">
            <v>1</v>
          </cell>
          <cell r="I222" t="str">
            <v>Improved</v>
          </cell>
          <cell r="K222" t="str">
            <v>Diak liu tan</v>
          </cell>
        </row>
        <row r="223">
          <cell r="A223" t="str">
            <v>MC10.50b</v>
          </cell>
          <cell r="B223" t="str">
            <v>Response</v>
          </cell>
          <cell r="D223" t="str">
            <v>Category option</v>
          </cell>
          <cell r="E223">
            <v>2</v>
          </cell>
          <cell r="I223" t="str">
            <v>Deteriorated</v>
          </cell>
          <cell r="K223" t="str">
            <v>At liu tan</v>
          </cell>
        </row>
        <row r="224">
          <cell r="A224" t="str">
            <v>MC10.50c</v>
          </cell>
          <cell r="B224" t="str">
            <v>Response</v>
          </cell>
          <cell r="D224" t="str">
            <v>Category option</v>
          </cell>
          <cell r="E224">
            <v>3</v>
          </cell>
          <cell r="I224" t="str">
            <v>Stayed the same</v>
          </cell>
          <cell r="K224" t="str">
            <v>Hanesan deit</v>
          </cell>
        </row>
        <row r="225">
          <cell r="A225" t="str">
            <v>MC10.50d</v>
          </cell>
          <cell r="B225" t="str">
            <v>Response</v>
          </cell>
          <cell r="D225" t="str">
            <v>Category option</v>
          </cell>
          <cell r="E225">
            <v>4</v>
          </cell>
          <cell r="I225" t="str">
            <v>Not in aldeia 2 years ago</v>
          </cell>
          <cell r="K225" t="str">
            <v>La hela iha aldeia ne'e tinan 2 kotuk</v>
          </cell>
        </row>
        <row r="226">
          <cell r="A226" t="str">
            <v>MC12.01.a</v>
          </cell>
          <cell r="B226" t="str">
            <v>Response</v>
          </cell>
          <cell r="D226" t="str">
            <v>Category option</v>
          </cell>
          <cell r="E226">
            <v>1</v>
          </cell>
          <cell r="I226" t="str">
            <v>Selling crops (that the household has grown or collected, not bought and re-sold)</v>
          </cell>
          <cell r="K226" t="str">
            <v>Fa'an kuda modo (nebe umakain kuda ou koileta laos sosa no fa'an hikas)</v>
          </cell>
        </row>
        <row r="227">
          <cell r="A227" t="str">
            <v>MC12.01.b</v>
          </cell>
          <cell r="B227" t="str">
            <v>Response</v>
          </cell>
          <cell r="D227" t="str">
            <v>Category option</v>
          </cell>
          <cell r="E227">
            <v>2</v>
          </cell>
          <cell r="I227" t="str">
            <v>Selling coffee</v>
          </cell>
          <cell r="K227" t="str">
            <v>Fa'an kafe</v>
          </cell>
        </row>
        <row r="228">
          <cell r="A228" t="str">
            <v>MC12.01.c</v>
          </cell>
          <cell r="B228" t="str">
            <v>Response</v>
          </cell>
          <cell r="D228" t="str">
            <v>Category option</v>
          </cell>
          <cell r="E228">
            <v>3</v>
          </cell>
          <cell r="I228" t="str">
            <v>Selling chickens or other livestock</v>
          </cell>
          <cell r="K228" t="str">
            <v>Fa'an manu ka animal hakiak seluk</v>
          </cell>
        </row>
        <row r="229">
          <cell r="A229" t="str">
            <v>MC12.01.d</v>
          </cell>
          <cell r="B229" t="str">
            <v>Response</v>
          </cell>
          <cell r="D229" t="str">
            <v>Category option</v>
          </cell>
          <cell r="E229">
            <v>4</v>
          </cell>
          <cell r="I229" t="str">
            <v>Selling fish</v>
          </cell>
          <cell r="K229" t="str">
            <v>Fa'an ikan</v>
          </cell>
        </row>
        <row r="230">
          <cell r="A230" t="str">
            <v>MC12.01.e</v>
          </cell>
          <cell r="B230" t="str">
            <v>Response</v>
          </cell>
          <cell r="D230" t="str">
            <v>Category option</v>
          </cell>
          <cell r="E230">
            <v>5</v>
          </cell>
          <cell r="I230" t="str">
            <v>Selling game</v>
          </cell>
          <cell r="K230" t="str">
            <v>Fa'an kasa</v>
          </cell>
        </row>
        <row r="231">
          <cell r="A231" t="str">
            <v>MC12.01.f</v>
          </cell>
          <cell r="B231" t="str">
            <v>Response</v>
          </cell>
          <cell r="D231" t="str">
            <v>Category option</v>
          </cell>
          <cell r="E231">
            <v>6</v>
          </cell>
          <cell r="I231" t="str">
            <v>Selling things on the street, in the market or in a kiosk (including crops bought and re-sold)</v>
          </cell>
          <cell r="K231" t="str">
            <v>Fila liman, por ezemplu fa'an sasan iha dalan ibun, iha merkadu, ka loke kios (inklui modo nebe sosa no fa'an hikas)</v>
          </cell>
        </row>
        <row r="232">
          <cell r="A232" t="str">
            <v>MC12.01.g</v>
          </cell>
          <cell r="B232" t="str">
            <v>Response</v>
          </cell>
          <cell r="D232" t="str">
            <v>Category option</v>
          </cell>
          <cell r="E232">
            <v>7</v>
          </cell>
          <cell r="I232" t="str">
            <v>Household member driving a taxi, mikrolet or truck</v>
          </cell>
          <cell r="K232" t="str">
            <v>Membru uma kain lori taxi, mikrolet ka truk</v>
          </cell>
        </row>
        <row r="233">
          <cell r="A233" t="str">
            <v>MC12.01.h</v>
          </cell>
          <cell r="B233" t="str">
            <v>Response</v>
          </cell>
          <cell r="D233" t="str">
            <v>Category option</v>
          </cell>
          <cell r="E233">
            <v>8</v>
          </cell>
          <cell r="I233" t="str">
            <v>Earning money for project work (day-labourer)</v>
          </cell>
          <cell r="K233" t="str">
            <v>Hetan osan husi servisu proyek</v>
          </cell>
        </row>
        <row r="234">
          <cell r="A234" t="str">
            <v>MC12.01.i</v>
          </cell>
          <cell r="B234" t="str">
            <v>Response</v>
          </cell>
          <cell r="D234" t="str">
            <v>Category option</v>
          </cell>
          <cell r="E234">
            <v>9</v>
          </cell>
          <cell r="I234" t="str">
            <v>Salary or payment for working for an employer</v>
          </cell>
          <cell r="K234" t="str">
            <v>Salariu ka kolen husi servisu ba patraun (serbisu ba ema ruma)</v>
          </cell>
        </row>
        <row r="235">
          <cell r="A235" t="str">
            <v>MC12.01.j</v>
          </cell>
          <cell r="B235" t="str">
            <v>Response</v>
          </cell>
          <cell r="D235" t="str">
            <v>Category option</v>
          </cell>
          <cell r="E235">
            <v>10</v>
          </cell>
          <cell r="I235" t="str">
            <v>Government transfers or subsidies e.g. pension/war veteran payments</v>
          </cell>
          <cell r="K235" t="str">
            <v>Transfere goevrnu ka subsisi. Ezemplu pensaun/ pensaun veteranu funu</v>
          </cell>
        </row>
        <row r="236">
          <cell r="A236" t="str">
            <v>MC12.01.k</v>
          </cell>
          <cell r="B236" t="str">
            <v>Response</v>
          </cell>
          <cell r="D236" t="str">
            <v>Category option</v>
          </cell>
          <cell r="E236">
            <v>11</v>
          </cell>
          <cell r="I236" t="str">
            <v>Money received from people living outside this household, including money for bride price and traditional practices (gifts, remittances)</v>
          </cell>
          <cell r="K236" t="str">
            <v>Presente osan husi ema nebee hela liur ba uma kain ne'e, inklui osan ba barlake ka pratika tradisional</v>
          </cell>
        </row>
        <row r="237">
          <cell r="A237" t="str">
            <v>MC12.01.l</v>
          </cell>
          <cell r="B237" t="str">
            <v>Response</v>
          </cell>
          <cell r="D237" t="str">
            <v>Category option</v>
          </cell>
          <cell r="E237">
            <v>12</v>
          </cell>
          <cell r="I237" t="str">
            <v>Earning money by working for self or household in another way</v>
          </cell>
          <cell r="K237" t="str">
            <v>Hetan osan husi servisu seluk ba an rasik ka uma kain rasik</v>
          </cell>
        </row>
        <row r="238">
          <cell r="A238" t="str">
            <v>MC12.05.a</v>
          </cell>
          <cell r="B238" t="str">
            <v>Response</v>
          </cell>
          <cell r="D238" t="str">
            <v>Category option</v>
          </cell>
          <cell r="E238">
            <v>1306</v>
          </cell>
          <cell r="I238" t="str">
            <v>June 2013</v>
          </cell>
          <cell r="K238" t="str">
            <v>Junu 2013</v>
          </cell>
        </row>
        <row r="239">
          <cell r="A239" t="str">
            <v>MC12.05.b</v>
          </cell>
          <cell r="B239" t="str">
            <v>Response</v>
          </cell>
          <cell r="D239" t="str">
            <v>Category option</v>
          </cell>
          <cell r="E239">
            <v>1307</v>
          </cell>
          <cell r="I239" t="str">
            <v>July 2013</v>
          </cell>
          <cell r="K239" t="str">
            <v>Jullu 2013</v>
          </cell>
        </row>
        <row r="240">
          <cell r="A240" t="str">
            <v>MC12.05.c</v>
          </cell>
          <cell r="B240" t="str">
            <v>Response</v>
          </cell>
          <cell r="D240" t="str">
            <v>Category option</v>
          </cell>
          <cell r="E240">
            <v>1308</v>
          </cell>
          <cell r="I240" t="str">
            <v>August 2013</v>
          </cell>
          <cell r="K240" t="str">
            <v>Agustu 2013</v>
          </cell>
        </row>
        <row r="241">
          <cell r="A241" t="str">
            <v>MC12.05.d</v>
          </cell>
          <cell r="B241" t="str">
            <v>Response</v>
          </cell>
          <cell r="D241" t="str">
            <v>Category option</v>
          </cell>
          <cell r="E241">
            <v>1309</v>
          </cell>
          <cell r="I241" t="str">
            <v>September 2013</v>
          </cell>
          <cell r="K241" t="str">
            <v>Setembru 2013</v>
          </cell>
        </row>
        <row r="242">
          <cell r="A242" t="str">
            <v>MC12.05.e</v>
          </cell>
          <cell r="B242" t="str">
            <v>Response</v>
          </cell>
          <cell r="D242" t="str">
            <v>Category option</v>
          </cell>
          <cell r="E242">
            <v>1310</v>
          </cell>
          <cell r="I242" t="str">
            <v>October 2013</v>
          </cell>
          <cell r="K242" t="str">
            <v>Outubru 2013</v>
          </cell>
        </row>
        <row r="243">
          <cell r="A243" t="str">
            <v>MC12.05.f</v>
          </cell>
          <cell r="B243" t="str">
            <v>Response</v>
          </cell>
          <cell r="D243" t="str">
            <v>Category option</v>
          </cell>
          <cell r="E243">
            <v>1311</v>
          </cell>
          <cell r="I243" t="str">
            <v>November 2013</v>
          </cell>
          <cell r="K243" t="str">
            <v>Novembru 2013</v>
          </cell>
        </row>
        <row r="244">
          <cell r="A244" t="str">
            <v>MC12.05.g</v>
          </cell>
          <cell r="B244" t="str">
            <v>Response</v>
          </cell>
          <cell r="D244" t="str">
            <v>Category option</v>
          </cell>
          <cell r="E244">
            <v>1312</v>
          </cell>
          <cell r="I244" t="str">
            <v>December 2013</v>
          </cell>
          <cell r="K244" t="str">
            <v>Dezembru 2013</v>
          </cell>
        </row>
        <row r="245">
          <cell r="A245" t="str">
            <v>MC12.05.h</v>
          </cell>
          <cell r="B245" t="str">
            <v>Response</v>
          </cell>
          <cell r="D245" t="str">
            <v>Category option</v>
          </cell>
          <cell r="E245">
            <v>1401</v>
          </cell>
          <cell r="I245" t="str">
            <v>January 2014</v>
          </cell>
          <cell r="K245" t="str">
            <v>Janeru 2014</v>
          </cell>
        </row>
        <row r="246">
          <cell r="A246" t="str">
            <v>MC12.05.i</v>
          </cell>
          <cell r="B246" t="str">
            <v>Response</v>
          </cell>
          <cell r="D246" t="str">
            <v>Category option</v>
          </cell>
          <cell r="E246">
            <v>1402</v>
          </cell>
          <cell r="I246" t="str">
            <v>February 2014</v>
          </cell>
          <cell r="K246" t="str">
            <v>Febereru 2014</v>
          </cell>
        </row>
        <row r="247">
          <cell r="A247" t="str">
            <v>MC12.05.j</v>
          </cell>
          <cell r="B247" t="str">
            <v>Response</v>
          </cell>
          <cell r="D247" t="str">
            <v>Category option</v>
          </cell>
          <cell r="E247">
            <v>1403</v>
          </cell>
          <cell r="I247" t="str">
            <v>March 2014</v>
          </cell>
          <cell r="K247" t="str">
            <v>Marsu 2014</v>
          </cell>
        </row>
        <row r="248">
          <cell r="A248" t="str">
            <v>MC12.05.k</v>
          </cell>
          <cell r="B248" t="str">
            <v>Response</v>
          </cell>
          <cell r="D248" t="str">
            <v>Category option</v>
          </cell>
          <cell r="E248">
            <v>1404</v>
          </cell>
          <cell r="I248" t="str">
            <v>April 2014</v>
          </cell>
          <cell r="K248" t="str">
            <v>Abril 2014</v>
          </cell>
        </row>
        <row r="249">
          <cell r="A249" t="str">
            <v>MC12.05.l</v>
          </cell>
          <cell r="B249" t="str">
            <v>Response</v>
          </cell>
          <cell r="D249" t="str">
            <v>Category option</v>
          </cell>
          <cell r="E249">
            <v>1405</v>
          </cell>
          <cell r="I249" t="str">
            <v>May 2014</v>
          </cell>
          <cell r="K249" t="str">
            <v>Maiu 2014</v>
          </cell>
        </row>
        <row r="250">
          <cell r="A250" t="str">
            <v>MC12.43.a</v>
          </cell>
          <cell r="B250" t="str">
            <v>Response</v>
          </cell>
          <cell r="D250" t="str">
            <v>Category option</v>
          </cell>
          <cell r="E250">
            <v>1</v>
          </cell>
          <cell r="I250" t="str">
            <v>Private - 1 household</v>
          </cell>
          <cell r="K250" t="str">
            <v>Privadu - uma kain 1 deit</v>
          </cell>
        </row>
        <row r="251">
          <cell r="A251" t="str">
            <v>MC12.43.b</v>
          </cell>
          <cell r="B251" t="str">
            <v>Response</v>
          </cell>
          <cell r="D251" t="str">
            <v>Category option</v>
          </cell>
          <cell r="E251">
            <v>2</v>
          </cell>
          <cell r="I251" t="str">
            <v>Private - shared between a few households</v>
          </cell>
          <cell r="K251" t="str">
            <v>Privadu - uma kain balun sosi</v>
          </cell>
        </row>
        <row r="252">
          <cell r="A252" t="str">
            <v>MC12.43.c</v>
          </cell>
          <cell r="B252" t="str">
            <v>Response</v>
          </cell>
          <cell r="D252" t="str">
            <v>Category option</v>
          </cell>
          <cell r="E252">
            <v>3</v>
          </cell>
          <cell r="I252" t="str">
            <v>Community / public</v>
          </cell>
          <cell r="K252" t="str">
            <v>Komunidade / públiku</v>
          </cell>
        </row>
        <row r="253">
          <cell r="A253" t="str">
            <v>MC12.45.a</v>
          </cell>
          <cell r="B253" t="str">
            <v>Response</v>
          </cell>
          <cell r="D253" t="str">
            <v>Category option</v>
          </cell>
          <cell r="E253">
            <v>1</v>
          </cell>
          <cell r="I253" t="str">
            <v>Community</v>
          </cell>
          <cell r="K253" t="str">
            <v>Komunidade</v>
          </cell>
        </row>
        <row r="254">
          <cell r="A254" t="str">
            <v>MC12.45.b</v>
          </cell>
          <cell r="B254" t="str">
            <v>Response</v>
          </cell>
          <cell r="D254" t="str">
            <v>Category option</v>
          </cell>
          <cell r="E254">
            <v>2</v>
          </cell>
          <cell r="I254" t="str">
            <v>Government or government ministries</v>
          </cell>
          <cell r="K254" t="str">
            <v>Governu ka ministériu sira governu nian</v>
          </cell>
        </row>
        <row r="255">
          <cell r="A255" t="str">
            <v>MC12.45.c</v>
          </cell>
          <cell r="B255" t="str">
            <v>Response</v>
          </cell>
          <cell r="D255" t="str">
            <v>Category option</v>
          </cell>
          <cell r="E255">
            <v>3</v>
          </cell>
          <cell r="I255" t="str">
            <v>Cooperative</v>
          </cell>
          <cell r="K255" t="str">
            <v>Kooperativa</v>
          </cell>
        </row>
        <row r="256">
          <cell r="A256" t="str">
            <v>MC12.45.d</v>
          </cell>
          <cell r="B256" t="str">
            <v>Response</v>
          </cell>
          <cell r="D256" t="str">
            <v>Category option</v>
          </cell>
          <cell r="E256">
            <v>4</v>
          </cell>
          <cell r="I256" t="str">
            <v>Development agency or Aid Program (USAID, AusAID, etc.)</v>
          </cell>
          <cell r="K256" t="str">
            <v>Ajénsia dezenvolvimentu (USAID, AusAID, no sst)</v>
          </cell>
        </row>
        <row r="257">
          <cell r="A257" t="str">
            <v>MC12.45.e</v>
          </cell>
          <cell r="B257" t="str">
            <v>Response</v>
          </cell>
          <cell r="D257" t="str">
            <v>Category option</v>
          </cell>
          <cell r="E257">
            <v>5</v>
          </cell>
          <cell r="I257" t="str">
            <v>NGO</v>
          </cell>
          <cell r="K257" t="str">
            <v>ONG</v>
          </cell>
        </row>
        <row r="258">
          <cell r="A258" t="str">
            <v>MC12.45.f</v>
          </cell>
          <cell r="B258" t="str">
            <v>Response</v>
          </cell>
          <cell r="D258" t="str">
            <v>Category option</v>
          </cell>
          <cell r="E258">
            <v>6</v>
          </cell>
          <cell r="I258" t="str">
            <v>Private company</v>
          </cell>
          <cell r="K258" t="str">
            <v>Kompanhia privadu</v>
          </cell>
        </row>
        <row r="259">
          <cell r="A259" t="str">
            <v>MC12.45.g</v>
          </cell>
          <cell r="B259" t="str">
            <v>Response</v>
          </cell>
          <cell r="D259" t="str">
            <v>Category option</v>
          </cell>
          <cell r="E259">
            <v>7</v>
          </cell>
          <cell r="I259" t="str">
            <v>Private individual</v>
          </cell>
          <cell r="K259" t="str">
            <v>Individu privadu</v>
          </cell>
        </row>
        <row r="260">
          <cell r="A260" t="str">
            <v>MC12.51.a</v>
          </cell>
          <cell r="B260" t="str">
            <v>Response</v>
          </cell>
          <cell r="D260" t="str">
            <v>Category option</v>
          </cell>
          <cell r="E260">
            <v>1</v>
          </cell>
          <cell r="I260" t="str">
            <v>Correct</v>
          </cell>
          <cell r="K260" t="str">
            <v>Los</v>
          </cell>
        </row>
        <row r="261">
          <cell r="A261" t="str">
            <v>MC12.61.a</v>
          </cell>
          <cell r="B261" t="str">
            <v>Response</v>
          </cell>
          <cell r="D261" t="str">
            <v>Category option</v>
          </cell>
          <cell r="E261">
            <v>1</v>
          </cell>
          <cell r="I261" t="str">
            <v>Nun / church minister / priest / catechist</v>
          </cell>
          <cell r="K261" t="str">
            <v>Madre / pastor / pendeta / katekista</v>
          </cell>
        </row>
        <row r="262">
          <cell r="A262" t="str">
            <v>MC12.61.b</v>
          </cell>
          <cell r="B262" t="str">
            <v>Response</v>
          </cell>
          <cell r="D262" t="str">
            <v>Category option</v>
          </cell>
          <cell r="E262">
            <v>2</v>
          </cell>
          <cell r="I262" t="str">
            <v>Xefe Aldeia / Xefe Suku / other community leader</v>
          </cell>
          <cell r="K262" t="str">
            <v>Xefe Aldeia / Xefe Suku / lideransa komunidade seluk</v>
          </cell>
        </row>
        <row r="263">
          <cell r="A263" t="str">
            <v>MC12.61.c</v>
          </cell>
          <cell r="B263" t="str">
            <v>Response</v>
          </cell>
          <cell r="D263" t="str">
            <v>Category option</v>
          </cell>
          <cell r="E263">
            <v>3</v>
          </cell>
          <cell r="I263" t="str">
            <v>Public servant/administrator</v>
          </cell>
          <cell r="K263" t="str">
            <v>Funsionáriu públiku/administrador</v>
          </cell>
        </row>
        <row r="264">
          <cell r="A264" t="str">
            <v>MC12.61.d</v>
          </cell>
          <cell r="B264" t="str">
            <v>Response</v>
          </cell>
          <cell r="D264" t="str">
            <v>Category option</v>
          </cell>
          <cell r="E264">
            <v>4</v>
          </cell>
          <cell r="I264" t="str">
            <v>Office worker / secretary</v>
          </cell>
          <cell r="K264" t="str">
            <v>Funsionáriu eskritóriu / sekretaris</v>
          </cell>
        </row>
        <row r="265">
          <cell r="A265" t="str">
            <v>MC12.61.e</v>
          </cell>
          <cell r="B265" t="str">
            <v>Response</v>
          </cell>
          <cell r="D265" t="str">
            <v>Category option</v>
          </cell>
          <cell r="E265">
            <v>5</v>
          </cell>
          <cell r="I265" t="str">
            <v>Translator / interpreter</v>
          </cell>
          <cell r="K265" t="str">
            <v>Tradutor / durbasa</v>
          </cell>
        </row>
        <row r="266">
          <cell r="A266" t="str">
            <v>MC12.61.f</v>
          </cell>
          <cell r="B266" t="str">
            <v>Response</v>
          </cell>
          <cell r="D266" t="str">
            <v>Category option</v>
          </cell>
          <cell r="E266">
            <v>6</v>
          </cell>
          <cell r="I266" t="str">
            <v>Military / soldier</v>
          </cell>
          <cell r="K266" t="str">
            <v>Militar</v>
          </cell>
        </row>
        <row r="267">
          <cell r="A267" t="str">
            <v>MC12.61.g</v>
          </cell>
          <cell r="B267" t="str">
            <v>Response</v>
          </cell>
          <cell r="D267" t="str">
            <v>Category option</v>
          </cell>
          <cell r="E267">
            <v>7</v>
          </cell>
          <cell r="I267" t="str">
            <v>Police</v>
          </cell>
          <cell r="K267" t="str">
            <v>Polísia</v>
          </cell>
        </row>
        <row r="268">
          <cell r="A268" t="str">
            <v>MC12.61.h</v>
          </cell>
          <cell r="B268" t="str">
            <v>Response</v>
          </cell>
          <cell r="D268" t="str">
            <v>Category option</v>
          </cell>
          <cell r="E268">
            <v>8</v>
          </cell>
          <cell r="I268" t="str">
            <v>Security guard</v>
          </cell>
          <cell r="K268" t="str">
            <v>Guarda seguransa</v>
          </cell>
        </row>
        <row r="269">
          <cell r="A269" t="str">
            <v>MC12.61.i</v>
          </cell>
          <cell r="B269" t="str">
            <v>Response</v>
          </cell>
          <cell r="D269" t="str">
            <v>Category option</v>
          </cell>
          <cell r="E269">
            <v>9</v>
          </cell>
          <cell r="I269" t="str">
            <v>Driver / conductor (working for someone else)</v>
          </cell>
          <cell r="K269" t="str">
            <v>Xofer / kondutor (serbisu ba ema ruma)</v>
          </cell>
        </row>
        <row r="270">
          <cell r="A270" t="str">
            <v>MC12.61.j</v>
          </cell>
          <cell r="B270" t="str">
            <v>Response</v>
          </cell>
          <cell r="D270" t="str">
            <v>Category option</v>
          </cell>
          <cell r="E270">
            <v>10</v>
          </cell>
          <cell r="I270" t="str">
            <v>Waiter/waitress</v>
          </cell>
          <cell r="K270" t="str">
            <v>Serventi/servidor</v>
          </cell>
        </row>
        <row r="271">
          <cell r="A271" t="str">
            <v>MC12.61.k</v>
          </cell>
          <cell r="B271" t="str">
            <v>Response</v>
          </cell>
          <cell r="D271" t="str">
            <v>Category option</v>
          </cell>
          <cell r="E271">
            <v>11</v>
          </cell>
          <cell r="I271" t="str">
            <v>Gardener</v>
          </cell>
          <cell r="K271" t="str">
            <v>Trabalhador jardin</v>
          </cell>
        </row>
        <row r="272">
          <cell r="A272" t="str">
            <v>MC12.61.l</v>
          </cell>
          <cell r="B272" t="str">
            <v>Response</v>
          </cell>
          <cell r="D272" t="str">
            <v>Category option</v>
          </cell>
          <cell r="E272">
            <v>12</v>
          </cell>
          <cell r="I272" t="str">
            <v>Maid / nanny / babysitter</v>
          </cell>
          <cell r="K272" t="str">
            <v>Pembantu / hein labarik</v>
          </cell>
        </row>
        <row r="273">
          <cell r="A273" t="str">
            <v>MC12.61.m</v>
          </cell>
          <cell r="B273" t="str">
            <v>Response</v>
          </cell>
          <cell r="D273" t="str">
            <v>Category option</v>
          </cell>
          <cell r="E273">
            <v>13</v>
          </cell>
          <cell r="I273" t="str">
            <v>Cleaner</v>
          </cell>
          <cell r="K273" t="str">
            <v>Trabalhador limpeza</v>
          </cell>
        </row>
        <row r="274">
          <cell r="A274" t="str">
            <v>MC12.61.n</v>
          </cell>
          <cell r="B274" t="str">
            <v>Response</v>
          </cell>
          <cell r="D274" t="str">
            <v>Category option</v>
          </cell>
          <cell r="E274">
            <v>14</v>
          </cell>
          <cell r="I274" t="str">
            <v>Teacher / lecturer / school principal</v>
          </cell>
          <cell r="K274" t="str">
            <v>Mestre / profesor / diretor</v>
          </cell>
        </row>
        <row r="275">
          <cell r="A275" t="str">
            <v>MC12.61.o</v>
          </cell>
          <cell r="B275" t="str">
            <v>Response</v>
          </cell>
          <cell r="D275" t="str">
            <v>Category option</v>
          </cell>
          <cell r="E275">
            <v>15</v>
          </cell>
          <cell r="I275" t="str">
            <v>Nurse</v>
          </cell>
          <cell r="K275" t="str">
            <v>Enfermeiru</v>
          </cell>
        </row>
        <row r="276">
          <cell r="A276" t="str">
            <v>MC12.61.p</v>
          </cell>
          <cell r="B276" t="str">
            <v>Response</v>
          </cell>
          <cell r="D276" t="str">
            <v>Category option</v>
          </cell>
          <cell r="E276">
            <v>16</v>
          </cell>
          <cell r="I276" t="str">
            <v>Midwife</v>
          </cell>
          <cell r="K276" t="str">
            <v>Parteira</v>
          </cell>
        </row>
        <row r="277">
          <cell r="A277" t="str">
            <v>MC12.61.q</v>
          </cell>
          <cell r="B277" t="str">
            <v>Response</v>
          </cell>
          <cell r="D277" t="str">
            <v>Category option</v>
          </cell>
          <cell r="E277">
            <v>17</v>
          </cell>
          <cell r="I277" t="str">
            <v>Tradesperson: carpenter / bricklayer / mechanic</v>
          </cell>
          <cell r="K277" t="str">
            <v>Badaen: badaen ai / karpenteriu / badaen fatuk / mekaniku</v>
          </cell>
        </row>
        <row r="278">
          <cell r="A278" t="str">
            <v>MC12.61.r</v>
          </cell>
          <cell r="B278" t="str">
            <v>Response</v>
          </cell>
          <cell r="D278" t="str">
            <v>Category option</v>
          </cell>
          <cell r="E278">
            <v>18</v>
          </cell>
          <cell r="I278" t="str">
            <v>Labourer - farm / agriculture (working for an employer)</v>
          </cell>
          <cell r="K278" t="str">
            <v>Trabalhador toos nain / agrikultor (serbisu ba patraun)</v>
          </cell>
        </row>
        <row r="279">
          <cell r="A279" t="str">
            <v>MC12.61.s</v>
          </cell>
          <cell r="B279" t="str">
            <v>Response</v>
          </cell>
          <cell r="D279" t="str">
            <v>Category option</v>
          </cell>
          <cell r="E279">
            <v>19</v>
          </cell>
          <cell r="I279" t="str">
            <v>Labourer - non-agriculture (working for an employer)</v>
          </cell>
          <cell r="K279" t="str">
            <v>Trabalhador laos agrikultor (serbisu ba patraun)</v>
          </cell>
        </row>
        <row r="280">
          <cell r="A280" t="str">
            <v>MC12.85.a</v>
          </cell>
          <cell r="B280" t="str">
            <v>Response</v>
          </cell>
          <cell r="D280" t="str">
            <v>Category option</v>
          </cell>
          <cell r="E280">
            <v>1</v>
          </cell>
          <cell r="I280" t="str">
            <v>Relatives outside the household</v>
          </cell>
          <cell r="K280" t="str">
            <v>Familia husi uma kain ida ne'e</v>
          </cell>
        </row>
        <row r="281">
          <cell r="A281" t="str">
            <v>MC12.85.b</v>
          </cell>
          <cell r="B281" t="str">
            <v>Response</v>
          </cell>
          <cell r="D281" t="str">
            <v>Category option</v>
          </cell>
          <cell r="E281">
            <v>2</v>
          </cell>
          <cell r="I281" t="str">
            <v>Other households in the aldeia (not family)</v>
          </cell>
          <cell r="K281" t="str">
            <v>Husi uma kain seluk iha aldeia ida ne'e (laos familia)</v>
          </cell>
        </row>
        <row r="282">
          <cell r="A282" t="str">
            <v>MC12.85.c</v>
          </cell>
          <cell r="B282" t="str">
            <v>Response</v>
          </cell>
          <cell r="D282" t="str">
            <v>Category option</v>
          </cell>
          <cell r="E282">
            <v>3</v>
          </cell>
          <cell r="I282" t="str">
            <v>Bride's family (bride price)</v>
          </cell>
          <cell r="K282" t="str">
            <v>Familia feto foun (barlake)</v>
          </cell>
        </row>
        <row r="283">
          <cell r="A283" t="str">
            <v>MC12.85.d</v>
          </cell>
          <cell r="B283" t="str">
            <v>Response</v>
          </cell>
          <cell r="D283" t="str">
            <v>Category option</v>
          </cell>
          <cell r="E283">
            <v>4</v>
          </cell>
          <cell r="I283" t="str">
            <v>People who attended an event</v>
          </cell>
          <cell r="K283" t="str">
            <v>Ema mak tuir eventu ida</v>
          </cell>
        </row>
        <row r="284">
          <cell r="A284" t="str">
            <v>MC12.85.e</v>
          </cell>
          <cell r="B284" t="str">
            <v>Response</v>
          </cell>
          <cell r="D284" t="str">
            <v>Category option</v>
          </cell>
          <cell r="E284">
            <v>5</v>
          </cell>
          <cell r="I284" t="str">
            <v>Church or religious body</v>
          </cell>
          <cell r="K284" t="str">
            <v>Igreja no organizasaun religiozo</v>
          </cell>
        </row>
        <row r="285">
          <cell r="A285" t="str">
            <v>MC12.85.f</v>
          </cell>
          <cell r="B285" t="str">
            <v>Response</v>
          </cell>
          <cell r="D285" t="str">
            <v>Category option</v>
          </cell>
          <cell r="E285">
            <v>6</v>
          </cell>
          <cell r="I285" t="str">
            <v>NGO</v>
          </cell>
          <cell r="K285" t="str">
            <v>NGO</v>
          </cell>
        </row>
        <row r="286">
          <cell r="A286" t="str">
            <v>MC12.85.g</v>
          </cell>
          <cell r="B286" t="str">
            <v>Response</v>
          </cell>
          <cell r="D286" t="str">
            <v>Category option</v>
          </cell>
          <cell r="E286">
            <v>7</v>
          </cell>
          <cell r="I286" t="str">
            <v>Cooperative</v>
          </cell>
          <cell r="K286" t="str">
            <v>Kooperativa</v>
          </cell>
        </row>
        <row r="287">
          <cell r="A287" t="str">
            <v>MC12.85.h</v>
          </cell>
          <cell r="B287" t="str">
            <v>Response</v>
          </cell>
          <cell r="D287" t="str">
            <v>Category option</v>
          </cell>
          <cell r="E287">
            <v>8</v>
          </cell>
          <cell r="I287" t="str">
            <v>Other community group</v>
          </cell>
          <cell r="K287" t="str">
            <v>Grupu komunidade seluk</v>
          </cell>
        </row>
        <row r="288">
          <cell r="A288" t="str">
            <v>MC12.90.a</v>
          </cell>
          <cell r="B288" t="str">
            <v>Response</v>
          </cell>
          <cell r="D288" t="str">
            <v>Category option</v>
          </cell>
          <cell r="E288">
            <v>1</v>
          </cell>
          <cell r="I288" t="str">
            <v>Conductor (not working for an employer)</v>
          </cell>
          <cell r="K288" t="str">
            <v>Kondutor (laos serbisu ba ema ruma)</v>
          </cell>
        </row>
        <row r="289">
          <cell r="A289" t="str">
            <v>MC12.90.b</v>
          </cell>
          <cell r="B289" t="str">
            <v>Response</v>
          </cell>
          <cell r="D289" t="str">
            <v>Category option</v>
          </cell>
          <cell r="E289">
            <v>2</v>
          </cell>
          <cell r="I289" t="str">
            <v>Masseuse (not working for an employer)</v>
          </cell>
          <cell r="K289" t="str">
            <v>Dudu isin (laos serbisu ba ema ruma)</v>
          </cell>
        </row>
        <row r="290">
          <cell r="A290" t="str">
            <v>MC12.90.c</v>
          </cell>
          <cell r="B290" t="str">
            <v>Response</v>
          </cell>
          <cell r="D290" t="str">
            <v>Category option</v>
          </cell>
          <cell r="E290">
            <v>3</v>
          </cell>
          <cell r="I290" t="str">
            <v>Hairdresser (not working for an employer)</v>
          </cell>
          <cell r="K290" t="str">
            <v>Tesi fuuk (laos serbisu ba ema ruma)</v>
          </cell>
        </row>
        <row r="291">
          <cell r="A291" t="str">
            <v>MC12.90.d</v>
          </cell>
          <cell r="B291" t="str">
            <v>Response</v>
          </cell>
          <cell r="D291" t="str">
            <v>Category option</v>
          </cell>
          <cell r="E291">
            <v>4</v>
          </cell>
          <cell r="I291" t="str">
            <v>Rental income (renting house, motorbike etc.)</v>
          </cell>
          <cell r="K291" t="str">
            <v>Osan husi fo aluga (aluga uma, motor no sst)</v>
          </cell>
        </row>
        <row r="292">
          <cell r="A292" t="str">
            <v>MC12.90.e</v>
          </cell>
          <cell r="B292" t="str">
            <v>Response</v>
          </cell>
          <cell r="D292" t="str">
            <v>Category option</v>
          </cell>
          <cell r="E292">
            <v>5</v>
          </cell>
          <cell r="I292" t="str">
            <v>Interest</v>
          </cell>
          <cell r="K292" t="str">
            <v>Funan</v>
          </cell>
        </row>
        <row r="293">
          <cell r="A293" t="str">
            <v>MC12.90.f</v>
          </cell>
          <cell r="B293" t="str">
            <v>Response</v>
          </cell>
          <cell r="D293" t="str">
            <v>Category option</v>
          </cell>
          <cell r="E293">
            <v>6</v>
          </cell>
          <cell r="I293" t="str">
            <v>Fee / contribution to traditional midwife (dayan)</v>
          </cell>
          <cell r="K293" t="str">
            <v>Osan ba serbisu dayan</v>
          </cell>
        </row>
        <row r="294">
          <cell r="A294" t="str">
            <v>MC12.90.g</v>
          </cell>
          <cell r="B294" t="str">
            <v>Response</v>
          </cell>
          <cell r="D294" t="str">
            <v>Category option</v>
          </cell>
          <cell r="E294">
            <v>7</v>
          </cell>
          <cell r="I294" t="str">
            <v>Fee for traditional healing / prayer (matan dok / tim pendoa)</v>
          </cell>
          <cell r="K294" t="str">
            <v>Osan ba serbisu matan dok / tim pendoa</v>
          </cell>
        </row>
        <row r="295">
          <cell r="A295" t="str">
            <v>MC12.90.h</v>
          </cell>
          <cell r="B295" t="str">
            <v>Response</v>
          </cell>
          <cell r="D295" t="str">
            <v>Category option</v>
          </cell>
          <cell r="E295">
            <v>8</v>
          </cell>
          <cell r="I295" t="str">
            <v>Religious offerings or collections</v>
          </cell>
          <cell r="K295" t="str">
            <v>Kolekta ka oferta relijiaun</v>
          </cell>
        </row>
        <row r="296">
          <cell r="A296" t="str">
            <v>MC12.90.i</v>
          </cell>
          <cell r="B296" t="str">
            <v>Response</v>
          </cell>
          <cell r="D296" t="str">
            <v>Category option</v>
          </cell>
          <cell r="E296">
            <v>9</v>
          </cell>
          <cell r="I296" t="str">
            <v>Gambling winnings</v>
          </cell>
          <cell r="K296" t="str">
            <v>Joga</v>
          </cell>
        </row>
        <row r="297">
          <cell r="A297" t="str">
            <v>MC12.90.j</v>
          </cell>
          <cell r="B297" t="str">
            <v>Response</v>
          </cell>
          <cell r="D297" t="str">
            <v>Category option</v>
          </cell>
          <cell r="E297">
            <v>10</v>
          </cell>
          <cell r="I297" t="str">
            <v>Begging</v>
          </cell>
          <cell r="K297" t="str">
            <v>Husu osan ba ema</v>
          </cell>
        </row>
        <row r="298">
          <cell r="A298" t="str">
            <v>MC12.20.a</v>
          </cell>
          <cell r="B298" t="str">
            <v>Response</v>
          </cell>
          <cell r="D298" t="str">
            <v>Category option</v>
          </cell>
          <cell r="E298">
            <v>1</v>
          </cell>
          <cell r="I298" t="str">
            <v>Caught</v>
          </cell>
          <cell r="K298" t="str">
            <v>Kaer rasik</v>
          </cell>
        </row>
        <row r="299">
          <cell r="A299" t="str">
            <v>MC12.20.b</v>
          </cell>
          <cell r="B299" t="str">
            <v>Response</v>
          </cell>
          <cell r="D299" t="str">
            <v>Category option</v>
          </cell>
          <cell r="E299">
            <v>2</v>
          </cell>
          <cell r="I299" t="str">
            <v>Bought and resold</v>
          </cell>
          <cell r="K299" t="str">
            <v>Hola tia fan tutan fali</v>
          </cell>
        </row>
        <row r="300">
          <cell r="A300" t="str">
            <v>MC12.80.a</v>
          </cell>
          <cell r="B300" t="str">
            <v>Response</v>
          </cell>
          <cell r="D300" t="str">
            <v>Category option</v>
          </cell>
          <cell r="E300">
            <v>1</v>
          </cell>
          <cell r="I300" t="str">
            <v>Veteran pension</v>
          </cell>
          <cell r="K300" t="str">
            <v>Subsidiu veteranu nia</v>
          </cell>
        </row>
        <row r="301">
          <cell r="A301" t="str">
            <v>MC12.80.b</v>
          </cell>
          <cell r="B301" t="str">
            <v>Response</v>
          </cell>
          <cell r="D301" t="str">
            <v>Category option</v>
          </cell>
          <cell r="E301">
            <v>2</v>
          </cell>
          <cell r="I301" t="str">
            <v>Elderly pension</v>
          </cell>
          <cell r="K301" t="str">
            <v>Subsidiu ba idozu</v>
          </cell>
        </row>
        <row r="302">
          <cell r="A302" t="str">
            <v>MC12.80.c</v>
          </cell>
          <cell r="B302" t="str">
            <v>Response</v>
          </cell>
          <cell r="D302" t="str">
            <v>Category option</v>
          </cell>
          <cell r="E302">
            <v>3</v>
          </cell>
          <cell r="I302" t="str">
            <v>Disability pension</v>
          </cell>
          <cell r="K302" t="str">
            <v>Subsidiu ba alezadu / defisienti</v>
          </cell>
        </row>
        <row r="303">
          <cell r="A303" t="str">
            <v>MC12.80.d</v>
          </cell>
          <cell r="B303" t="str">
            <v>Response</v>
          </cell>
          <cell r="D303" t="str">
            <v>Category option</v>
          </cell>
          <cell r="E303">
            <v>4</v>
          </cell>
          <cell r="I303" t="str">
            <v>Bolsa Mae</v>
          </cell>
          <cell r="K303" t="str">
            <v>Bolsa Mae</v>
          </cell>
        </row>
        <row r="304">
          <cell r="A304" t="str">
            <v>MC12.80.d</v>
          </cell>
          <cell r="B304" t="str">
            <v>Response</v>
          </cell>
          <cell r="D304" t="str">
            <v>Category option</v>
          </cell>
          <cell r="E304">
            <v>5</v>
          </cell>
          <cell r="I304" t="str">
            <v>Portuguese pension</v>
          </cell>
          <cell r="K304" t="str">
            <v>Subsidiu husi Portuges</v>
          </cell>
        </row>
        <row r="305">
          <cell r="A305" t="str">
            <v>MC12.41.a</v>
          </cell>
          <cell r="B305" t="str">
            <v>Response</v>
          </cell>
          <cell r="D305" t="str">
            <v>Category option</v>
          </cell>
          <cell r="E305">
            <v>1</v>
          </cell>
          <cell r="I305" t="str">
            <v>School</v>
          </cell>
          <cell r="K305" t="str">
            <v>Eskola</v>
          </cell>
        </row>
        <row r="306">
          <cell r="A306" t="str">
            <v>MC12.41.b</v>
          </cell>
          <cell r="B306" t="str">
            <v>Response</v>
          </cell>
          <cell r="D306" t="str">
            <v>Category option</v>
          </cell>
          <cell r="E306">
            <v>2</v>
          </cell>
          <cell r="I306" t="str">
            <v>Health centre</v>
          </cell>
          <cell r="K306" t="str">
            <v>Sentru saúde</v>
          </cell>
        </row>
        <row r="307">
          <cell r="A307" t="str">
            <v>MC12.41.c</v>
          </cell>
          <cell r="B307" t="str">
            <v>Response</v>
          </cell>
          <cell r="D307" t="str">
            <v>Category option</v>
          </cell>
          <cell r="E307">
            <v>3</v>
          </cell>
          <cell r="I307" t="str">
            <v>Church or other religious building</v>
          </cell>
          <cell r="K307" t="str">
            <v>Igreja ka edifísiu relijiozu seluk</v>
          </cell>
        </row>
        <row r="308">
          <cell r="A308" t="str">
            <v>MC12.41.d</v>
          </cell>
          <cell r="B308" t="str">
            <v>Response</v>
          </cell>
          <cell r="D308" t="str">
            <v>Category option</v>
          </cell>
          <cell r="E308">
            <v>4</v>
          </cell>
          <cell r="I308" t="str">
            <v>Sacred / cultural house</v>
          </cell>
          <cell r="K308" t="str">
            <v>Uma lulik / uma lisan / uma adat</v>
          </cell>
        </row>
        <row r="309">
          <cell r="A309" t="str">
            <v>MC12.41.e</v>
          </cell>
          <cell r="B309" t="str">
            <v>Response</v>
          </cell>
          <cell r="D309" t="str">
            <v>Category option</v>
          </cell>
          <cell r="E309">
            <v>5</v>
          </cell>
          <cell r="I309" t="str">
            <v>Private house or other building</v>
          </cell>
          <cell r="K309" t="str">
            <v>Uma privadu ida ka edifisiu privadu ida</v>
          </cell>
        </row>
        <row r="310">
          <cell r="A310" t="str">
            <v>MC12.41.f</v>
          </cell>
          <cell r="B310" t="str">
            <v>Response</v>
          </cell>
          <cell r="D310" t="str">
            <v>Category option</v>
          </cell>
          <cell r="E310">
            <v>6</v>
          </cell>
          <cell r="I310" t="str">
            <v>Market space</v>
          </cell>
          <cell r="K310" t="str">
            <v>Merkadu fatin</v>
          </cell>
        </row>
        <row r="311">
          <cell r="A311" t="str">
            <v>MC12.41.g</v>
          </cell>
          <cell r="B311" t="str">
            <v>Response</v>
          </cell>
          <cell r="D311" t="str">
            <v>Category option</v>
          </cell>
          <cell r="E311">
            <v>7</v>
          </cell>
          <cell r="I311" t="str">
            <v>Electricity supply / install solar panels</v>
          </cell>
          <cell r="K311" t="str">
            <v>Fornesimentu eletrisidade / monta tenaga surya</v>
          </cell>
        </row>
        <row r="312">
          <cell r="A312" t="str">
            <v>MC12.41.h</v>
          </cell>
          <cell r="B312" t="str">
            <v>Response</v>
          </cell>
          <cell r="D312" t="str">
            <v>Category option</v>
          </cell>
          <cell r="E312">
            <v>8</v>
          </cell>
          <cell r="I312" t="str">
            <v>Road</v>
          </cell>
          <cell r="K312" t="str">
            <v>Estrada</v>
          </cell>
        </row>
        <row r="313">
          <cell r="A313" t="str">
            <v>MC12.41.i</v>
          </cell>
          <cell r="B313" t="str">
            <v>Response</v>
          </cell>
          <cell r="D313" t="str">
            <v>Category option</v>
          </cell>
          <cell r="E313">
            <v>9</v>
          </cell>
          <cell r="I313" t="str">
            <v>Bridge</v>
          </cell>
          <cell r="K313" t="str">
            <v>Ponte</v>
          </cell>
        </row>
        <row r="314">
          <cell r="A314" t="str">
            <v>MC12.41.j</v>
          </cell>
          <cell r="B314" t="str">
            <v>Response</v>
          </cell>
          <cell r="D314" t="str">
            <v>Category option</v>
          </cell>
          <cell r="E314">
            <v>10</v>
          </cell>
          <cell r="I314" t="str">
            <v>Canal, drainage or irrigation system</v>
          </cell>
          <cell r="K314" t="str">
            <v>Be'e dalan, Kanál, be'e dalan ka sistema irrigasaun</v>
          </cell>
        </row>
        <row r="315">
          <cell r="A315" t="str">
            <v>MC12.41.k</v>
          </cell>
          <cell r="B315" t="str">
            <v>Response</v>
          </cell>
          <cell r="D315" t="str">
            <v>Category option</v>
          </cell>
          <cell r="E315">
            <v>11</v>
          </cell>
          <cell r="I315" t="str">
            <v>Water supply - well, pipe, tap etc.</v>
          </cell>
          <cell r="K315" t="str">
            <v>Be'e matan - posu, pipa, torneira no sst</v>
          </cell>
        </row>
        <row r="316">
          <cell r="A316" t="str">
            <v>MC12.41.l</v>
          </cell>
          <cell r="B316" t="str">
            <v>Response</v>
          </cell>
          <cell r="D316" t="str">
            <v>Category option</v>
          </cell>
          <cell r="E316">
            <v>12</v>
          </cell>
          <cell r="I316" t="str">
            <v>Toilet</v>
          </cell>
          <cell r="K316" t="str">
            <v>Sintina</v>
          </cell>
        </row>
        <row r="317">
          <cell r="A317" t="str">
            <v>MC12.41.m</v>
          </cell>
          <cell r="B317" t="str">
            <v>Response</v>
          </cell>
          <cell r="D317" t="str">
            <v>Category option</v>
          </cell>
          <cell r="E317">
            <v>13</v>
          </cell>
          <cell r="I317" t="str">
            <v>Community hall or office</v>
          </cell>
          <cell r="K317" t="str">
            <v>Cede no salaun komunidade nian</v>
          </cell>
        </row>
        <row r="318">
          <cell r="A318" t="str">
            <v>MC12.41.n</v>
          </cell>
          <cell r="B318" t="str">
            <v>Response</v>
          </cell>
          <cell r="D318" t="str">
            <v>Category option</v>
          </cell>
          <cell r="E318">
            <v>14</v>
          </cell>
          <cell r="I318" t="str">
            <v>Oval or sporting facility</v>
          </cell>
          <cell r="K318" t="str">
            <v>Kampu ka fasilidade desportu</v>
          </cell>
        </row>
        <row r="319">
          <cell r="A319" t="str">
            <v>H9.3.a</v>
          </cell>
          <cell r="B319" t="str">
            <v>Response</v>
          </cell>
          <cell r="D319" t="str">
            <v>Category option</v>
          </cell>
          <cell r="E319">
            <v>1</v>
          </cell>
          <cell r="I319" t="str">
            <v>No interest in completing to senior high school</v>
          </cell>
          <cell r="K319" t="str">
            <v>La interese atu remata eskola sekundario</v>
          </cell>
        </row>
        <row r="320">
          <cell r="A320" t="str">
            <v>H9.3.b</v>
          </cell>
          <cell r="B320" t="str">
            <v>Response</v>
          </cell>
          <cell r="D320" t="str">
            <v>Category option</v>
          </cell>
          <cell r="E320">
            <v>2</v>
          </cell>
          <cell r="I320" t="str">
            <v>Too young</v>
          </cell>
          <cell r="K320" t="str">
            <v>Tinan seidauk to'o</v>
          </cell>
        </row>
        <row r="321">
          <cell r="A321" t="str">
            <v>H9.3.c</v>
          </cell>
          <cell r="B321" t="str">
            <v>Response</v>
          </cell>
          <cell r="D321" t="str">
            <v>Category option</v>
          </cell>
          <cell r="E321">
            <v>3</v>
          </cell>
          <cell r="I321" t="str">
            <v>Helps in the family home, farm or business</v>
          </cell>
          <cell r="K321" t="str">
            <v>Ajuda iha uma laran, natar ou bisnis</v>
          </cell>
        </row>
        <row r="322">
          <cell r="A322" t="str">
            <v>H9.3.d</v>
          </cell>
          <cell r="B322" t="str">
            <v>Response</v>
          </cell>
          <cell r="D322" t="str">
            <v>Category option</v>
          </cell>
          <cell r="E322">
            <v>4</v>
          </cell>
          <cell r="I322" t="str">
            <v>Works outside the home / farm / family business</v>
          </cell>
          <cell r="K322" t="str">
            <v>Serbisu iha liur / natar / halao familia nian bisnis</v>
          </cell>
        </row>
        <row r="323">
          <cell r="A323" t="str">
            <v>H9.3.e</v>
          </cell>
          <cell r="B323" t="str">
            <v>Response</v>
          </cell>
          <cell r="D323" t="str">
            <v>Category option</v>
          </cell>
          <cell r="E323">
            <v>5</v>
          </cell>
          <cell r="I323" t="str">
            <v>Grades too low / did not pass</v>
          </cell>
          <cell r="K323" t="str">
            <v>Notas ki'ik liu / la passa</v>
          </cell>
        </row>
        <row r="324">
          <cell r="A324" t="str">
            <v>H9.3.f</v>
          </cell>
          <cell r="B324" t="str">
            <v>Response</v>
          </cell>
          <cell r="D324" t="str">
            <v>Category option</v>
          </cell>
          <cell r="E324">
            <v>6</v>
          </cell>
          <cell r="I324" t="str">
            <v>Bad behaviour / expelled</v>
          </cell>
          <cell r="K324" t="str">
            <v>Hahalok at / hasai husi eskola</v>
          </cell>
        </row>
        <row r="325">
          <cell r="A325" t="str">
            <v>H9.3.g</v>
          </cell>
          <cell r="B325" t="str">
            <v>Response</v>
          </cell>
          <cell r="D325" t="str">
            <v>Category option</v>
          </cell>
          <cell r="E325">
            <v>7</v>
          </cell>
          <cell r="I325" t="str">
            <v>Sick / disabled / mute / deaf</v>
          </cell>
          <cell r="K325" t="str">
            <v>Moras / defisienti / beik / tilun diuk</v>
          </cell>
        </row>
        <row r="326">
          <cell r="A326" t="str">
            <v>H9.3.h</v>
          </cell>
          <cell r="B326" t="str">
            <v>Response</v>
          </cell>
          <cell r="D326" t="str">
            <v>Category option</v>
          </cell>
          <cell r="E326">
            <v>8</v>
          </cell>
          <cell r="I326" t="str">
            <v>School too far</v>
          </cell>
          <cell r="K326" t="str">
            <v>Eskola dok liu</v>
          </cell>
        </row>
        <row r="327">
          <cell r="A327" t="str">
            <v>H9.3.i</v>
          </cell>
          <cell r="B327" t="str">
            <v>Response</v>
          </cell>
          <cell r="D327" t="str">
            <v>Category option</v>
          </cell>
          <cell r="E327">
            <v>9</v>
          </cell>
          <cell r="I327" t="str">
            <v>School not functional (no teachers / standard is poor)</v>
          </cell>
          <cell r="K327" t="str">
            <v>Eskola la funsiona</v>
          </cell>
        </row>
        <row r="328">
          <cell r="A328" t="str">
            <v>H9.3.j</v>
          </cell>
          <cell r="B328" t="str">
            <v>Response</v>
          </cell>
          <cell r="D328" t="str">
            <v>Category option</v>
          </cell>
          <cell r="E328">
            <v>10</v>
          </cell>
          <cell r="I328" t="str">
            <v>Not enough money for school fees / uniforms</v>
          </cell>
          <cell r="K328" t="str">
            <v>Osan la to'o atu selu osan eskola / farda</v>
          </cell>
        </row>
        <row r="329">
          <cell r="A329" t="str">
            <v>H9.3.k</v>
          </cell>
          <cell r="B329" t="str">
            <v>Response</v>
          </cell>
          <cell r="D329" t="str">
            <v>Category option</v>
          </cell>
          <cell r="E329">
            <v>11</v>
          </cell>
          <cell r="I329" t="str">
            <v>Got married / has a family</v>
          </cell>
          <cell r="K329" t="str">
            <v>Kaben ona / iha familia</v>
          </cell>
        </row>
        <row r="330">
          <cell r="A330" t="str">
            <v>H9.3.l</v>
          </cell>
          <cell r="B330" t="str">
            <v>Response</v>
          </cell>
          <cell r="D330" t="str">
            <v>Category option</v>
          </cell>
          <cell r="E330">
            <v>12</v>
          </cell>
          <cell r="I330" t="str">
            <v>Completed senior high school</v>
          </cell>
          <cell r="K330" t="str">
            <v>Ramata ona eskola sekundaria</v>
          </cell>
        </row>
        <row r="331">
          <cell r="A331" t="str">
            <v>H9.4.a</v>
          </cell>
          <cell r="B331" t="str">
            <v>Response</v>
          </cell>
          <cell r="D331" t="str">
            <v>Category option</v>
          </cell>
          <cell r="E331">
            <v>1</v>
          </cell>
          <cell r="I331" t="str">
            <v>Community school</v>
          </cell>
          <cell r="K331" t="str">
            <v>Eskola komunidade</v>
          </cell>
        </row>
        <row r="332">
          <cell r="A332" t="str">
            <v>H9.4.b</v>
          </cell>
          <cell r="B332" t="str">
            <v>Response</v>
          </cell>
          <cell r="D332" t="str">
            <v>Category option</v>
          </cell>
          <cell r="E332">
            <v>2</v>
          </cell>
          <cell r="I332" t="str">
            <v>State school</v>
          </cell>
          <cell r="K332" t="str">
            <v>Eskola publiku / estadu</v>
          </cell>
        </row>
        <row r="333">
          <cell r="A333" t="str">
            <v>H9.4.c</v>
          </cell>
          <cell r="B333" t="str">
            <v>Response</v>
          </cell>
          <cell r="D333" t="str">
            <v>Category option</v>
          </cell>
          <cell r="E333">
            <v>3</v>
          </cell>
          <cell r="I333" t="str">
            <v>Private school</v>
          </cell>
          <cell r="K333" t="str">
            <v>Eskola privadu / swasta</v>
          </cell>
        </row>
        <row r="334">
          <cell r="A334" t="str">
            <v>H9.3a.a</v>
          </cell>
          <cell r="B334" t="str">
            <v>Response</v>
          </cell>
          <cell r="D334" t="str">
            <v>Category option</v>
          </cell>
          <cell r="E334">
            <v>1</v>
          </cell>
          <cell r="I334" t="str">
            <v>Not unhappy</v>
          </cell>
          <cell r="K334" t="str">
            <v>La kontenti hirus</v>
          </cell>
        </row>
        <row r="335">
          <cell r="A335" t="str">
            <v>H9.3a.b</v>
          </cell>
          <cell r="B335" t="str">
            <v>Response</v>
          </cell>
          <cell r="D335" t="str">
            <v>Category option</v>
          </cell>
          <cell r="E335">
            <v>2</v>
          </cell>
          <cell r="I335" t="str">
            <v>A little unhappy</v>
          </cell>
          <cell r="K335" t="str">
            <v>La kontenti</v>
          </cell>
        </row>
        <row r="336">
          <cell r="A336" t="str">
            <v>H9.3a.c</v>
          </cell>
          <cell r="B336" t="str">
            <v>Response</v>
          </cell>
          <cell r="D336" t="str">
            <v>Category option</v>
          </cell>
          <cell r="E336">
            <v>3</v>
          </cell>
          <cell r="I336" t="str">
            <v>Undecided (in 2 minds)</v>
          </cell>
          <cell r="K336" t="str">
            <v>La hatene (laran rua)</v>
          </cell>
        </row>
        <row r="337">
          <cell r="A337" t="str">
            <v>H9.3a.d</v>
          </cell>
          <cell r="B337" t="str">
            <v>Response</v>
          </cell>
          <cell r="D337" t="str">
            <v>Category option</v>
          </cell>
          <cell r="E337">
            <v>4</v>
          </cell>
          <cell r="I337" t="str">
            <v>Don't care</v>
          </cell>
          <cell r="K337" t="str">
            <v>La interese</v>
          </cell>
        </row>
        <row r="338">
          <cell r="A338" t="str">
            <v>H9.21.a</v>
          </cell>
          <cell r="B338" t="str">
            <v>Response</v>
          </cell>
          <cell r="D338" t="str">
            <v>Category option</v>
          </cell>
          <cell r="E338">
            <v>1</v>
          </cell>
          <cell r="I338" t="str">
            <v>Household prefers religious education</v>
          </cell>
          <cell r="K338" t="str">
            <v>Uma-kain gosta liu eskola nebe Amu ka Madre sira mak kaer</v>
          </cell>
        </row>
        <row r="339">
          <cell r="A339" t="str">
            <v>H9.21.b</v>
          </cell>
          <cell r="B339" t="str">
            <v>Response</v>
          </cell>
          <cell r="D339" t="str">
            <v>Category option</v>
          </cell>
          <cell r="E339">
            <v>2</v>
          </cell>
          <cell r="I339" t="str">
            <v>Quality of education is higher / facilities are better</v>
          </cell>
          <cell r="K339" t="str">
            <v>Kualidade eskola nebe diak liu / fasilidade eskola nebe diak liu</v>
          </cell>
        </row>
        <row r="340">
          <cell r="A340" t="str">
            <v>H9.21.c</v>
          </cell>
          <cell r="B340" t="str">
            <v>Response</v>
          </cell>
          <cell r="D340" t="str">
            <v>Category option</v>
          </cell>
          <cell r="E340">
            <v>3</v>
          </cell>
          <cell r="I340" t="str">
            <v>Road to current school is better</v>
          </cell>
          <cell r="K340" t="str">
            <v>Estrada ba eskola ne'e diak liu</v>
          </cell>
        </row>
        <row r="341">
          <cell r="A341" t="str">
            <v>H9.21.d</v>
          </cell>
          <cell r="B341" t="str">
            <v>Response</v>
          </cell>
          <cell r="D341" t="str">
            <v>Category option</v>
          </cell>
          <cell r="E341">
            <v>4</v>
          </cell>
          <cell r="I341" t="str">
            <v>Transport is more readily available to the current school</v>
          </cell>
          <cell r="K341" t="str">
            <v>Fasil liu atu hetan transporte atu ba eskola ne'e</v>
          </cell>
        </row>
        <row r="342">
          <cell r="A342" t="str">
            <v>H9.21.e</v>
          </cell>
          <cell r="B342" t="str">
            <v>Response</v>
          </cell>
          <cell r="D342" t="str">
            <v>Category option</v>
          </cell>
          <cell r="E342">
            <v>5</v>
          </cell>
          <cell r="I342" t="str">
            <v>Location is more convenient (other household members go past there)</v>
          </cell>
          <cell r="K342" t="str">
            <v>Fatin eskola ne'e mak diak liu (membru uma-kain ne'e liu mos husi fatin ne'e)</v>
          </cell>
        </row>
        <row r="343">
          <cell r="A343" t="str">
            <v>H9.21.f</v>
          </cell>
          <cell r="B343" t="str">
            <v>Response</v>
          </cell>
          <cell r="D343" t="str">
            <v>Category option</v>
          </cell>
          <cell r="E343">
            <v>6</v>
          </cell>
          <cell r="I343" t="str">
            <v>Received scholarship to this school</v>
          </cell>
          <cell r="K343" t="str">
            <v>Hetan bolsu estudu atu ba estuda iha eskola ne'e</v>
          </cell>
        </row>
        <row r="344">
          <cell r="A344" t="str">
            <v>H9.21.g</v>
          </cell>
          <cell r="B344" t="str">
            <v>Response</v>
          </cell>
          <cell r="D344" t="str">
            <v>Category option</v>
          </cell>
          <cell r="E344">
            <v>7</v>
          </cell>
          <cell r="I344" t="str">
            <v>{Name} was not permitted at closest school (expelled / did not pass)</v>
          </cell>
          <cell r="K344" t="str">
            <v>{Naran} la bele ba eskola nebe besik liu (tamba ema hasai tia / la passa)</v>
          </cell>
        </row>
        <row r="345">
          <cell r="A345" t="str">
            <v>H9.21.h</v>
          </cell>
          <cell r="B345" t="str">
            <v>Response</v>
          </cell>
          <cell r="D345" t="str">
            <v>Category option</v>
          </cell>
          <cell r="E345">
            <v>8</v>
          </cell>
          <cell r="I345" t="str">
            <v>{Name} was bullied at closest school</v>
          </cell>
          <cell r="K345" t="str">
            <v>{Naran} ema baku iha eskola nebe besik liu ne'e</v>
          </cell>
        </row>
        <row r="346">
          <cell r="A346" t="str">
            <v>H9.21.i</v>
          </cell>
          <cell r="B346" t="str">
            <v>Response</v>
          </cell>
          <cell r="D346" t="str">
            <v>Category option</v>
          </cell>
          <cell r="E346">
            <v>9</v>
          </cell>
          <cell r="I346" t="str">
            <v>{Name} prefers current school (e.g. has friends there)</v>
          </cell>
          <cell r="K346" t="str">
            <v>{Naran} gosta liu eskola ida agora ne'e (tamba iha kolega barak iha neba)</v>
          </cell>
        </row>
        <row r="347">
          <cell r="A347" t="str">
            <v>H9.21.j</v>
          </cell>
          <cell r="B347" t="str">
            <v>Response</v>
          </cell>
          <cell r="D347" t="str">
            <v>Category option</v>
          </cell>
          <cell r="E347">
            <v>10</v>
          </cell>
          <cell r="I347" t="str">
            <v>Closest school is more expensive</v>
          </cell>
          <cell r="K347" t="str">
            <v>Eskola ida besik liu ne'e karun liu</v>
          </cell>
        </row>
        <row r="348">
          <cell r="A348" t="str">
            <v>H9.21.k</v>
          </cell>
          <cell r="B348" t="str">
            <v>Response</v>
          </cell>
          <cell r="D348" t="str">
            <v>Category option</v>
          </cell>
          <cell r="E348">
            <v>11</v>
          </cell>
          <cell r="I348" t="str">
            <v>Closest school temporarily not functioning</v>
          </cell>
          <cell r="K348" t="str">
            <v>Eskola besik liu ne'e, nia fasilidade at hela</v>
          </cell>
        </row>
        <row r="349">
          <cell r="A349" t="str">
            <v>H9.21.l</v>
          </cell>
          <cell r="B349" t="str">
            <v>Response</v>
          </cell>
          <cell r="D349" t="str">
            <v>Category option</v>
          </cell>
          <cell r="E349">
            <v>12</v>
          </cell>
          <cell r="I349" t="str">
            <v>No class at {name}'s level</v>
          </cell>
          <cell r="K349" t="str">
            <v>Laiha klasse iha {naran} nia nivel</v>
          </cell>
        </row>
        <row r="350">
          <cell r="A350" t="str">
            <v>H9.22.a</v>
          </cell>
          <cell r="B350" t="str">
            <v>Response</v>
          </cell>
          <cell r="D350" t="str">
            <v>Category option</v>
          </cell>
          <cell r="E350">
            <v>1</v>
          </cell>
          <cell r="I350" t="str">
            <v>Educational standard is higher</v>
          </cell>
          <cell r="K350" t="str">
            <v>Standar edukasaun diak liu</v>
          </cell>
        </row>
        <row r="351">
          <cell r="A351" t="str">
            <v>H9.22.b</v>
          </cell>
          <cell r="B351" t="str">
            <v>Response</v>
          </cell>
          <cell r="D351" t="str">
            <v>Category option</v>
          </cell>
          <cell r="E351">
            <v>2</v>
          </cell>
          <cell r="I351" t="str">
            <v>Teachers are more qualified</v>
          </cell>
          <cell r="K351" t="str">
            <v>Mestri sira hanorin diak liu</v>
          </cell>
        </row>
        <row r="352">
          <cell r="A352" t="str">
            <v>H9.22.c</v>
          </cell>
          <cell r="B352" t="str">
            <v>Response</v>
          </cell>
          <cell r="D352" t="str">
            <v>Category option</v>
          </cell>
          <cell r="E352">
            <v>3</v>
          </cell>
          <cell r="I352" t="str">
            <v>Teachers come more often</v>
          </cell>
          <cell r="K352" t="str">
            <v>Mestri sira mai eskola hela deit</v>
          </cell>
        </row>
        <row r="353">
          <cell r="A353" t="str">
            <v>H9.22.d</v>
          </cell>
          <cell r="B353" t="str">
            <v>Response</v>
          </cell>
          <cell r="D353" t="str">
            <v>Category option</v>
          </cell>
          <cell r="E353">
            <v>4</v>
          </cell>
          <cell r="I353" t="str">
            <v>More teachers / classes are smaller</v>
          </cell>
          <cell r="K353" t="str">
            <v>Mestri barak / sala estudante ladun barak ida</v>
          </cell>
        </row>
        <row r="354">
          <cell r="A354" t="str">
            <v>H9.22.e</v>
          </cell>
          <cell r="B354" t="str">
            <v>Response</v>
          </cell>
          <cell r="D354" t="str">
            <v>Category option</v>
          </cell>
          <cell r="E354">
            <v>5</v>
          </cell>
          <cell r="I354" t="str">
            <v>More desks / books / equipment</v>
          </cell>
          <cell r="K354" t="str">
            <v>Mesa eskola / livrus / ekipamentu</v>
          </cell>
        </row>
        <row r="355">
          <cell r="A355" t="str">
            <v>H9.22.f</v>
          </cell>
          <cell r="B355" t="str">
            <v>Response</v>
          </cell>
          <cell r="D355" t="str">
            <v>Category option</v>
          </cell>
          <cell r="E355">
            <v>6</v>
          </cell>
          <cell r="I355" t="str">
            <v>More facilities (kitchen / toilets / sports field)</v>
          </cell>
          <cell r="K355" t="str">
            <v>Fasilidade barak liu (dapur / haris fatin / fasiliadade desportu)</v>
          </cell>
        </row>
      </sheetData>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J"/>
      <sheetName val="Codes"/>
      <sheetName val="Recurring Qns"/>
    </sheetNames>
    <sheetDataSet>
      <sheetData sheetId="0"/>
      <sheetData sheetId="1"/>
      <sheetData sheetId="2"/>
      <sheetData sheetId="3">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997</v>
          </cell>
          <cell r="I4" t="str">
            <v>Other (specify)</v>
          </cell>
          <cell r="K4" t="str">
            <v>Seluk (spesifika)</v>
          </cell>
        </row>
        <row r="5">
          <cell r="A5" t="str">
            <v>H1.01.d</v>
          </cell>
          <cell r="B5" t="str">
            <v>Response</v>
          </cell>
          <cell r="D5" t="str">
            <v>Category option</v>
          </cell>
          <cell r="E5">
            <v>998</v>
          </cell>
          <cell r="I5" t="str">
            <v>Don't know</v>
          </cell>
          <cell r="K5" t="str">
            <v>La hatene</v>
          </cell>
        </row>
        <row r="6">
          <cell r="A6" t="str">
            <v>H1.01.e</v>
          </cell>
          <cell r="B6" t="str">
            <v>Response</v>
          </cell>
          <cell r="D6" t="str">
            <v>Category option</v>
          </cell>
          <cell r="E6">
            <v>999</v>
          </cell>
          <cell r="I6" t="str">
            <v>Refused to answer</v>
          </cell>
          <cell r="K6" t="str">
            <v>Lakohi fo resposta</v>
          </cell>
        </row>
        <row r="7">
          <cell r="A7" t="str">
            <v>H2.30.a</v>
          </cell>
          <cell r="B7" t="str">
            <v>Response</v>
          </cell>
          <cell r="D7" t="str">
            <v>Category option</v>
          </cell>
          <cell r="E7">
            <v>996</v>
          </cell>
          <cell r="I7" t="str">
            <v>Estimated</v>
          </cell>
          <cell r="K7" t="str">
            <v>Estimasaun</v>
          </cell>
        </row>
        <row r="8">
          <cell r="A8" t="str">
            <v>H2.30.b</v>
          </cell>
          <cell r="B8" t="str">
            <v>Response</v>
          </cell>
          <cell r="D8" t="str">
            <v>Category option</v>
          </cell>
          <cell r="E8">
            <v>995</v>
          </cell>
          <cell r="I8" t="str">
            <v>Seems wrong</v>
          </cell>
          <cell r="K8" t="str">
            <v>Karik sala</v>
          </cell>
        </row>
        <row r="9">
          <cell r="A9" t="str">
            <v>H2.30.c</v>
          </cell>
          <cell r="B9" t="str">
            <v>Response</v>
          </cell>
          <cell r="D9" t="str">
            <v>Category option</v>
          </cell>
          <cell r="E9">
            <v>994</v>
          </cell>
          <cell r="I9" t="str">
            <v>Use year of birth instead</v>
          </cell>
          <cell r="K9" t="str">
            <v>Uza deit data moris</v>
          </cell>
        </row>
        <row r="10">
          <cell r="A10" t="str">
            <v>H1.02.a</v>
          </cell>
          <cell r="B10" t="str">
            <v>Response</v>
          </cell>
          <cell r="D10" t="str">
            <v>Category option</v>
          </cell>
          <cell r="E10">
            <v>1</v>
          </cell>
          <cell r="I10" t="str">
            <v>None completed</v>
          </cell>
          <cell r="K10" t="str">
            <v>La Kompletu</v>
          </cell>
        </row>
        <row r="11">
          <cell r="A11" t="str">
            <v>H1.02.b</v>
          </cell>
          <cell r="B11" t="str">
            <v>Response</v>
          </cell>
          <cell r="D11" t="str">
            <v>Category option</v>
          </cell>
          <cell r="E11">
            <v>2</v>
          </cell>
          <cell r="I11" t="str">
            <v>Pre-School</v>
          </cell>
          <cell r="K11" t="str">
            <v>Pre-Eskolar</v>
          </cell>
        </row>
        <row r="12">
          <cell r="A12" t="str">
            <v>H1.02.c</v>
          </cell>
          <cell r="B12" t="str">
            <v>Response</v>
          </cell>
          <cell r="D12" t="str">
            <v>Category option</v>
          </cell>
          <cell r="E12">
            <v>3</v>
          </cell>
          <cell r="I12" t="str">
            <v>Primary School</v>
          </cell>
          <cell r="K12" t="str">
            <v>Eskola Primária</v>
          </cell>
        </row>
        <row r="13">
          <cell r="A13" t="str">
            <v>H1.02.d</v>
          </cell>
          <cell r="B13" t="str">
            <v>Response</v>
          </cell>
          <cell r="D13" t="str">
            <v>Category option</v>
          </cell>
          <cell r="E13">
            <v>4</v>
          </cell>
          <cell r="I13" t="str">
            <v>Junior High School</v>
          </cell>
          <cell r="K13" t="str">
            <v>Eskola Pre-Sekundária</v>
          </cell>
        </row>
        <row r="14">
          <cell r="A14" t="str">
            <v>H1.02.e</v>
          </cell>
          <cell r="B14" t="str">
            <v>Response</v>
          </cell>
          <cell r="D14" t="str">
            <v>Category option</v>
          </cell>
          <cell r="E14">
            <v>5</v>
          </cell>
          <cell r="I14" t="str">
            <v>Senior High School</v>
          </cell>
          <cell r="K14" t="str">
            <v>Eskola Sekundario</v>
          </cell>
        </row>
        <row r="15">
          <cell r="A15" t="str">
            <v>H1.02.f</v>
          </cell>
          <cell r="B15" t="str">
            <v>Response</v>
          </cell>
          <cell r="D15" t="str">
            <v>Category option</v>
          </cell>
          <cell r="E15">
            <v>6</v>
          </cell>
          <cell r="I15" t="str">
            <v>University</v>
          </cell>
          <cell r="K15" t="str">
            <v>Universidade</v>
          </cell>
        </row>
        <row r="16">
          <cell r="A16" t="str">
            <v>H1.02.g</v>
          </cell>
          <cell r="B16" t="str">
            <v>Response</v>
          </cell>
          <cell r="D16" t="str">
            <v>Category option</v>
          </cell>
          <cell r="E16">
            <v>7</v>
          </cell>
          <cell r="I16" t="str">
            <v>Some classes</v>
          </cell>
          <cell r="K16" t="str">
            <v>Klasse balun</v>
          </cell>
        </row>
        <row r="17">
          <cell r="A17" t="str">
            <v>H1.02.h</v>
          </cell>
          <cell r="B17" t="str">
            <v>Response</v>
          </cell>
          <cell r="D17" t="str">
            <v>Category option</v>
          </cell>
          <cell r="E17">
            <v>8</v>
          </cell>
          <cell r="I17" t="str">
            <v>All classes</v>
          </cell>
          <cell r="K17" t="str">
            <v>Klasse hotu</v>
          </cell>
        </row>
        <row r="18">
          <cell r="A18" t="str">
            <v>H1.06a</v>
          </cell>
          <cell r="B18" t="str">
            <v>Response</v>
          </cell>
          <cell r="D18" t="str">
            <v>Category option</v>
          </cell>
          <cell r="E18">
            <v>0</v>
          </cell>
          <cell r="I18" t="str">
            <v>No</v>
          </cell>
          <cell r="K18" t="str">
            <v>Lae</v>
          </cell>
        </row>
        <row r="19">
          <cell r="A19" t="str">
            <v>H1.06b</v>
          </cell>
          <cell r="B19" t="str">
            <v>Response</v>
          </cell>
          <cell r="D19" t="str">
            <v>Category option</v>
          </cell>
          <cell r="E19">
            <v>1</v>
          </cell>
          <cell r="I19" t="str">
            <v>Yes - Academy</v>
          </cell>
          <cell r="K19" t="str">
            <v>Sim - Akademia</v>
          </cell>
        </row>
        <row r="20">
          <cell r="A20" t="str">
            <v>H1.06c</v>
          </cell>
          <cell r="B20" t="str">
            <v>Response</v>
          </cell>
          <cell r="D20" t="str">
            <v>Category option</v>
          </cell>
          <cell r="E20">
            <v>2</v>
          </cell>
          <cell r="I20" t="str">
            <v>Yes - Institute</v>
          </cell>
          <cell r="K20" t="str">
            <v>Sim - Institutu</v>
          </cell>
        </row>
        <row r="21">
          <cell r="A21" t="str">
            <v>H1.06d</v>
          </cell>
          <cell r="B21" t="str">
            <v>Response</v>
          </cell>
          <cell r="D21" t="str">
            <v>Category option</v>
          </cell>
          <cell r="E21">
            <v>3</v>
          </cell>
          <cell r="I21" t="str">
            <v xml:space="preserve">Yes - University </v>
          </cell>
          <cell r="K21" t="str">
            <v>Sim - Universidade</v>
          </cell>
        </row>
        <row r="22">
          <cell r="A22" t="str">
            <v>H1.06e</v>
          </cell>
          <cell r="B22" t="str">
            <v>Response</v>
          </cell>
          <cell r="D22" t="str">
            <v>Category option</v>
          </cell>
          <cell r="E22">
            <v>4</v>
          </cell>
          <cell r="I22" t="str">
            <v>Yes - Other</v>
          </cell>
          <cell r="K22" t="str">
            <v>Sim - Seluk</v>
          </cell>
        </row>
        <row r="23">
          <cell r="A23" t="str">
            <v>M8.02a</v>
          </cell>
          <cell r="B23" t="str">
            <v>Response</v>
          </cell>
          <cell r="D23" t="str">
            <v>Category option</v>
          </cell>
          <cell r="E23">
            <v>1</v>
          </cell>
          <cell r="I23" t="str">
            <v>Uma maromak / uma lulik / god house</v>
          </cell>
          <cell r="K23" t="str">
            <v>Uma maromak / uma lulik</v>
          </cell>
        </row>
        <row r="24">
          <cell r="A24" t="str">
            <v>M8.02b</v>
          </cell>
          <cell r="B24" t="str">
            <v>Response</v>
          </cell>
          <cell r="D24" t="str">
            <v>Category option</v>
          </cell>
          <cell r="E24">
            <v>2</v>
          </cell>
          <cell r="I24" t="str">
            <v>Uma liurai / political house</v>
          </cell>
          <cell r="K24" t="str">
            <v>Uma liurai</v>
          </cell>
        </row>
        <row r="25">
          <cell r="A25" t="str">
            <v>M8.02c</v>
          </cell>
          <cell r="B25" t="str">
            <v>Response</v>
          </cell>
          <cell r="D25" t="str">
            <v>Category option</v>
          </cell>
          <cell r="E25">
            <v>3</v>
          </cell>
          <cell r="I25" t="str">
            <v>Gate keeper</v>
          </cell>
          <cell r="K25" t="str">
            <v>Hein odamatan</v>
          </cell>
        </row>
        <row r="26">
          <cell r="A26" t="str">
            <v>M8.02d</v>
          </cell>
          <cell r="B26" t="str">
            <v>Response</v>
          </cell>
          <cell r="D26" t="str">
            <v>Category option</v>
          </cell>
          <cell r="E26">
            <v>4</v>
          </cell>
          <cell r="I26" t="str">
            <v>Newcomer</v>
          </cell>
          <cell r="K26" t="str">
            <v>Ema foun</v>
          </cell>
        </row>
        <row r="27">
          <cell r="A27" t="str">
            <v>M8.02e</v>
          </cell>
          <cell r="B27" t="str">
            <v>Response</v>
          </cell>
          <cell r="D27" t="str">
            <v>Category option</v>
          </cell>
          <cell r="E27">
            <v>5</v>
          </cell>
          <cell r="I27" t="str">
            <v>Other position</v>
          </cell>
          <cell r="K27" t="str">
            <v>Pojisaun seluk</v>
          </cell>
        </row>
        <row r="28">
          <cell r="A28" t="str">
            <v>M3.02.a</v>
          </cell>
          <cell r="B28" t="str">
            <v>Response</v>
          </cell>
          <cell r="D28" t="str">
            <v>Category option</v>
          </cell>
          <cell r="E28">
            <v>1</v>
          </cell>
          <cell r="I28" t="str">
            <v>Yes - part owned</v>
          </cell>
          <cell r="K28" t="str">
            <v>Sim - balun</v>
          </cell>
        </row>
        <row r="29">
          <cell r="A29" t="str">
            <v>M3.02.b</v>
          </cell>
          <cell r="B29" t="str">
            <v>Response</v>
          </cell>
          <cell r="D29" t="str">
            <v>Category option</v>
          </cell>
          <cell r="E29">
            <v>2</v>
          </cell>
          <cell r="I29" t="str">
            <v>Yes - fully owned</v>
          </cell>
          <cell r="K29" t="str">
            <v>Sim - tomak</v>
          </cell>
        </row>
        <row r="30">
          <cell r="A30" t="str">
            <v>M3.03.a</v>
          </cell>
          <cell r="B30" t="str">
            <v>Response</v>
          </cell>
          <cell r="D30" t="str">
            <v>Category option</v>
          </cell>
          <cell r="E30">
            <v>1</v>
          </cell>
          <cell r="I30" t="str">
            <v>Uncompacted earth</v>
          </cell>
          <cell r="K30" t="str">
            <v>Rai nebee la hanehan metin</v>
          </cell>
        </row>
        <row r="31">
          <cell r="A31" t="str">
            <v>M3.03.b</v>
          </cell>
          <cell r="B31" t="str">
            <v>Response</v>
          </cell>
          <cell r="D31" t="str">
            <v>Category option</v>
          </cell>
          <cell r="E31">
            <v>2</v>
          </cell>
          <cell r="I31" t="str">
            <v>Sand</v>
          </cell>
          <cell r="K31" t="str">
            <v>Rai henek</v>
          </cell>
        </row>
        <row r="32">
          <cell r="A32" t="str">
            <v>M3.03.c</v>
          </cell>
          <cell r="B32" t="str">
            <v>Response</v>
          </cell>
          <cell r="D32" t="str">
            <v>Category option</v>
          </cell>
          <cell r="E32">
            <v>3</v>
          </cell>
          <cell r="I32" t="str">
            <v>Compacted dung/mud/clay</v>
          </cell>
          <cell r="K32" t="str">
            <v>Estrume / tahu / tahu belit nebee hanehan metin</v>
          </cell>
        </row>
        <row r="33">
          <cell r="A33" t="str">
            <v>M3.03.d</v>
          </cell>
          <cell r="B33" t="str">
            <v>Response</v>
          </cell>
          <cell r="D33" t="str">
            <v>Category option</v>
          </cell>
          <cell r="E33">
            <v>4</v>
          </cell>
          <cell r="I33" t="str">
            <v>Bamboo</v>
          </cell>
          <cell r="K33" t="str">
            <v>Bambu</v>
          </cell>
        </row>
        <row r="34">
          <cell r="A34" t="str">
            <v>M3.03.e</v>
          </cell>
          <cell r="B34" t="str">
            <v>Response</v>
          </cell>
          <cell r="D34" t="str">
            <v>Category option</v>
          </cell>
          <cell r="E34">
            <v>5</v>
          </cell>
          <cell r="I34" t="str">
            <v>Palm</v>
          </cell>
          <cell r="K34" t="str">
            <v>Tali</v>
          </cell>
        </row>
        <row r="35">
          <cell r="A35" t="str">
            <v>M3.03.f</v>
          </cell>
          <cell r="B35" t="str">
            <v>Response</v>
          </cell>
          <cell r="D35" t="str">
            <v>Category option</v>
          </cell>
          <cell r="E35">
            <v>6</v>
          </cell>
          <cell r="I35" t="str">
            <v>Plastic Sheeting</v>
          </cell>
          <cell r="K35" t="str">
            <v>Taka ho plastik</v>
          </cell>
        </row>
        <row r="36">
          <cell r="A36" t="str">
            <v>M3.03.g</v>
          </cell>
          <cell r="B36" t="str">
            <v>Response</v>
          </cell>
          <cell r="D36" t="str">
            <v>Category option</v>
          </cell>
          <cell r="E36">
            <v>7</v>
          </cell>
          <cell r="I36" t="str">
            <v>Matting</v>
          </cell>
          <cell r="K36" t="str">
            <v>Biti</v>
          </cell>
        </row>
        <row r="37">
          <cell r="A37" t="str">
            <v>M3.03.h</v>
          </cell>
          <cell r="B37" t="str">
            <v>Response</v>
          </cell>
          <cell r="D37" t="str">
            <v>Category option</v>
          </cell>
          <cell r="E37">
            <v>8</v>
          </cell>
          <cell r="I37" t="str">
            <v>Wood</v>
          </cell>
          <cell r="K37" t="str">
            <v>Ai</v>
          </cell>
        </row>
        <row r="38">
          <cell r="A38" t="str">
            <v>M3.03.i</v>
          </cell>
          <cell r="B38" t="str">
            <v>Response</v>
          </cell>
          <cell r="D38" t="str">
            <v>Category option</v>
          </cell>
          <cell r="E38">
            <v>9</v>
          </cell>
          <cell r="I38" t="str">
            <v>Vinyl</v>
          </cell>
          <cell r="K38" t="str">
            <v>Sintetiku</v>
          </cell>
        </row>
        <row r="39">
          <cell r="A39" t="str">
            <v>M3.03.j</v>
          </cell>
          <cell r="B39" t="str">
            <v>Response</v>
          </cell>
          <cell r="D39" t="str">
            <v>Category option</v>
          </cell>
          <cell r="E39">
            <v>10</v>
          </cell>
          <cell r="I39" t="str">
            <v>Asphalt/Cement</v>
          </cell>
          <cell r="K39" t="str">
            <v>Alkatraun/Simente</v>
          </cell>
        </row>
        <row r="40">
          <cell r="A40" t="str">
            <v>M3.03.k</v>
          </cell>
          <cell r="B40" t="str">
            <v>Response</v>
          </cell>
          <cell r="D40" t="str">
            <v>Category option</v>
          </cell>
          <cell r="E40">
            <v>11</v>
          </cell>
          <cell r="I40" t="str">
            <v>Rock/Stones</v>
          </cell>
          <cell r="K40" t="str">
            <v>Fatuk bot/britas</v>
          </cell>
        </row>
        <row r="41">
          <cell r="A41" t="str">
            <v>M3.03.l</v>
          </cell>
          <cell r="B41" t="str">
            <v>Response</v>
          </cell>
          <cell r="D41" t="str">
            <v>Category option</v>
          </cell>
          <cell r="E41">
            <v>12</v>
          </cell>
          <cell r="I41" t="str">
            <v>Tiles</v>
          </cell>
          <cell r="K41" t="str">
            <v>Telha</v>
          </cell>
        </row>
        <row r="42">
          <cell r="A42" t="str">
            <v>M3.03.m</v>
          </cell>
          <cell r="B42" t="str">
            <v>Response</v>
          </cell>
          <cell r="D42" t="str">
            <v>Category option</v>
          </cell>
          <cell r="E42">
            <v>13</v>
          </cell>
          <cell r="I42" t="str">
            <v>Carpet</v>
          </cell>
          <cell r="K42" t="str">
            <v>Karpet</v>
          </cell>
        </row>
        <row r="43">
          <cell r="A43" t="str">
            <v>H2.11.a</v>
          </cell>
          <cell r="B43" t="str">
            <v>Response</v>
          </cell>
          <cell r="D43" t="str">
            <v>Category option</v>
          </cell>
          <cell r="E43">
            <v>0</v>
          </cell>
          <cell r="I43" t="str">
            <v>Female</v>
          </cell>
          <cell r="K43" t="str">
            <v>Feto</v>
          </cell>
        </row>
        <row r="44">
          <cell r="A44" t="str">
            <v>H2.11.b</v>
          </cell>
          <cell r="B44" t="str">
            <v>Response</v>
          </cell>
          <cell r="D44" t="str">
            <v>Category option</v>
          </cell>
          <cell r="E44">
            <v>1</v>
          </cell>
          <cell r="I44" t="str">
            <v>Male</v>
          </cell>
          <cell r="K44" t="str">
            <v>Mane</v>
          </cell>
        </row>
        <row r="45">
          <cell r="A45" t="str">
            <v>H2.12.a</v>
          </cell>
          <cell r="B45" t="str">
            <v>Response</v>
          </cell>
          <cell r="D45" t="str">
            <v>Category option</v>
          </cell>
          <cell r="E45">
            <v>0</v>
          </cell>
          <cell r="I45" t="str">
            <v>Head</v>
          </cell>
          <cell r="K45" t="str">
            <v>Xefi uma-kain</v>
          </cell>
        </row>
        <row r="46">
          <cell r="A46" t="str">
            <v>H2.12.b</v>
          </cell>
          <cell r="B46" t="str">
            <v>Response</v>
          </cell>
          <cell r="D46" t="str">
            <v>Category option</v>
          </cell>
          <cell r="E46">
            <v>1</v>
          </cell>
          <cell r="I46" t="str">
            <v>Wife of Head</v>
          </cell>
          <cell r="K46" t="str">
            <v>Fen / Kaben husi xefi uma-kain</v>
          </cell>
        </row>
        <row r="47">
          <cell r="A47" t="str">
            <v>H2.12.c</v>
          </cell>
          <cell r="B47" t="str">
            <v>Response</v>
          </cell>
          <cell r="D47" t="str">
            <v>Category option</v>
          </cell>
          <cell r="E47">
            <v>2</v>
          </cell>
          <cell r="I47" t="str">
            <v>Husband of Head</v>
          </cell>
          <cell r="K47" t="str">
            <v>Laen / kaben xefi uma-kain</v>
          </cell>
        </row>
        <row r="48">
          <cell r="A48" t="str">
            <v>H2.12.d</v>
          </cell>
          <cell r="B48" t="str">
            <v>Response</v>
          </cell>
          <cell r="D48" t="str">
            <v>Category option</v>
          </cell>
          <cell r="E48">
            <v>3</v>
          </cell>
          <cell r="I48" t="str">
            <v xml:space="preserve">Son </v>
          </cell>
          <cell r="K48" t="str">
            <v>Oan mane</v>
          </cell>
        </row>
        <row r="49">
          <cell r="A49" t="str">
            <v>H2.12.e</v>
          </cell>
          <cell r="B49" t="str">
            <v>Response</v>
          </cell>
          <cell r="D49" t="str">
            <v>Category option</v>
          </cell>
          <cell r="E49">
            <v>4</v>
          </cell>
          <cell r="I49" t="str">
            <v>Daughter</v>
          </cell>
          <cell r="K49" t="str">
            <v>Oan feto</v>
          </cell>
        </row>
        <row r="50">
          <cell r="A50" t="str">
            <v>H2.12.f</v>
          </cell>
          <cell r="B50" t="str">
            <v>Response</v>
          </cell>
          <cell r="D50" t="str">
            <v>Category option</v>
          </cell>
          <cell r="E50">
            <v>5</v>
          </cell>
          <cell r="I50" t="str">
            <v>Adopted / Step-Child</v>
          </cell>
          <cell r="K50" t="str">
            <v>Oan hakiak</v>
          </cell>
        </row>
        <row r="51">
          <cell r="A51" t="str">
            <v>H2.12.g</v>
          </cell>
          <cell r="B51" t="str">
            <v>Response</v>
          </cell>
          <cell r="D51" t="str">
            <v>Category option</v>
          </cell>
          <cell r="E51">
            <v>6</v>
          </cell>
          <cell r="I51" t="str">
            <v>Granddaughter</v>
          </cell>
          <cell r="K51" t="str">
            <v>Be-oan feto</v>
          </cell>
        </row>
        <row r="52">
          <cell r="A52" t="str">
            <v>H2.12.h</v>
          </cell>
          <cell r="B52" t="str">
            <v>Response</v>
          </cell>
          <cell r="D52" t="str">
            <v>Category option</v>
          </cell>
          <cell r="E52">
            <v>7</v>
          </cell>
          <cell r="I52" t="str">
            <v>Grandson</v>
          </cell>
          <cell r="K52" t="str">
            <v>Be-oan mane</v>
          </cell>
        </row>
        <row r="53">
          <cell r="A53" t="str">
            <v>H2.12.i</v>
          </cell>
          <cell r="B53" t="str">
            <v>Response</v>
          </cell>
          <cell r="D53" t="str">
            <v>Category option</v>
          </cell>
          <cell r="E53">
            <v>8</v>
          </cell>
          <cell r="I53" t="str">
            <v>Niece</v>
          </cell>
          <cell r="K53" t="str">
            <v>Subrinha</v>
          </cell>
        </row>
        <row r="54">
          <cell r="A54" t="str">
            <v>H2.12.j</v>
          </cell>
          <cell r="B54" t="str">
            <v>Response</v>
          </cell>
          <cell r="D54" t="str">
            <v>Category option</v>
          </cell>
          <cell r="E54">
            <v>9</v>
          </cell>
          <cell r="I54" t="str">
            <v>Nephew</v>
          </cell>
          <cell r="K54" t="str">
            <v>Subrinho</v>
          </cell>
        </row>
        <row r="55">
          <cell r="A55" t="str">
            <v>H2.12.k</v>
          </cell>
          <cell r="B55" t="str">
            <v>Response</v>
          </cell>
          <cell r="D55" t="str">
            <v>Category option</v>
          </cell>
          <cell r="E55">
            <v>10</v>
          </cell>
          <cell r="I55" t="str">
            <v>Father</v>
          </cell>
          <cell r="K55" t="str">
            <v>Aman</v>
          </cell>
        </row>
        <row r="56">
          <cell r="A56" t="str">
            <v>H2.12.l</v>
          </cell>
          <cell r="B56" t="str">
            <v>Response</v>
          </cell>
          <cell r="D56" t="str">
            <v>Category option</v>
          </cell>
          <cell r="E56">
            <v>11</v>
          </cell>
          <cell r="I56" t="str">
            <v>Mother</v>
          </cell>
          <cell r="K56" t="str">
            <v>Inan</v>
          </cell>
        </row>
        <row r="57">
          <cell r="A57" t="str">
            <v>H2.12.m</v>
          </cell>
          <cell r="B57" t="str">
            <v>Response</v>
          </cell>
          <cell r="D57" t="str">
            <v>Category option</v>
          </cell>
          <cell r="E57">
            <v>12</v>
          </cell>
          <cell r="I57" t="str">
            <v>Sister</v>
          </cell>
          <cell r="K57" t="str">
            <v>Feton</v>
          </cell>
        </row>
        <row r="58">
          <cell r="A58" t="str">
            <v>H2.12.n</v>
          </cell>
          <cell r="B58" t="str">
            <v>Response</v>
          </cell>
          <cell r="D58" t="str">
            <v>Category option</v>
          </cell>
          <cell r="E58">
            <v>13</v>
          </cell>
          <cell r="I58" t="str">
            <v>Brother</v>
          </cell>
          <cell r="K58" t="str">
            <v>Nan</v>
          </cell>
        </row>
        <row r="59">
          <cell r="A59" t="str">
            <v>H2.12.o</v>
          </cell>
          <cell r="B59" t="str">
            <v>Response</v>
          </cell>
          <cell r="D59" t="str">
            <v>Category option</v>
          </cell>
          <cell r="E59">
            <v>14</v>
          </cell>
          <cell r="I59" t="str">
            <v>Aunt</v>
          </cell>
          <cell r="K59" t="str">
            <v>Tia</v>
          </cell>
        </row>
        <row r="60">
          <cell r="A60" t="str">
            <v>H2.12.oo</v>
          </cell>
          <cell r="B60" t="str">
            <v>Response</v>
          </cell>
          <cell r="D60" t="str">
            <v>Category option</v>
          </cell>
          <cell r="E60">
            <v>15</v>
          </cell>
          <cell r="I60" t="str">
            <v>Uncle</v>
          </cell>
          <cell r="K60" t="str">
            <v>Tiu</v>
          </cell>
        </row>
        <row r="61">
          <cell r="A61" t="str">
            <v>H2.12.p</v>
          </cell>
          <cell r="B61" t="str">
            <v>Response</v>
          </cell>
          <cell r="D61" t="str">
            <v>Category option</v>
          </cell>
          <cell r="E61">
            <v>16</v>
          </cell>
          <cell r="I61" t="str">
            <v>Daughter-in-Law</v>
          </cell>
          <cell r="K61" t="str">
            <v>Feto foun</v>
          </cell>
        </row>
        <row r="62">
          <cell r="A62" t="str">
            <v>H2.12.pp</v>
          </cell>
          <cell r="B62" t="str">
            <v>Response</v>
          </cell>
          <cell r="D62" t="str">
            <v>Category option</v>
          </cell>
          <cell r="E62">
            <v>17</v>
          </cell>
          <cell r="I62" t="str">
            <v>Son-in-Law</v>
          </cell>
          <cell r="K62" t="str">
            <v>Mane foun</v>
          </cell>
        </row>
        <row r="63">
          <cell r="A63" t="str">
            <v>H2.12.q</v>
          </cell>
          <cell r="B63" t="str">
            <v>Response</v>
          </cell>
          <cell r="D63" t="str">
            <v>Category option</v>
          </cell>
          <cell r="E63">
            <v>18</v>
          </cell>
          <cell r="I63" t="str">
            <v>Grandfather</v>
          </cell>
          <cell r="K63" t="str">
            <v>Avo mane</v>
          </cell>
        </row>
        <row r="64">
          <cell r="A64" t="str">
            <v>H2.12.r</v>
          </cell>
          <cell r="B64" t="str">
            <v>Response</v>
          </cell>
          <cell r="D64" t="str">
            <v>Category option</v>
          </cell>
          <cell r="E64">
            <v>19</v>
          </cell>
          <cell r="I64" t="str">
            <v>Grandmother</v>
          </cell>
          <cell r="K64" t="str">
            <v>Avo feto</v>
          </cell>
        </row>
        <row r="65">
          <cell r="A65" t="str">
            <v>H2.12.s</v>
          </cell>
          <cell r="B65" t="str">
            <v>Response</v>
          </cell>
          <cell r="D65" t="str">
            <v>Category option</v>
          </cell>
          <cell r="E65">
            <v>20</v>
          </cell>
          <cell r="I65" t="str">
            <v>Father-in-Law</v>
          </cell>
          <cell r="K65" t="str">
            <v>Banin mane</v>
          </cell>
        </row>
        <row r="66">
          <cell r="A66" t="str">
            <v>H2.12.t</v>
          </cell>
          <cell r="B66" t="str">
            <v>Response</v>
          </cell>
          <cell r="D66" t="str">
            <v>Category option</v>
          </cell>
          <cell r="E66">
            <v>21</v>
          </cell>
          <cell r="I66" t="str">
            <v>Mother-in-Law</v>
          </cell>
          <cell r="K66" t="str">
            <v>Banin feto</v>
          </cell>
        </row>
        <row r="67">
          <cell r="A67" t="str">
            <v>H2.12.u</v>
          </cell>
          <cell r="B67" t="str">
            <v>Response</v>
          </cell>
          <cell r="D67" t="str">
            <v>Category option</v>
          </cell>
          <cell r="E67">
            <v>22</v>
          </cell>
          <cell r="I67" t="str">
            <v>Cousin</v>
          </cell>
          <cell r="K67" t="str">
            <v>Prima</v>
          </cell>
        </row>
        <row r="68">
          <cell r="A68" t="str">
            <v>H2.12.uu</v>
          </cell>
          <cell r="B68" t="str">
            <v>Response</v>
          </cell>
          <cell r="D68" t="str">
            <v>Category option</v>
          </cell>
          <cell r="E68">
            <v>23</v>
          </cell>
          <cell r="I68" t="str">
            <v>Cousin</v>
          </cell>
          <cell r="K68" t="str">
            <v>Primo</v>
          </cell>
        </row>
        <row r="69">
          <cell r="A69" t="str">
            <v>H2.12.v</v>
          </cell>
          <cell r="B69" t="str">
            <v>Response</v>
          </cell>
          <cell r="D69" t="str">
            <v>Category option</v>
          </cell>
          <cell r="E69">
            <v>24</v>
          </cell>
          <cell r="I69" t="str">
            <v>Other Relative</v>
          </cell>
          <cell r="K69" t="str">
            <v>Familia seluk</v>
          </cell>
        </row>
        <row r="70">
          <cell r="A70" t="str">
            <v>H2.12.w</v>
          </cell>
          <cell r="B70" t="str">
            <v>Response</v>
          </cell>
          <cell r="D70" t="str">
            <v>Category option</v>
          </cell>
          <cell r="E70">
            <v>25</v>
          </cell>
          <cell r="I70" t="str">
            <v>Servant / Maid / Helper</v>
          </cell>
          <cell r="K70" t="str">
            <v>Pembantu (ema nebe serbisu ajuda iha uma)</v>
          </cell>
        </row>
        <row r="71">
          <cell r="A71" t="str">
            <v>H2.12.x</v>
          </cell>
          <cell r="B71" t="str">
            <v>Response</v>
          </cell>
          <cell r="D71" t="str">
            <v>Category option</v>
          </cell>
          <cell r="E71">
            <v>26</v>
          </cell>
          <cell r="I71" t="str">
            <v>Servant's Relative</v>
          </cell>
          <cell r="K71" t="str">
            <v>Pembantu nian familia</v>
          </cell>
        </row>
        <row r="72">
          <cell r="A72" t="str">
            <v>H2.12.y</v>
          </cell>
          <cell r="B72" t="str">
            <v>Response</v>
          </cell>
          <cell r="D72" t="str">
            <v>Category option</v>
          </cell>
          <cell r="E72">
            <v>27</v>
          </cell>
          <cell r="I72" t="str">
            <v>Tenant</v>
          </cell>
          <cell r="K72" t="str">
            <v>Ema kos</v>
          </cell>
        </row>
        <row r="73">
          <cell r="A73" t="str">
            <v>H2.12.z</v>
          </cell>
          <cell r="B73" t="str">
            <v>Response</v>
          </cell>
          <cell r="D73" t="str">
            <v>Category option</v>
          </cell>
          <cell r="E73">
            <v>28</v>
          </cell>
          <cell r="I73" t="str">
            <v>Tenant's Relative</v>
          </cell>
          <cell r="K73" t="str">
            <v>Ema kos nian familia</v>
          </cell>
        </row>
        <row r="74">
          <cell r="A74" t="str">
            <v>H2.20.a</v>
          </cell>
          <cell r="B74" t="str">
            <v>Response</v>
          </cell>
          <cell r="D74" t="str">
            <v>Category option</v>
          </cell>
          <cell r="E74">
            <v>1</v>
          </cell>
          <cell r="I74" t="str">
            <v>Yes - day, month and year</v>
          </cell>
          <cell r="K74" t="str">
            <v>Sim - loron, fulan no tinan</v>
          </cell>
        </row>
        <row r="75">
          <cell r="A75" t="str">
            <v>H2.20.b</v>
          </cell>
          <cell r="B75" t="str">
            <v>Response</v>
          </cell>
          <cell r="D75" t="str">
            <v>Category option</v>
          </cell>
          <cell r="E75">
            <v>2</v>
          </cell>
          <cell r="I75" t="str">
            <v>Yes - month and year only</v>
          </cell>
          <cell r="K75" t="str">
            <v>Sim - fulan no tinan deit</v>
          </cell>
        </row>
        <row r="76">
          <cell r="A76" t="str">
            <v>H2.20.c</v>
          </cell>
          <cell r="B76" t="str">
            <v>Response</v>
          </cell>
          <cell r="D76" t="str">
            <v>Category option</v>
          </cell>
          <cell r="E76">
            <v>3</v>
          </cell>
          <cell r="I76" t="str">
            <v>Yes - year only</v>
          </cell>
          <cell r="K76" t="str">
            <v>Sim - tinan deit</v>
          </cell>
        </row>
        <row r="77">
          <cell r="A77" t="str">
            <v>H2.30.a</v>
          </cell>
          <cell r="B77" t="str">
            <v>Response</v>
          </cell>
          <cell r="D77" t="str">
            <v>Category option</v>
          </cell>
          <cell r="E77">
            <v>2</v>
          </cell>
          <cell r="I77" t="str">
            <v>No, refused</v>
          </cell>
          <cell r="K77" t="str">
            <v>Lae, lakoi</v>
          </cell>
        </row>
        <row r="78">
          <cell r="A78" t="str">
            <v>H2.30.b</v>
          </cell>
          <cell r="B78" t="str">
            <v>Response</v>
          </cell>
          <cell r="D78" t="str">
            <v>Category option</v>
          </cell>
          <cell r="E78">
            <v>3</v>
          </cell>
          <cell r="I78" t="str">
            <v>No, card not available</v>
          </cell>
          <cell r="K78" t="str">
            <v>Lae, laiha kartu</v>
          </cell>
        </row>
        <row r="79">
          <cell r="A79" t="str">
            <v>H2.32.a</v>
          </cell>
          <cell r="B79" t="str">
            <v>Response</v>
          </cell>
          <cell r="D79" t="str">
            <v>Category option</v>
          </cell>
          <cell r="E79">
            <v>1</v>
          </cell>
          <cell r="I79" t="str">
            <v>Under 15</v>
          </cell>
          <cell r="K79" t="str">
            <v>Under 15</v>
          </cell>
        </row>
        <row r="80">
          <cell r="A80" t="str">
            <v>H2.32.b</v>
          </cell>
          <cell r="B80" t="str">
            <v>Response</v>
          </cell>
          <cell r="D80" t="str">
            <v>Category option</v>
          </cell>
          <cell r="E80">
            <v>2</v>
          </cell>
          <cell r="I80" t="str">
            <v>15-29</v>
          </cell>
          <cell r="K80" t="str">
            <v>15-29</v>
          </cell>
        </row>
        <row r="81">
          <cell r="A81" t="str">
            <v>H2.32.c</v>
          </cell>
          <cell r="B81" t="str">
            <v>Response</v>
          </cell>
          <cell r="D81" t="str">
            <v>Category option</v>
          </cell>
          <cell r="E81">
            <v>3</v>
          </cell>
          <cell r="I81" t="str">
            <v>30-49</v>
          </cell>
          <cell r="K81" t="str">
            <v>30-49</v>
          </cell>
        </row>
        <row r="82">
          <cell r="A82" t="str">
            <v>H2.32.d</v>
          </cell>
          <cell r="B82" t="str">
            <v>Response</v>
          </cell>
          <cell r="D82" t="str">
            <v>Category option</v>
          </cell>
          <cell r="E82">
            <v>4</v>
          </cell>
          <cell r="I82" t="str">
            <v>Over 50</v>
          </cell>
          <cell r="K82" t="str">
            <v>Over 50</v>
          </cell>
        </row>
        <row r="83">
          <cell r="A83" t="str">
            <v>H2.31.a</v>
          </cell>
          <cell r="B83" t="str">
            <v>Response</v>
          </cell>
          <cell r="D83" t="str">
            <v>Category option</v>
          </cell>
          <cell r="E83">
            <v>1</v>
          </cell>
          <cell r="I83" t="str">
            <v>Months</v>
          </cell>
          <cell r="K83" t="str">
            <v>Fulan</v>
          </cell>
        </row>
        <row r="84">
          <cell r="A84" t="str">
            <v>H2.31.b</v>
          </cell>
          <cell r="B84" t="str">
            <v>Response</v>
          </cell>
          <cell r="D84" t="str">
            <v>Category option</v>
          </cell>
          <cell r="E84">
            <v>2</v>
          </cell>
          <cell r="I84" t="str">
            <v>Years</v>
          </cell>
          <cell r="K84" t="str">
            <v>Tinan</v>
          </cell>
        </row>
        <row r="85">
          <cell r="A85" t="str">
            <v>H2.51.a</v>
          </cell>
          <cell r="B85" t="str">
            <v>Response</v>
          </cell>
          <cell r="D85" t="str">
            <v>Category option</v>
          </cell>
          <cell r="E85">
            <v>2</v>
          </cell>
          <cell r="I85" t="str">
            <v>Not born yet</v>
          </cell>
          <cell r="K85" t="str">
            <v>Seidauk moris</v>
          </cell>
        </row>
        <row r="86">
          <cell r="A86" t="str">
            <v>H2.53.a</v>
          </cell>
          <cell r="B86" t="str">
            <v>Response</v>
          </cell>
          <cell r="D86" t="str">
            <v>Category option</v>
          </cell>
          <cell r="E86">
            <v>1</v>
          </cell>
          <cell r="I86" t="str">
            <v>Before</v>
          </cell>
          <cell r="K86" t="str">
            <v>Antes</v>
          </cell>
        </row>
        <row r="87">
          <cell r="A87" t="str">
            <v>H2.53.b</v>
          </cell>
          <cell r="B87" t="str">
            <v>Response</v>
          </cell>
          <cell r="D87" t="str">
            <v>Category option</v>
          </cell>
          <cell r="E87">
            <v>2</v>
          </cell>
          <cell r="I87" t="str">
            <v>After</v>
          </cell>
          <cell r="K87" t="str">
            <v>Depois</v>
          </cell>
        </row>
        <row r="88">
          <cell r="A88" t="str">
            <v>H2.53.c</v>
          </cell>
          <cell r="B88" t="str">
            <v>Response</v>
          </cell>
          <cell r="D88" t="str">
            <v>Category option</v>
          </cell>
          <cell r="E88">
            <v>3</v>
          </cell>
          <cell r="I88" t="str">
            <v>Don't know</v>
          </cell>
          <cell r="K88" t="str">
            <v>La hatene</v>
          </cell>
        </row>
        <row r="89">
          <cell r="A89" t="str">
            <v>H2.60.a</v>
          </cell>
          <cell r="B89" t="str">
            <v>Response</v>
          </cell>
          <cell r="D89" t="str">
            <v>Category option</v>
          </cell>
          <cell r="E89">
            <v>1</v>
          </cell>
          <cell r="I89" t="str">
            <v>Indonesian time</v>
          </cell>
          <cell r="K89" t="str">
            <v>Tempu Indonezia</v>
          </cell>
        </row>
        <row r="90">
          <cell r="A90" t="str">
            <v>H2.60.b</v>
          </cell>
          <cell r="B90" t="str">
            <v>Response</v>
          </cell>
          <cell r="D90" t="str">
            <v>Category option</v>
          </cell>
          <cell r="E90">
            <v>2</v>
          </cell>
          <cell r="I90" t="str">
            <v>Portuguese time</v>
          </cell>
          <cell r="K90" t="str">
            <v>Tempu Portuges</v>
          </cell>
        </row>
        <row r="91">
          <cell r="A91" t="str">
            <v>HC2.01.a</v>
          </cell>
          <cell r="B91" t="str">
            <v>Response</v>
          </cell>
          <cell r="D91" t="str">
            <v>Category option</v>
          </cell>
          <cell r="E91">
            <v>1</v>
          </cell>
          <cell r="I91" t="str">
            <v>Electricity (ETDL)</v>
          </cell>
          <cell r="K91" t="str">
            <v>Eletrisidade (ETDL)</v>
          </cell>
        </row>
        <row r="92">
          <cell r="A92" t="str">
            <v>HC2.01.b</v>
          </cell>
          <cell r="B92" t="str">
            <v>Response</v>
          </cell>
          <cell r="D92" t="str">
            <v>Category option</v>
          </cell>
          <cell r="E92">
            <v>2</v>
          </cell>
          <cell r="I92" t="str">
            <v>Petrol / diesel generator</v>
          </cell>
          <cell r="K92" t="str">
            <v>Petroleu / gerador dizel</v>
          </cell>
        </row>
        <row r="93">
          <cell r="A93" t="str">
            <v>HC2.01.c</v>
          </cell>
          <cell r="B93" t="str">
            <v>Response</v>
          </cell>
          <cell r="D93" t="str">
            <v>Category option</v>
          </cell>
          <cell r="E93">
            <v>3</v>
          </cell>
          <cell r="I93" t="str">
            <v>Solar panel system</v>
          </cell>
          <cell r="K93" t="str">
            <v xml:space="preserve">Tenaga surya / sistema solar panel </v>
          </cell>
        </row>
        <row r="94">
          <cell r="A94" t="str">
            <v>HC2.01.d</v>
          </cell>
          <cell r="B94" t="str">
            <v>Response</v>
          </cell>
          <cell r="D94" t="str">
            <v>Category option</v>
          </cell>
          <cell r="E94">
            <v>4</v>
          </cell>
          <cell r="I94" t="str">
            <v>Petromax / kerosene pressure lantern / lamp / gas lantern</v>
          </cell>
          <cell r="K94" t="str">
            <v xml:space="preserve">Petromax / lanternu uza mina rai / lampu / lanternu gaz </v>
          </cell>
        </row>
        <row r="95">
          <cell r="A95" t="str">
            <v>HC2.01.e</v>
          </cell>
          <cell r="B95" t="str">
            <v>Response</v>
          </cell>
          <cell r="D95" t="str">
            <v>Category option</v>
          </cell>
          <cell r="E95">
            <v>5</v>
          </cell>
          <cell r="I95" t="str">
            <v>Biogas / agricultural products</v>
          </cell>
          <cell r="K95" t="str">
            <v>Biogas / produtu agrikultura</v>
          </cell>
        </row>
        <row r="96">
          <cell r="A96" t="str">
            <v>HC2.01.f</v>
          </cell>
          <cell r="B96" t="str">
            <v>Response</v>
          </cell>
          <cell r="D96" t="str">
            <v>Category option</v>
          </cell>
          <cell r="E96">
            <v>6</v>
          </cell>
          <cell r="I96" t="str">
            <v>Candlenut</v>
          </cell>
          <cell r="K96" t="str">
            <v>Kami</v>
          </cell>
        </row>
        <row r="97">
          <cell r="A97" t="str">
            <v>HC2.01.g</v>
          </cell>
          <cell r="B97" t="str">
            <v>Response</v>
          </cell>
          <cell r="D97" t="str">
            <v>Category option</v>
          </cell>
          <cell r="E97">
            <v>7</v>
          </cell>
          <cell r="I97" t="str">
            <v>Wood</v>
          </cell>
          <cell r="K97" t="str">
            <v xml:space="preserve">Ai </v>
          </cell>
        </row>
        <row r="98">
          <cell r="A98" t="str">
            <v>HC2.01.h</v>
          </cell>
          <cell r="B98" t="str">
            <v>Response</v>
          </cell>
          <cell r="D98" t="str">
            <v>Category option</v>
          </cell>
          <cell r="E98">
            <v>8</v>
          </cell>
          <cell r="I98" t="str">
            <v>Battery torch / flashlight</v>
          </cell>
          <cell r="K98" t="str">
            <v>Lanterna bataria / senter</v>
          </cell>
        </row>
        <row r="99">
          <cell r="A99" t="str">
            <v>HC2.01.i</v>
          </cell>
          <cell r="B99" t="str">
            <v>Response</v>
          </cell>
          <cell r="D99" t="str">
            <v>Category option</v>
          </cell>
          <cell r="E99">
            <v>9</v>
          </cell>
          <cell r="I99" t="str">
            <v>Candles</v>
          </cell>
          <cell r="K99" t="str">
            <v>Lilin</v>
          </cell>
        </row>
        <row r="100">
          <cell r="A100" t="str">
            <v>H2.13.a</v>
          </cell>
          <cell r="B100" t="str">
            <v>Response</v>
          </cell>
          <cell r="D100" t="str">
            <v>Category option</v>
          </cell>
          <cell r="E100">
            <v>1</v>
          </cell>
          <cell r="I100" t="str">
            <v>In the evening (about 2 hours)</v>
          </cell>
          <cell r="K100" t="str">
            <v>Iha kalan (maizoumenus oras 2)</v>
          </cell>
        </row>
        <row r="101">
          <cell r="A101" t="str">
            <v>H2.13.b</v>
          </cell>
          <cell r="B101" t="str">
            <v>Response</v>
          </cell>
          <cell r="D101" t="str">
            <v>Category option</v>
          </cell>
          <cell r="E101">
            <v>2</v>
          </cell>
          <cell r="I101" t="str">
            <v>Late afternoon and evening (about 4 hours)</v>
          </cell>
          <cell r="K101" t="str">
            <v>Lokraik no kalan (maizoumenus oras 4)</v>
          </cell>
        </row>
        <row r="102">
          <cell r="A102" t="str">
            <v>H2.13.c</v>
          </cell>
          <cell r="B102" t="str">
            <v>Response</v>
          </cell>
          <cell r="D102" t="str">
            <v>Category option</v>
          </cell>
          <cell r="E102">
            <v>3</v>
          </cell>
          <cell r="I102" t="str">
            <v>A few times throughout the day and in the evening (about 8 hours)</v>
          </cell>
        </row>
        <row r="103">
          <cell r="A103" t="str">
            <v>H2.13.d</v>
          </cell>
          <cell r="B103" t="str">
            <v>Response</v>
          </cell>
          <cell r="D103" t="str">
            <v>Category option</v>
          </cell>
          <cell r="E103">
            <v>4</v>
          </cell>
          <cell r="I103" t="str">
            <v>For most of the day or night (12 hours)</v>
          </cell>
        </row>
        <row r="104">
          <cell r="A104" t="str">
            <v>H2.13.e</v>
          </cell>
          <cell r="B104" t="str">
            <v>Response</v>
          </cell>
          <cell r="D104" t="str">
            <v>Category option</v>
          </cell>
          <cell r="E104">
            <v>5</v>
          </cell>
          <cell r="I104" t="str">
            <v>All day (24 hours)</v>
          </cell>
          <cell r="K104" t="str">
            <v>Loron tomak (oras 24)</v>
          </cell>
        </row>
        <row r="105">
          <cell r="A105" t="str">
            <v>H2.14.a</v>
          </cell>
          <cell r="B105" t="str">
            <v>Response</v>
          </cell>
          <cell r="D105" t="str">
            <v>Category option</v>
          </cell>
          <cell r="E105">
            <v>1</v>
          </cell>
          <cell r="I105" t="str">
            <v>No, did not use electricity all day and all night</v>
          </cell>
          <cell r="K105" t="str">
            <v>Lae, la uza eletrisidade loron tomak no kalan tomak</v>
          </cell>
        </row>
        <row r="106">
          <cell r="A106" t="str">
            <v>H2.14.b</v>
          </cell>
          <cell r="B106" t="str">
            <v>Response</v>
          </cell>
          <cell r="D106" t="str">
            <v>Category option</v>
          </cell>
          <cell r="E106">
            <v>2</v>
          </cell>
          <cell r="I106" t="str">
            <v>Yes, used electricity all day and all night</v>
          </cell>
          <cell r="K106" t="str">
            <v>Sim, uza eletrisidade loron tomak no kalan tomak</v>
          </cell>
        </row>
        <row r="107">
          <cell r="A107" t="str">
            <v>H2.16x.a</v>
          </cell>
          <cell r="B107" t="str">
            <v>Response</v>
          </cell>
          <cell r="D107" t="str">
            <v>Category option</v>
          </cell>
          <cell r="E107">
            <v>1</v>
          </cell>
          <cell r="I107" t="str">
            <v>Hours</v>
          </cell>
          <cell r="K107" t="str">
            <v>Oras</v>
          </cell>
        </row>
        <row r="108">
          <cell r="A108" t="str">
            <v>H2.16x.b</v>
          </cell>
          <cell r="B108" t="str">
            <v>Response</v>
          </cell>
          <cell r="D108" t="str">
            <v>Category option</v>
          </cell>
          <cell r="E108">
            <v>2</v>
          </cell>
          <cell r="I108" t="str">
            <v>Days</v>
          </cell>
          <cell r="K108" t="str">
            <v>Loron</v>
          </cell>
        </row>
        <row r="109">
          <cell r="A109" t="str">
            <v>H2.16x.c</v>
          </cell>
          <cell r="B109" t="str">
            <v>Response</v>
          </cell>
          <cell r="D109" t="str">
            <v>Category option</v>
          </cell>
          <cell r="E109">
            <v>3</v>
          </cell>
          <cell r="I109" t="str">
            <v>Weeks</v>
          </cell>
          <cell r="K109" t="str">
            <v>Semana</v>
          </cell>
        </row>
        <row r="110">
          <cell r="A110" t="str">
            <v>H2.16x.d</v>
          </cell>
          <cell r="B110" t="str">
            <v>Response</v>
          </cell>
          <cell r="D110" t="str">
            <v>Category option</v>
          </cell>
          <cell r="E110">
            <v>4</v>
          </cell>
          <cell r="I110" t="str">
            <v>Months</v>
          </cell>
          <cell r="K110" t="str">
            <v>Fulan</v>
          </cell>
        </row>
        <row r="111">
          <cell r="A111" t="str">
            <v>H2.16x.e</v>
          </cell>
          <cell r="B111" t="str">
            <v>Response</v>
          </cell>
          <cell r="D111" t="str">
            <v>Category option</v>
          </cell>
          <cell r="E111">
            <v>5</v>
          </cell>
          <cell r="I111" t="str">
            <v>Years</v>
          </cell>
          <cell r="K111" t="str">
            <v>Tinan</v>
          </cell>
        </row>
        <row r="112">
          <cell r="A112" t="str">
            <v>MC12.48.a</v>
          </cell>
          <cell r="B112" t="str">
            <v>Response</v>
          </cell>
          <cell r="D112" t="str">
            <v>Category option</v>
          </cell>
          <cell r="E112">
            <v>6</v>
          </cell>
          <cell r="I112" t="str">
            <v>Quarter (3 months) / trimester / school term</v>
          </cell>
          <cell r="K112" t="str">
            <v>Trimestre (fulan 3)</v>
          </cell>
        </row>
        <row r="113">
          <cell r="A113" t="str">
            <v>MC12.48.b</v>
          </cell>
          <cell r="B113" t="str">
            <v>Response</v>
          </cell>
          <cell r="D113" t="str">
            <v>Category option</v>
          </cell>
          <cell r="E113">
            <v>7</v>
          </cell>
          <cell r="I113" t="str">
            <v>Semester (6 months)</v>
          </cell>
          <cell r="K113" t="str">
            <v>Semestre (fulan 6)</v>
          </cell>
        </row>
        <row r="114">
          <cell r="A114" t="str">
            <v>MC12.81.a</v>
          </cell>
          <cell r="B114" t="str">
            <v>Response</v>
          </cell>
          <cell r="D114" t="str">
            <v>Category option</v>
          </cell>
          <cell r="E114">
            <v>8</v>
          </cell>
          <cell r="I114" t="str">
            <v>Once-off / irregular</v>
          </cell>
          <cell r="K114" t="str">
            <v>Selu dala ida / laiha regularidade</v>
          </cell>
        </row>
        <row r="115">
          <cell r="A115" t="str">
            <v>H4.22.a</v>
          </cell>
          <cell r="B115" t="str">
            <v>Response</v>
          </cell>
          <cell r="D115" t="str">
            <v>Category option</v>
          </cell>
          <cell r="E115">
            <v>1</v>
          </cell>
          <cell r="I115" t="str">
            <v>In this aldeia</v>
          </cell>
          <cell r="K115" t="str">
            <v>Iha aldeia ida ne'e</v>
          </cell>
        </row>
        <row r="116">
          <cell r="A116" t="str">
            <v>H4.22.b</v>
          </cell>
          <cell r="B116" t="str">
            <v>Response</v>
          </cell>
          <cell r="D116" t="str">
            <v>Category option</v>
          </cell>
          <cell r="E116">
            <v>2</v>
          </cell>
          <cell r="I116" t="str">
            <v>In another aldeia within this suku</v>
          </cell>
          <cell r="K116" t="str">
            <v>Iha aldeia seluk, maibe iha suku ida ne'e</v>
          </cell>
        </row>
        <row r="117">
          <cell r="A117" t="str">
            <v>H4.22.c</v>
          </cell>
          <cell r="B117" t="str">
            <v>Response</v>
          </cell>
          <cell r="D117" t="str">
            <v>Category option</v>
          </cell>
          <cell r="E117">
            <v>3</v>
          </cell>
          <cell r="I117" t="str">
            <v>In another suku</v>
          </cell>
          <cell r="K117" t="str">
            <v>Iha suku seluk</v>
          </cell>
        </row>
        <row r="118">
          <cell r="A118" t="str">
            <v>H4.22.d</v>
          </cell>
          <cell r="B118" t="str">
            <v>Response</v>
          </cell>
          <cell r="D118" t="str">
            <v>Category option</v>
          </cell>
          <cell r="E118">
            <v>4</v>
          </cell>
          <cell r="I118" t="str">
            <v>West Timor</v>
          </cell>
          <cell r="K118" t="str">
            <v>Timor Loromonu</v>
          </cell>
        </row>
        <row r="119">
          <cell r="A119" t="str">
            <v>H4.22.e</v>
          </cell>
          <cell r="B119" t="str">
            <v>Response</v>
          </cell>
          <cell r="D119" t="str">
            <v>Category option</v>
          </cell>
          <cell r="E119">
            <v>5</v>
          </cell>
          <cell r="I119" t="str">
            <v>Overseas</v>
          </cell>
          <cell r="K119" t="str">
            <v>Iha rai liur</v>
          </cell>
        </row>
        <row r="120">
          <cell r="A120" t="str">
            <v>MC12.44.a</v>
          </cell>
          <cell r="B120" t="str">
            <v>Response</v>
          </cell>
          <cell r="D120" t="str">
            <v>Category option</v>
          </cell>
          <cell r="E120">
            <v>6</v>
          </cell>
          <cell r="I120" t="str">
            <v>Various locations</v>
          </cell>
          <cell r="K120" t="str">
            <v>Fatin oin-oin</v>
          </cell>
        </row>
        <row r="121">
          <cell r="A121" t="str">
            <v>M4.01.a</v>
          </cell>
          <cell r="B121" t="str">
            <v>Response</v>
          </cell>
          <cell r="D121" t="str">
            <v>Category option</v>
          </cell>
          <cell r="E121">
            <v>1</v>
          </cell>
          <cell r="I121" t="str">
            <v>Metres - measure each length</v>
          </cell>
          <cell r="K121" t="str">
            <v>Metru - sukat kada naruk ida</v>
          </cell>
        </row>
        <row r="122">
          <cell r="A122" t="str">
            <v>M4.01.b</v>
          </cell>
          <cell r="B122" t="str">
            <v>Response</v>
          </cell>
          <cell r="D122" t="str">
            <v>Category option</v>
          </cell>
          <cell r="E122">
            <v>2</v>
          </cell>
          <cell r="I122" t="str">
            <v>Square metres</v>
          </cell>
          <cell r="K122" t="str">
            <v>Metru kuadradu (1m x 1m)</v>
          </cell>
        </row>
        <row r="123">
          <cell r="A123" t="str">
            <v>M4.01.c</v>
          </cell>
          <cell r="B123" t="str">
            <v>Response</v>
          </cell>
          <cell r="D123" t="str">
            <v>Category option</v>
          </cell>
          <cell r="E123">
            <v>3</v>
          </cell>
          <cell r="I123" t="str">
            <v>Hectares</v>
          </cell>
          <cell r="K123" t="str">
            <v>Hektar</v>
          </cell>
        </row>
        <row r="124">
          <cell r="A124" t="str">
            <v>M7.01.a</v>
          </cell>
          <cell r="B124" t="str">
            <v>Response</v>
          </cell>
          <cell r="D124" t="str">
            <v>Category option</v>
          </cell>
          <cell r="E124">
            <v>1</v>
          </cell>
          <cell r="I124" t="str">
            <v>Mobile Phone</v>
          </cell>
          <cell r="K124" t="str">
            <v>Telemovel</v>
          </cell>
        </row>
        <row r="125">
          <cell r="A125" t="str">
            <v>M7.01.b</v>
          </cell>
          <cell r="B125" t="str">
            <v>Response</v>
          </cell>
          <cell r="D125" t="str">
            <v>Category option</v>
          </cell>
          <cell r="E125">
            <v>2</v>
          </cell>
          <cell r="I125" t="str">
            <v>Watch</v>
          </cell>
          <cell r="K125" t="str">
            <v>Relojiu liman</v>
          </cell>
        </row>
        <row r="126">
          <cell r="A126" t="str">
            <v>M7.01.c</v>
          </cell>
          <cell r="B126" t="str">
            <v>Response</v>
          </cell>
          <cell r="D126" t="str">
            <v>Category option</v>
          </cell>
          <cell r="E126">
            <v>3</v>
          </cell>
          <cell r="I126" t="str">
            <v>Radio</v>
          </cell>
          <cell r="K126" t="str">
            <v>Radio</v>
          </cell>
        </row>
        <row r="127">
          <cell r="A127" t="str">
            <v>M7.01.d</v>
          </cell>
          <cell r="B127" t="str">
            <v>Response</v>
          </cell>
          <cell r="D127" t="str">
            <v>Category option</v>
          </cell>
          <cell r="E127">
            <v>4</v>
          </cell>
          <cell r="I127" t="str">
            <v>Television</v>
          </cell>
          <cell r="K127" t="str">
            <v>Televizaun</v>
          </cell>
        </row>
        <row r="128">
          <cell r="A128" t="str">
            <v>M7.01.e</v>
          </cell>
          <cell r="B128" t="str">
            <v>Response</v>
          </cell>
          <cell r="D128" t="str">
            <v>Category option</v>
          </cell>
          <cell r="E128">
            <v>5</v>
          </cell>
          <cell r="I128" t="str">
            <v>Bicycle</v>
          </cell>
          <cell r="K128" t="str">
            <v>Bisikleta</v>
          </cell>
        </row>
        <row r="129">
          <cell r="A129" t="str">
            <v>M7.01.f</v>
          </cell>
          <cell r="B129" t="str">
            <v>Response</v>
          </cell>
          <cell r="D129" t="str">
            <v>Category option</v>
          </cell>
          <cell r="E129">
            <v>6</v>
          </cell>
          <cell r="I129" t="str">
            <v>Generator</v>
          </cell>
          <cell r="K129" t="str">
            <v>Jerador</v>
          </cell>
        </row>
        <row r="130">
          <cell r="A130" t="str">
            <v>M7.01.g</v>
          </cell>
          <cell r="B130" t="str">
            <v>Response</v>
          </cell>
          <cell r="D130" t="str">
            <v>Category option</v>
          </cell>
          <cell r="E130">
            <v>7</v>
          </cell>
          <cell r="I130" t="str">
            <v>Gas Stove / Gas Range</v>
          </cell>
          <cell r="K130" t="str">
            <v>Fugaun gas</v>
          </cell>
        </row>
        <row r="131">
          <cell r="A131" t="str">
            <v>M7.10.a</v>
          </cell>
          <cell r="B131" t="str">
            <v>Response</v>
          </cell>
          <cell r="D131" t="str">
            <v>Category option</v>
          </cell>
          <cell r="E131">
            <v>1</v>
          </cell>
          <cell r="I131" t="str">
            <v>Motorcycle / Scooter</v>
          </cell>
          <cell r="K131" t="str">
            <v>Motor / scooter</v>
          </cell>
        </row>
        <row r="132">
          <cell r="A132" t="str">
            <v>M7.10.b</v>
          </cell>
          <cell r="B132" t="str">
            <v>Response</v>
          </cell>
          <cell r="D132" t="str">
            <v>Category option</v>
          </cell>
          <cell r="E132">
            <v>2</v>
          </cell>
          <cell r="I132" t="str">
            <v>Car / truck / angguna</v>
          </cell>
          <cell r="K132" t="str">
            <v>Kareta, truk ka angguna?</v>
          </cell>
        </row>
        <row r="133">
          <cell r="A133" t="str">
            <v>M7.10.c</v>
          </cell>
          <cell r="B133" t="str">
            <v>Response</v>
          </cell>
          <cell r="D133" t="str">
            <v>Category option</v>
          </cell>
          <cell r="E133">
            <v>3</v>
          </cell>
          <cell r="I133" t="str">
            <v>Boat</v>
          </cell>
          <cell r="K133" t="str">
            <v>Bero</v>
          </cell>
        </row>
        <row r="134">
          <cell r="A134" t="str">
            <v>M7.11.a</v>
          </cell>
          <cell r="B134" t="str">
            <v>Response</v>
          </cell>
          <cell r="D134" t="str">
            <v>Category option</v>
          </cell>
          <cell r="E134">
            <v>1</v>
          </cell>
          <cell r="I134" t="str">
            <v>Taxi</v>
          </cell>
          <cell r="K134" t="str">
            <v>Taksi</v>
          </cell>
        </row>
        <row r="135">
          <cell r="A135" t="str">
            <v>M7.11.b</v>
          </cell>
          <cell r="B135" t="str">
            <v>Response</v>
          </cell>
          <cell r="D135" t="str">
            <v>Category option</v>
          </cell>
          <cell r="E135">
            <v>2</v>
          </cell>
          <cell r="I135" t="str">
            <v>Car / van, not 4WD</v>
          </cell>
          <cell r="K135" t="str">
            <v>Kareta / karrinha, la uza trasaun</v>
          </cell>
        </row>
        <row r="136">
          <cell r="A136" t="str">
            <v>M7.11.c</v>
          </cell>
          <cell r="B136" t="str">
            <v>Response</v>
          </cell>
          <cell r="D136" t="str">
            <v>Category option</v>
          </cell>
          <cell r="E136">
            <v>3</v>
          </cell>
          <cell r="I136" t="str">
            <v>4WD</v>
          </cell>
          <cell r="K136" t="str">
            <v>Kareta ho trasaun</v>
          </cell>
        </row>
        <row r="137">
          <cell r="A137" t="str">
            <v>M7.11.d</v>
          </cell>
          <cell r="B137" t="str">
            <v>Response</v>
          </cell>
          <cell r="D137" t="str">
            <v>Category option</v>
          </cell>
          <cell r="E137">
            <v>4</v>
          </cell>
          <cell r="I137" t="str">
            <v>Mikrolet / car-powered angguna</v>
          </cell>
          <cell r="K137" t="str">
            <v>Angguna uza mikrolet / karreta</v>
          </cell>
        </row>
        <row r="138">
          <cell r="A138" t="str">
            <v>M7.11.e</v>
          </cell>
          <cell r="B138" t="str">
            <v>Response</v>
          </cell>
          <cell r="D138" t="str">
            <v>Category option</v>
          </cell>
          <cell r="E138">
            <v>5</v>
          </cell>
          <cell r="I138" t="str">
            <v>Motorbike-powered angguna</v>
          </cell>
          <cell r="K138" t="str">
            <v>Angguna uza motor</v>
          </cell>
        </row>
        <row r="139">
          <cell r="A139" t="str">
            <v>M7.11.f</v>
          </cell>
          <cell r="B139" t="str">
            <v>Response</v>
          </cell>
          <cell r="D139" t="str">
            <v>Category option</v>
          </cell>
          <cell r="E139">
            <v>6</v>
          </cell>
          <cell r="I139" t="str">
            <v>Truck</v>
          </cell>
          <cell r="K139" t="str">
            <v>Truck</v>
          </cell>
        </row>
        <row r="140">
          <cell r="A140" t="str">
            <v>M7.21.a</v>
          </cell>
          <cell r="B140" t="str">
            <v>Response</v>
          </cell>
          <cell r="D140" t="str">
            <v>Category option</v>
          </cell>
          <cell r="E140">
            <v>1</v>
          </cell>
          <cell r="I140" t="str">
            <v>Refrigerator / Freezer</v>
          </cell>
          <cell r="K140" t="str">
            <v>Jeleira / Frigorífiku</v>
          </cell>
        </row>
        <row r="141">
          <cell r="A141" t="str">
            <v>M7.21.b</v>
          </cell>
          <cell r="B141" t="str">
            <v>Response</v>
          </cell>
          <cell r="D141" t="str">
            <v>Category option</v>
          </cell>
          <cell r="E141">
            <v>2</v>
          </cell>
          <cell r="I141" t="str">
            <v>Computer / iPad</v>
          </cell>
          <cell r="K141" t="str">
            <v>Komputador / iPad</v>
          </cell>
        </row>
        <row r="142">
          <cell r="A142" t="str">
            <v>M7.21.c</v>
          </cell>
          <cell r="B142" t="str">
            <v>Response</v>
          </cell>
          <cell r="D142" t="str">
            <v>Category option</v>
          </cell>
          <cell r="E142">
            <v>3</v>
          </cell>
          <cell r="I142" t="str">
            <v>Washing Machine</v>
          </cell>
          <cell r="K142" t="str">
            <v>Makina fase roupa</v>
          </cell>
        </row>
        <row r="143">
          <cell r="A143" t="str">
            <v>M7.30.a</v>
          </cell>
          <cell r="B143" t="str">
            <v>Response</v>
          </cell>
          <cell r="D143" t="str">
            <v>Category option</v>
          </cell>
          <cell r="E143">
            <v>1</v>
          </cell>
          <cell r="I143" t="str">
            <v>Axe</v>
          </cell>
          <cell r="K143" t="str">
            <v>Baliun</v>
          </cell>
        </row>
        <row r="144">
          <cell r="A144" t="str">
            <v>M7.30.b</v>
          </cell>
          <cell r="B144" t="str">
            <v>Response</v>
          </cell>
          <cell r="D144" t="str">
            <v>Category option</v>
          </cell>
          <cell r="E144">
            <v>2</v>
          </cell>
          <cell r="I144" t="str">
            <v>Hoe</v>
          </cell>
          <cell r="K144" t="str">
            <v>Enxada</v>
          </cell>
        </row>
        <row r="145">
          <cell r="A145" t="str">
            <v>M7.30.c</v>
          </cell>
          <cell r="B145" t="str">
            <v>Response</v>
          </cell>
          <cell r="D145" t="str">
            <v>Category option</v>
          </cell>
          <cell r="E145">
            <v>3</v>
          </cell>
          <cell r="I145" t="str">
            <v>Machete</v>
          </cell>
          <cell r="K145" t="str">
            <v>Taha / katana / maubeka</v>
          </cell>
        </row>
        <row r="146">
          <cell r="A146" t="str">
            <v>M7.30.d</v>
          </cell>
          <cell r="B146" t="str">
            <v>Response</v>
          </cell>
          <cell r="D146" t="str">
            <v>Category option</v>
          </cell>
          <cell r="E146">
            <v>4</v>
          </cell>
          <cell r="I146" t="str">
            <v>Crowbar</v>
          </cell>
          <cell r="K146" t="str">
            <v>Ai-suak</v>
          </cell>
        </row>
        <row r="147">
          <cell r="A147" t="str">
            <v>M7.30.e</v>
          </cell>
          <cell r="B147" t="str">
            <v>Response</v>
          </cell>
          <cell r="D147" t="str">
            <v>Category option</v>
          </cell>
          <cell r="E147">
            <v>5</v>
          </cell>
          <cell r="I147" t="str">
            <v>Wheelbarrow / pushcart</v>
          </cell>
          <cell r="K147" t="str">
            <v>Gerobak / karosa</v>
          </cell>
        </row>
        <row r="148">
          <cell r="A148" t="str">
            <v>M7.30.f</v>
          </cell>
          <cell r="B148" t="str">
            <v>Response</v>
          </cell>
          <cell r="D148" t="str">
            <v>Category option</v>
          </cell>
          <cell r="E148">
            <v>6</v>
          </cell>
          <cell r="I148" t="str">
            <v>Plough for buffalo</v>
          </cell>
          <cell r="K148" t="str">
            <v>Xarua</v>
          </cell>
        </row>
        <row r="149">
          <cell r="A149" t="str">
            <v>M7.30.g</v>
          </cell>
          <cell r="B149" t="str">
            <v>Response</v>
          </cell>
          <cell r="D149" t="str">
            <v>Category option</v>
          </cell>
          <cell r="E149">
            <v>7</v>
          </cell>
          <cell r="I149" t="str">
            <v>Rice hulling machine</v>
          </cell>
          <cell r="K149" t="str">
            <v>Mákina dulas hare</v>
          </cell>
        </row>
        <row r="150">
          <cell r="A150" t="str">
            <v>M7.30.h</v>
          </cell>
          <cell r="B150" t="str">
            <v>Response</v>
          </cell>
          <cell r="D150" t="str">
            <v>Category option</v>
          </cell>
          <cell r="E150">
            <v>8</v>
          </cell>
          <cell r="I150" t="str">
            <v>Coffee pulper</v>
          </cell>
          <cell r="K150" t="str">
            <v>Mákina dulas kafé kulit</v>
          </cell>
        </row>
        <row r="151">
          <cell r="A151" t="str">
            <v>M7.30.i</v>
          </cell>
          <cell r="B151" t="str">
            <v>Response</v>
          </cell>
          <cell r="D151" t="str">
            <v>Category option</v>
          </cell>
          <cell r="E151">
            <v>9</v>
          </cell>
          <cell r="I151" t="str">
            <v>Hand Tractor</v>
          </cell>
          <cell r="K151" t="str">
            <v>Trator-liman</v>
          </cell>
        </row>
        <row r="152">
          <cell r="A152" t="str">
            <v>M7.30.j</v>
          </cell>
          <cell r="B152" t="str">
            <v>Response</v>
          </cell>
          <cell r="D152" t="str">
            <v>Category option</v>
          </cell>
          <cell r="E152">
            <v>10</v>
          </cell>
          <cell r="I152" t="str">
            <v>Tractor</v>
          </cell>
          <cell r="K152" t="str">
            <v>Trator</v>
          </cell>
        </row>
        <row r="153">
          <cell r="A153" t="str">
            <v>M7.40.a</v>
          </cell>
          <cell r="B153" t="str">
            <v>Response</v>
          </cell>
          <cell r="D153" t="str">
            <v>Category option</v>
          </cell>
          <cell r="E153">
            <v>1</v>
          </cell>
          <cell r="I153" t="str">
            <v>Chicken</v>
          </cell>
          <cell r="K153" t="str">
            <v>Manu</v>
          </cell>
        </row>
        <row r="154">
          <cell r="A154" t="str">
            <v>M7.40.b</v>
          </cell>
          <cell r="B154" t="str">
            <v>Response</v>
          </cell>
          <cell r="D154" t="str">
            <v>Category option</v>
          </cell>
          <cell r="E154">
            <v>2</v>
          </cell>
          <cell r="I154" t="str">
            <v>Fighting rooster</v>
          </cell>
          <cell r="K154" t="str">
            <v>Manu futu</v>
          </cell>
        </row>
        <row r="155">
          <cell r="A155" t="str">
            <v>M7.40.c</v>
          </cell>
          <cell r="B155" t="str">
            <v>Response</v>
          </cell>
          <cell r="D155" t="str">
            <v>Category option</v>
          </cell>
          <cell r="E155">
            <v>3</v>
          </cell>
          <cell r="I155" t="str">
            <v>Pig</v>
          </cell>
          <cell r="K155" t="str">
            <v>Fahi</v>
          </cell>
        </row>
        <row r="156">
          <cell r="A156" t="str">
            <v>M7.40.d</v>
          </cell>
          <cell r="B156" t="str">
            <v>Response</v>
          </cell>
          <cell r="D156" t="str">
            <v>Category option</v>
          </cell>
          <cell r="E156">
            <v>4</v>
          </cell>
          <cell r="I156" t="str">
            <v>Goat</v>
          </cell>
          <cell r="K156" t="str">
            <v>Bibi</v>
          </cell>
        </row>
        <row r="157">
          <cell r="A157" t="str">
            <v>M7.40.e</v>
          </cell>
          <cell r="B157" t="str">
            <v>Response</v>
          </cell>
          <cell r="D157" t="str">
            <v>Category option</v>
          </cell>
          <cell r="E157">
            <v>5</v>
          </cell>
          <cell r="I157" t="str">
            <v>Sheep</v>
          </cell>
          <cell r="K157" t="str">
            <v>Bibi malae</v>
          </cell>
        </row>
        <row r="158">
          <cell r="A158" t="str">
            <v>M7.40.f</v>
          </cell>
          <cell r="B158" t="str">
            <v>Response</v>
          </cell>
          <cell r="D158" t="str">
            <v>Category option</v>
          </cell>
          <cell r="E158">
            <v>6</v>
          </cell>
          <cell r="I158" t="str">
            <v>Cow / Buffalo</v>
          </cell>
          <cell r="K158" t="str">
            <v>Karau</v>
          </cell>
        </row>
        <row r="159">
          <cell r="A159" t="str">
            <v>M7.40.g</v>
          </cell>
          <cell r="B159" t="str">
            <v>Response</v>
          </cell>
          <cell r="D159" t="str">
            <v>Category option</v>
          </cell>
          <cell r="E159">
            <v>7</v>
          </cell>
          <cell r="I159" t="str">
            <v>Horse / donkey</v>
          </cell>
          <cell r="K159" t="str">
            <v>Kuda</v>
          </cell>
        </row>
        <row r="160">
          <cell r="A160" t="str">
            <v>M7.40.h</v>
          </cell>
          <cell r="B160" t="str">
            <v>Response</v>
          </cell>
          <cell r="D160" t="str">
            <v>Category option</v>
          </cell>
          <cell r="E160">
            <v>8</v>
          </cell>
          <cell r="I160" t="str">
            <v>Duck</v>
          </cell>
          <cell r="K160" t="str">
            <v>Manu rade</v>
          </cell>
        </row>
        <row r="161">
          <cell r="A161" t="str">
            <v>M7.40.i</v>
          </cell>
          <cell r="B161" t="str">
            <v>Response</v>
          </cell>
          <cell r="D161" t="str">
            <v>Category option</v>
          </cell>
          <cell r="E161">
            <v>9</v>
          </cell>
          <cell r="I161" t="str">
            <v>Turtle</v>
          </cell>
          <cell r="K161" t="str">
            <v>Lenuk</v>
          </cell>
        </row>
        <row r="162">
          <cell r="A162" t="str">
            <v>M7.40.j</v>
          </cell>
          <cell r="B162" t="str">
            <v>Response</v>
          </cell>
          <cell r="D162" t="str">
            <v>Category option</v>
          </cell>
          <cell r="E162">
            <v>10</v>
          </cell>
          <cell r="I162" t="str">
            <v>Dog</v>
          </cell>
          <cell r="K162" t="str">
            <v>Asu</v>
          </cell>
        </row>
        <row r="163">
          <cell r="A163" t="str">
            <v>M7.12.a</v>
          </cell>
          <cell r="B163" t="str">
            <v>Response</v>
          </cell>
          <cell r="D163" t="str">
            <v>Category option</v>
          </cell>
          <cell r="E163">
            <v>1</v>
          </cell>
          <cell r="I163" t="str">
            <v>Dug-out canoe</v>
          </cell>
          <cell r="K163" t="str">
            <v>Bero ai kanotak</v>
          </cell>
        </row>
        <row r="164">
          <cell r="A164" t="str">
            <v>M7.12.b</v>
          </cell>
          <cell r="B164" t="str">
            <v>Response</v>
          </cell>
          <cell r="D164" t="str">
            <v>Category option</v>
          </cell>
          <cell r="E164">
            <v>2</v>
          </cell>
          <cell r="I164" t="str">
            <v>Row boat / fiberglass canoe</v>
          </cell>
          <cell r="K164" t="str">
            <v>Bero hean-bero fibreglass</v>
          </cell>
        </row>
        <row r="165">
          <cell r="A165" t="str">
            <v>M7.12.c</v>
          </cell>
          <cell r="B165" t="str">
            <v>Response</v>
          </cell>
          <cell r="D165" t="str">
            <v>Category option</v>
          </cell>
          <cell r="E165">
            <v>3</v>
          </cell>
          <cell r="I165" t="str">
            <v>Boat with motor</v>
          </cell>
          <cell r="K165" t="str">
            <v>Bero ho motor</v>
          </cell>
        </row>
        <row r="166">
          <cell r="A166" t="str">
            <v>M7.20.a</v>
          </cell>
          <cell r="B166" t="str">
            <v>Response</v>
          </cell>
          <cell r="D166" t="str">
            <v>Category option</v>
          </cell>
          <cell r="E166">
            <v>1</v>
          </cell>
          <cell r="I166" t="str">
            <v>Satellite dish</v>
          </cell>
          <cell r="K166" t="str">
            <v>Parabola</v>
          </cell>
        </row>
        <row r="167">
          <cell r="A167" t="str">
            <v>M7.20.b</v>
          </cell>
          <cell r="B167" t="str">
            <v>Response</v>
          </cell>
          <cell r="D167" t="str">
            <v>Category option</v>
          </cell>
          <cell r="E167">
            <v>2</v>
          </cell>
          <cell r="I167" t="str">
            <v>Dvd / Vcd / Cd / Vhs Player</v>
          </cell>
          <cell r="K167" t="str">
            <v>Dvd / Vcd / Cd / Vhs Player</v>
          </cell>
        </row>
        <row r="168">
          <cell r="A168" t="str">
            <v>M7.21.a</v>
          </cell>
          <cell r="B168" t="str">
            <v>Response</v>
          </cell>
          <cell r="D168" t="str">
            <v>Category option</v>
          </cell>
          <cell r="E168">
            <v>1</v>
          </cell>
          <cell r="I168" t="str">
            <v>Refrigerator / Freezer</v>
          </cell>
          <cell r="K168" t="str">
            <v>Jeleira / Frigorífiku</v>
          </cell>
        </row>
        <row r="169">
          <cell r="A169" t="str">
            <v>M7.21.b</v>
          </cell>
          <cell r="B169" t="str">
            <v>Response</v>
          </cell>
          <cell r="D169" t="str">
            <v>Category option</v>
          </cell>
          <cell r="E169">
            <v>2</v>
          </cell>
          <cell r="I169" t="str">
            <v>Computer / iPad</v>
          </cell>
          <cell r="K169" t="str">
            <v>Komputador / iPad</v>
          </cell>
        </row>
        <row r="170">
          <cell r="A170" t="str">
            <v>M7.21.c</v>
          </cell>
          <cell r="B170" t="str">
            <v>Response</v>
          </cell>
          <cell r="D170" t="str">
            <v>Category option</v>
          </cell>
          <cell r="E170">
            <v>3</v>
          </cell>
          <cell r="I170" t="str">
            <v>Washing Machine</v>
          </cell>
          <cell r="K170" t="str">
            <v>Makina fase roupa</v>
          </cell>
        </row>
        <row r="171">
          <cell r="A171" t="str">
            <v>M11.13.a</v>
          </cell>
          <cell r="B171" t="str">
            <v>Response</v>
          </cell>
          <cell r="D171" t="str">
            <v>Category option</v>
          </cell>
          <cell r="E171">
            <v>1</v>
          </cell>
          <cell r="I171" t="str">
            <v>Public Hall</v>
          </cell>
          <cell r="K171" t="str">
            <v>Salaun públiku</v>
          </cell>
        </row>
        <row r="172">
          <cell r="A172" t="str">
            <v>M11.13.b</v>
          </cell>
          <cell r="B172" t="str">
            <v>Response</v>
          </cell>
          <cell r="D172" t="str">
            <v>Category option</v>
          </cell>
          <cell r="E172">
            <v>2</v>
          </cell>
          <cell r="I172" t="str">
            <v>Aldeia office</v>
          </cell>
          <cell r="K172" t="str">
            <v>Cede Aldeia</v>
          </cell>
        </row>
        <row r="173">
          <cell r="A173" t="str">
            <v>M11.13.c</v>
          </cell>
          <cell r="B173" t="str">
            <v>Response</v>
          </cell>
          <cell r="D173" t="str">
            <v>Category option</v>
          </cell>
          <cell r="E173">
            <v>3</v>
          </cell>
          <cell r="I173" t="str">
            <v>Suku office</v>
          </cell>
          <cell r="K173" t="str">
            <v>Cede Suku</v>
          </cell>
        </row>
        <row r="174">
          <cell r="A174" t="str">
            <v>M11.13.d</v>
          </cell>
          <cell r="B174" t="str">
            <v>Response</v>
          </cell>
          <cell r="D174" t="str">
            <v>Category option</v>
          </cell>
          <cell r="E174">
            <v>4</v>
          </cell>
          <cell r="I174" t="str">
            <v>Xefe Aldeia's house</v>
          </cell>
          <cell r="K174" t="str">
            <v>Xefe Aldeia nia uma</v>
          </cell>
        </row>
        <row r="175">
          <cell r="A175" t="str">
            <v>M11.13.e</v>
          </cell>
          <cell r="B175" t="str">
            <v>Response</v>
          </cell>
          <cell r="D175" t="str">
            <v>Category option</v>
          </cell>
          <cell r="E175">
            <v>5</v>
          </cell>
          <cell r="I175" t="str">
            <v>Xefe Suku's house</v>
          </cell>
          <cell r="K175" t="str">
            <v>Xefe Suku nia uma</v>
          </cell>
        </row>
        <row r="176">
          <cell r="A176" t="str">
            <v>M11.13.f</v>
          </cell>
          <cell r="B176" t="str">
            <v>Response</v>
          </cell>
          <cell r="D176" t="str">
            <v>Category option</v>
          </cell>
          <cell r="E176">
            <v>6</v>
          </cell>
          <cell r="I176" t="str">
            <v>School</v>
          </cell>
          <cell r="K176" t="str">
            <v>Escola</v>
          </cell>
        </row>
        <row r="177">
          <cell r="A177" t="str">
            <v>M11.13.g</v>
          </cell>
          <cell r="B177" t="str">
            <v>Response</v>
          </cell>
          <cell r="D177" t="str">
            <v>Category option</v>
          </cell>
          <cell r="E177">
            <v>7</v>
          </cell>
          <cell r="I177" t="str">
            <v>Church</v>
          </cell>
          <cell r="K177" t="str">
            <v>Igreja</v>
          </cell>
        </row>
        <row r="178">
          <cell r="A178" t="str">
            <v>M11.13.h</v>
          </cell>
          <cell r="B178" t="str">
            <v>Response</v>
          </cell>
          <cell r="D178" t="str">
            <v>Category option</v>
          </cell>
          <cell r="E178">
            <v>8</v>
          </cell>
          <cell r="I178" t="str">
            <v>Health centre</v>
          </cell>
          <cell r="K178" t="str">
            <v>Sentru saúde</v>
          </cell>
        </row>
        <row r="179">
          <cell r="A179" t="str">
            <v>M11.13.i</v>
          </cell>
          <cell r="B179" t="str">
            <v>Response</v>
          </cell>
          <cell r="D179" t="str">
            <v>Category option</v>
          </cell>
          <cell r="E179">
            <v>9</v>
          </cell>
          <cell r="I179" t="str">
            <v>Outside on the grass</v>
          </cell>
          <cell r="K179" t="str">
            <v>Iha rai luan</v>
          </cell>
        </row>
        <row r="180">
          <cell r="A180" t="str">
            <v>M11.10.a</v>
          </cell>
          <cell r="B180" t="str">
            <v>Response</v>
          </cell>
          <cell r="D180" t="str">
            <v>Category option</v>
          </cell>
          <cell r="E180">
            <v>2</v>
          </cell>
          <cell r="I180" t="str">
            <v>Knows</v>
          </cell>
          <cell r="K180" t="str">
            <v>Hatene</v>
          </cell>
        </row>
        <row r="181">
          <cell r="A181" t="str">
            <v>H5.20.a</v>
          </cell>
          <cell r="B181" t="str">
            <v>Response</v>
          </cell>
          <cell r="D181" t="str">
            <v>Category option</v>
          </cell>
          <cell r="E181">
            <v>1</v>
          </cell>
          <cell r="I181" t="str">
            <v xml:space="preserve">Bottled </v>
          </cell>
          <cell r="K181" t="str">
            <v>Be botir (AQUA)</v>
          </cell>
        </row>
        <row r="182">
          <cell r="A182" t="str">
            <v>H5.20.b</v>
          </cell>
          <cell r="B182" t="str">
            <v>Response</v>
          </cell>
          <cell r="D182" t="str">
            <v>Category option</v>
          </cell>
          <cell r="E182">
            <v>2</v>
          </cell>
          <cell r="I182" t="str">
            <v xml:space="preserve">Piped Into Dwelling </v>
          </cell>
          <cell r="K182" t="str">
            <v>Pipa ba uma kain</v>
          </cell>
        </row>
        <row r="183">
          <cell r="A183" t="str">
            <v>H5.20.c</v>
          </cell>
          <cell r="B183" t="str">
            <v>Response</v>
          </cell>
          <cell r="D183" t="str">
            <v>Category option</v>
          </cell>
          <cell r="E183">
            <v>3</v>
          </cell>
          <cell r="I183" t="str">
            <v>Piped To Yard / Plot (On-Site)</v>
          </cell>
          <cell r="K183" t="str">
            <v xml:space="preserve">Pipa iha uma ninin (iha fatin) </v>
          </cell>
        </row>
        <row r="184">
          <cell r="A184" t="str">
            <v>H5.20.d</v>
          </cell>
          <cell r="B184" t="str">
            <v>Response</v>
          </cell>
          <cell r="D184" t="str">
            <v>Category option</v>
          </cell>
          <cell r="E184">
            <v>4</v>
          </cell>
          <cell r="I184" t="str">
            <v>Tap / Standpipe Off-Site</v>
          </cell>
          <cell r="K184" t="str">
            <v>Torneira</v>
          </cell>
        </row>
        <row r="185">
          <cell r="A185" t="str">
            <v>H5.20.e</v>
          </cell>
          <cell r="B185" t="str">
            <v>Response</v>
          </cell>
          <cell r="D185" t="str">
            <v>Category option</v>
          </cell>
          <cell r="E185">
            <v>5</v>
          </cell>
          <cell r="I185" t="str">
            <v>Well</v>
          </cell>
          <cell r="K185" t="str">
            <v>Be posu</v>
          </cell>
        </row>
        <row r="186">
          <cell r="A186" t="str">
            <v>H5.20.f</v>
          </cell>
          <cell r="B186" t="str">
            <v>Response</v>
          </cell>
          <cell r="D186" t="str">
            <v>Category option</v>
          </cell>
          <cell r="E186">
            <v>6</v>
          </cell>
          <cell r="I186" t="str">
            <v>Borehole</v>
          </cell>
          <cell r="K186" t="str">
            <v xml:space="preserve">Ke'e be </v>
          </cell>
        </row>
        <row r="187">
          <cell r="A187" t="str">
            <v>H5.20.g</v>
          </cell>
          <cell r="B187" t="str">
            <v>Response</v>
          </cell>
          <cell r="D187" t="str">
            <v>Category option</v>
          </cell>
          <cell r="E187">
            <v>7</v>
          </cell>
          <cell r="I187" t="str">
            <v>Spring</v>
          </cell>
          <cell r="K187" t="str">
            <v>Be moris</v>
          </cell>
        </row>
        <row r="188">
          <cell r="A188" t="str">
            <v>H5.20.h</v>
          </cell>
          <cell r="B188" t="str">
            <v>Response</v>
          </cell>
          <cell r="D188" t="str">
            <v>Category option</v>
          </cell>
          <cell r="E188">
            <v>8</v>
          </cell>
          <cell r="I188" t="str">
            <v>River / Stream</v>
          </cell>
          <cell r="K188" t="str">
            <v>Mota / be sulin</v>
          </cell>
        </row>
        <row r="189">
          <cell r="A189" t="str">
            <v>H5.20.i</v>
          </cell>
          <cell r="B189" t="str">
            <v>Response</v>
          </cell>
          <cell r="D189" t="str">
            <v>Category option</v>
          </cell>
          <cell r="E189">
            <v>9</v>
          </cell>
          <cell r="I189" t="str">
            <v>Dam / Lake / Pond</v>
          </cell>
          <cell r="K189" t="str">
            <v>Kolam / lagua</v>
          </cell>
        </row>
        <row r="190">
          <cell r="A190" t="str">
            <v>H5.20.j</v>
          </cell>
          <cell r="B190" t="str">
            <v>Response</v>
          </cell>
          <cell r="D190" t="str">
            <v>Category option</v>
          </cell>
          <cell r="E190">
            <v>10</v>
          </cell>
          <cell r="I190" t="str">
            <v xml:space="preserve">Canal / Irrigation Channel  </v>
          </cell>
          <cell r="K190" t="str">
            <v xml:space="preserve">Be dalan / kanal irigasaun </v>
          </cell>
        </row>
        <row r="191">
          <cell r="A191" t="str">
            <v>H5.20.k</v>
          </cell>
          <cell r="B191" t="str">
            <v>Response</v>
          </cell>
          <cell r="D191" t="str">
            <v>Category option</v>
          </cell>
          <cell r="E191">
            <v>11</v>
          </cell>
          <cell r="I191" t="str">
            <v>Rainwater</v>
          </cell>
          <cell r="K191" t="str">
            <v>Udan been</v>
          </cell>
        </row>
        <row r="192">
          <cell r="A192" t="str">
            <v>H5.20.l</v>
          </cell>
          <cell r="B192" t="str">
            <v>Response</v>
          </cell>
          <cell r="D192" t="str">
            <v>Category option</v>
          </cell>
          <cell r="E192">
            <v>12</v>
          </cell>
          <cell r="I192" t="str">
            <v>Truck / Cart / Tanker</v>
          </cell>
          <cell r="K192" t="str">
            <v>Trek / gerobak / Tanke</v>
          </cell>
        </row>
        <row r="193">
          <cell r="A193" t="str">
            <v>MC5.02a</v>
          </cell>
          <cell r="B193" t="str">
            <v>Response</v>
          </cell>
          <cell r="D193" t="str">
            <v>Category option</v>
          </cell>
          <cell r="E193">
            <v>1</v>
          </cell>
          <cell r="I193" t="str">
            <v>Kgs</v>
          </cell>
          <cell r="K193" t="str">
            <v>Kilo</v>
          </cell>
        </row>
        <row r="194">
          <cell r="A194" t="str">
            <v>MC5.02b</v>
          </cell>
          <cell r="B194" t="str">
            <v>Response</v>
          </cell>
          <cell r="D194" t="str">
            <v>Category option</v>
          </cell>
          <cell r="E194">
            <v>2</v>
          </cell>
          <cell r="I194" t="str">
            <v>Small tin / milk can (330g)</v>
          </cell>
        </row>
        <row r="195">
          <cell r="A195" t="str">
            <v>MC5.02c</v>
          </cell>
          <cell r="B195" t="str">
            <v>Response</v>
          </cell>
          <cell r="D195" t="str">
            <v>Category option</v>
          </cell>
          <cell r="E195">
            <v>3</v>
          </cell>
          <cell r="I195" t="str">
            <v>Sack</v>
          </cell>
          <cell r="K195" t="str">
            <v>Saku</v>
          </cell>
        </row>
        <row r="196">
          <cell r="A196" t="str">
            <v>MC5.02d</v>
          </cell>
          <cell r="B196" t="str">
            <v>Response</v>
          </cell>
          <cell r="D196" t="str">
            <v>Category option</v>
          </cell>
          <cell r="E196">
            <v>4</v>
          </cell>
          <cell r="I196" t="str">
            <v>Cart</v>
          </cell>
          <cell r="K196" t="str">
            <v>Gerobak / karosa</v>
          </cell>
        </row>
        <row r="197">
          <cell r="A197" t="str">
            <v>MC5.02e</v>
          </cell>
          <cell r="B197" t="str">
            <v>Response</v>
          </cell>
          <cell r="D197" t="str">
            <v>Category option</v>
          </cell>
          <cell r="E197">
            <v>5</v>
          </cell>
          <cell r="I197" t="str">
            <v>Don't know - estimate amount with image of cart</v>
          </cell>
          <cell r="K197" t="str">
            <v>La hatene - koko sura liu husi hare foto gerobak</v>
          </cell>
        </row>
        <row r="198">
          <cell r="A198" t="str">
            <v>MC5.01a</v>
          </cell>
          <cell r="B198" t="str">
            <v>Response</v>
          </cell>
          <cell r="D198" t="str">
            <v>Category option</v>
          </cell>
          <cell r="E198">
            <v>1</v>
          </cell>
          <cell r="I198" t="str">
            <v>Cassava</v>
          </cell>
          <cell r="K198" t="str">
            <v>Aifarina</v>
          </cell>
        </row>
        <row r="199">
          <cell r="A199" t="str">
            <v>MC5.01b</v>
          </cell>
          <cell r="B199" t="str">
            <v>Response</v>
          </cell>
          <cell r="D199" t="str">
            <v>Category option</v>
          </cell>
          <cell r="E199">
            <v>2</v>
          </cell>
          <cell r="I199" t="str">
            <v>Maize or corn</v>
          </cell>
          <cell r="K199" t="str">
            <v>Batar</v>
          </cell>
        </row>
        <row r="200">
          <cell r="A200" t="str">
            <v>MC5.01c</v>
          </cell>
          <cell r="B200" t="str">
            <v>Response</v>
          </cell>
          <cell r="D200" t="str">
            <v>Category option</v>
          </cell>
          <cell r="E200">
            <v>3</v>
          </cell>
          <cell r="I200" t="str">
            <v>Rice</v>
          </cell>
          <cell r="K200" t="str">
            <v>Fos / hare</v>
          </cell>
        </row>
        <row r="201">
          <cell r="A201" t="str">
            <v>MC5.01d</v>
          </cell>
          <cell r="B201" t="str">
            <v>Response</v>
          </cell>
          <cell r="D201" t="str">
            <v>Category option</v>
          </cell>
          <cell r="E201">
            <v>4</v>
          </cell>
          <cell r="I201" t="str">
            <v>Squash / pumpkin</v>
          </cell>
          <cell r="K201" t="str">
            <v>Lakeru</v>
          </cell>
        </row>
        <row r="202">
          <cell r="A202" t="str">
            <v>MC5.01e</v>
          </cell>
          <cell r="B202" t="str">
            <v>Response</v>
          </cell>
          <cell r="D202" t="str">
            <v>Category option</v>
          </cell>
          <cell r="E202">
            <v>5</v>
          </cell>
          <cell r="I202" t="str">
            <v>Potato / sweet potato</v>
          </cell>
          <cell r="K202" t="str">
            <v>Fehuk ka fehuk midar</v>
          </cell>
        </row>
        <row r="203">
          <cell r="A203" t="str">
            <v>MC5.01f</v>
          </cell>
          <cell r="B203" t="str">
            <v>Response</v>
          </cell>
          <cell r="D203" t="str">
            <v>Category option</v>
          </cell>
          <cell r="E203">
            <v>6</v>
          </cell>
          <cell r="I203" t="str">
            <v>Taro (talas / kontas)</v>
          </cell>
          <cell r="K203" t="str">
            <v>Talas ka kontas</v>
          </cell>
        </row>
        <row r="204">
          <cell r="A204" t="str">
            <v>MC5.01g</v>
          </cell>
          <cell r="B204" t="str">
            <v>Response</v>
          </cell>
          <cell r="D204" t="str">
            <v>Category option</v>
          </cell>
          <cell r="E204">
            <v>7</v>
          </cell>
          <cell r="I204" t="str">
            <v>Beans (kidney beans, soy beans)</v>
          </cell>
          <cell r="K204" t="str">
            <v>Koto (koto mean, fore keli)</v>
          </cell>
        </row>
        <row r="205">
          <cell r="A205" t="str">
            <v>MC5.01h</v>
          </cell>
          <cell r="B205" t="str">
            <v>Response</v>
          </cell>
          <cell r="D205" t="str">
            <v>Category option</v>
          </cell>
          <cell r="E205">
            <v>8</v>
          </cell>
          <cell r="I205" t="str">
            <v>Peanuts</v>
          </cell>
          <cell r="K205" t="str">
            <v>Forai</v>
          </cell>
        </row>
        <row r="206">
          <cell r="A206" t="str">
            <v>MC5.01i</v>
          </cell>
          <cell r="B206" t="str">
            <v>Response</v>
          </cell>
          <cell r="D206" t="str">
            <v>Category option</v>
          </cell>
          <cell r="E206">
            <v>9</v>
          </cell>
          <cell r="I206" t="str">
            <v>Other vegetables</v>
          </cell>
          <cell r="K206" t="str">
            <v>Modo sira seluk</v>
          </cell>
        </row>
        <row r="207">
          <cell r="A207" t="str">
            <v>MC5.01j</v>
          </cell>
          <cell r="B207" t="str">
            <v>Response</v>
          </cell>
          <cell r="D207" t="str">
            <v>Category option</v>
          </cell>
          <cell r="E207">
            <v>10</v>
          </cell>
          <cell r="I207" t="str">
            <v>Bananas</v>
          </cell>
          <cell r="K207" t="str">
            <v>Hudi</v>
          </cell>
        </row>
        <row r="208">
          <cell r="A208" t="str">
            <v>MC5.01k</v>
          </cell>
          <cell r="B208" t="str">
            <v>Response</v>
          </cell>
          <cell r="D208" t="str">
            <v>Category option</v>
          </cell>
          <cell r="E208">
            <v>11</v>
          </cell>
          <cell r="I208" t="str">
            <v>Coconuts</v>
          </cell>
          <cell r="K208" t="str">
            <v>Nuu</v>
          </cell>
        </row>
        <row r="209">
          <cell r="A209" t="str">
            <v>MC5.01l</v>
          </cell>
          <cell r="B209" t="str">
            <v>Response</v>
          </cell>
          <cell r="D209" t="str">
            <v>Category option</v>
          </cell>
          <cell r="E209">
            <v>12</v>
          </cell>
          <cell r="I209" t="str">
            <v>Other fruit</v>
          </cell>
          <cell r="K209" t="str">
            <v>Ai-fuan sira seluk</v>
          </cell>
        </row>
        <row r="210">
          <cell r="A210" t="str">
            <v>MC5.01m</v>
          </cell>
          <cell r="B210" t="str">
            <v>Response</v>
          </cell>
          <cell r="D210" t="str">
            <v>Category option</v>
          </cell>
          <cell r="E210">
            <v>13</v>
          </cell>
          <cell r="I210" t="str">
            <v>Coffee</v>
          </cell>
          <cell r="K210" t="str">
            <v>Kafe</v>
          </cell>
        </row>
        <row r="211">
          <cell r="A211" t="str">
            <v>MC5.01n</v>
          </cell>
          <cell r="B211" t="str">
            <v>Response</v>
          </cell>
          <cell r="D211" t="str">
            <v>Category option</v>
          </cell>
          <cell r="E211">
            <v>14</v>
          </cell>
          <cell r="I211" t="str">
            <v>Other crops</v>
          </cell>
          <cell r="K211" t="str">
            <v>Ai-han seluk</v>
          </cell>
        </row>
        <row r="212">
          <cell r="A212" t="str">
            <v>H5.21.a</v>
          </cell>
          <cell r="B212" t="str">
            <v>Response</v>
          </cell>
          <cell r="D212" t="str">
            <v>Category option</v>
          </cell>
          <cell r="E212">
            <v>1</v>
          </cell>
          <cell r="I212" t="str">
            <v>Just this family</v>
          </cell>
          <cell r="K212" t="str">
            <v>Familia ida ne deit</v>
          </cell>
        </row>
        <row r="213">
          <cell r="A213" t="str">
            <v>H5.21.b</v>
          </cell>
          <cell r="B213" t="str">
            <v>Response</v>
          </cell>
          <cell r="D213" t="str">
            <v>Category option</v>
          </cell>
          <cell r="E213">
            <v>2</v>
          </cell>
          <cell r="I213" t="str">
            <v>Just some people</v>
          </cell>
          <cell r="K213" t="str">
            <v>Ema balun deit</v>
          </cell>
        </row>
        <row r="214">
          <cell r="A214" t="str">
            <v>H5.21.c</v>
          </cell>
          <cell r="B214" t="str">
            <v>Response</v>
          </cell>
          <cell r="D214" t="str">
            <v>Category option</v>
          </cell>
          <cell r="E214">
            <v>3</v>
          </cell>
          <cell r="I214" t="str">
            <v>Anyone - a public source that anybody in the aldeia can use</v>
          </cell>
          <cell r="K214" t="str">
            <v>Ema hotu-hotu (be'e matan públiku ida nebee ema hotu-hotu iha aldeia bele uza)</v>
          </cell>
        </row>
        <row r="215">
          <cell r="A215" t="str">
            <v>MC10.02a</v>
          </cell>
          <cell r="B215" t="str">
            <v>Response</v>
          </cell>
          <cell r="D215" t="str">
            <v>Category option</v>
          </cell>
          <cell r="E215">
            <v>1</v>
          </cell>
          <cell r="I215" t="str">
            <v>Date: year, month, day</v>
          </cell>
          <cell r="K215" t="str">
            <v>Data: tinan, fulan no loron</v>
          </cell>
        </row>
        <row r="216">
          <cell r="A216" t="str">
            <v>MC10.02b</v>
          </cell>
          <cell r="B216" t="str">
            <v>Response</v>
          </cell>
          <cell r="D216" t="str">
            <v>Category option</v>
          </cell>
          <cell r="E216">
            <v>2</v>
          </cell>
          <cell r="I216" t="str">
            <v>Date: year, month only</v>
          </cell>
          <cell r="K216" t="str">
            <v>Data: tinan no fulan deit</v>
          </cell>
        </row>
        <row r="217">
          <cell r="A217" t="str">
            <v>MC10.02c</v>
          </cell>
          <cell r="B217" t="str">
            <v>Response</v>
          </cell>
          <cell r="D217" t="str">
            <v>Category option</v>
          </cell>
          <cell r="E217">
            <v>3</v>
          </cell>
          <cell r="I217" t="str">
            <v>Days ago</v>
          </cell>
          <cell r="K217" t="str">
            <v>Loron liu ba</v>
          </cell>
        </row>
        <row r="218">
          <cell r="A218" t="str">
            <v>MC10.02d</v>
          </cell>
          <cell r="B218" t="str">
            <v>Response</v>
          </cell>
          <cell r="D218" t="str">
            <v>Category option</v>
          </cell>
          <cell r="E218">
            <v>4</v>
          </cell>
          <cell r="I218" t="str">
            <v>Weeks ago</v>
          </cell>
          <cell r="K218" t="str">
            <v>Semana liu ba</v>
          </cell>
        </row>
        <row r="219">
          <cell r="A219" t="str">
            <v>MC10.02e</v>
          </cell>
          <cell r="B219" t="str">
            <v>Response</v>
          </cell>
          <cell r="D219" t="str">
            <v>Category option</v>
          </cell>
          <cell r="E219">
            <v>5</v>
          </cell>
          <cell r="I219" t="str">
            <v>Months ago</v>
          </cell>
          <cell r="K219" t="str">
            <v>Fulan liu ba</v>
          </cell>
        </row>
        <row r="220">
          <cell r="A220" t="str">
            <v>MC10.02f</v>
          </cell>
          <cell r="B220" t="str">
            <v>Response</v>
          </cell>
          <cell r="D220" t="str">
            <v>Category option</v>
          </cell>
          <cell r="E220">
            <v>6</v>
          </cell>
          <cell r="I220" t="str">
            <v>Years ago</v>
          </cell>
          <cell r="K220" t="str">
            <v>Tinan liu ba</v>
          </cell>
        </row>
        <row r="221">
          <cell r="A221" t="str">
            <v>MC10.02g</v>
          </cell>
          <cell r="B221" t="str">
            <v>Response</v>
          </cell>
          <cell r="D221" t="str">
            <v>Category option</v>
          </cell>
          <cell r="E221">
            <v>7</v>
          </cell>
          <cell r="I221" t="str">
            <v>Never</v>
          </cell>
          <cell r="K221" t="str">
            <v>Nunka</v>
          </cell>
        </row>
        <row r="222">
          <cell r="A222" t="str">
            <v>MC10.08a</v>
          </cell>
          <cell r="B222" t="str">
            <v>Response</v>
          </cell>
          <cell r="D222" t="str">
            <v>Category option</v>
          </cell>
          <cell r="E222">
            <v>1</v>
          </cell>
          <cell r="I222" t="str">
            <v>Walk</v>
          </cell>
          <cell r="K222" t="str">
            <v>Lao</v>
          </cell>
        </row>
        <row r="223">
          <cell r="A223" t="str">
            <v>MC10.08b</v>
          </cell>
          <cell r="B223" t="str">
            <v>Response</v>
          </cell>
          <cell r="D223" t="str">
            <v>Category option</v>
          </cell>
          <cell r="E223">
            <v>2</v>
          </cell>
          <cell r="I223" t="str">
            <v>Bicycle</v>
          </cell>
          <cell r="K223" t="str">
            <v>Biskleta</v>
          </cell>
        </row>
        <row r="224">
          <cell r="A224" t="str">
            <v>MC10.08c</v>
          </cell>
          <cell r="B224" t="str">
            <v>Response</v>
          </cell>
          <cell r="D224" t="str">
            <v>Category option</v>
          </cell>
          <cell r="E224">
            <v>3</v>
          </cell>
          <cell r="I224" t="str">
            <v>Taxi</v>
          </cell>
          <cell r="K224" t="str">
            <v>Taxi</v>
          </cell>
        </row>
        <row r="225">
          <cell r="A225" t="str">
            <v>MC10.08d</v>
          </cell>
          <cell r="B225" t="str">
            <v>Response</v>
          </cell>
          <cell r="D225" t="str">
            <v>Category option</v>
          </cell>
          <cell r="E225">
            <v>4</v>
          </cell>
          <cell r="I225" t="str">
            <v>Private car / private truck</v>
          </cell>
          <cell r="K225" t="str">
            <v>Kareta / truk privadu</v>
          </cell>
        </row>
        <row r="226">
          <cell r="A226" t="str">
            <v>MC10.08e</v>
          </cell>
          <cell r="B226" t="str">
            <v>Response</v>
          </cell>
          <cell r="D226" t="str">
            <v>Category option</v>
          </cell>
          <cell r="E226">
            <v>5</v>
          </cell>
          <cell r="I226" t="str">
            <v>Motorbike / scooter</v>
          </cell>
          <cell r="K226" t="str">
            <v>Motor</v>
          </cell>
        </row>
        <row r="227">
          <cell r="A227" t="str">
            <v>MC10.08f</v>
          </cell>
          <cell r="B227" t="str">
            <v>Response</v>
          </cell>
          <cell r="D227" t="str">
            <v>Category option</v>
          </cell>
          <cell r="E227">
            <v>6</v>
          </cell>
          <cell r="I227" t="str">
            <v>Public truck / mikrolet / bus</v>
          </cell>
          <cell r="K227" t="str">
            <v>Angguna / mikrolet / truk publiku</v>
          </cell>
        </row>
        <row r="228">
          <cell r="A228" t="str">
            <v>MC10.08g</v>
          </cell>
          <cell r="B228" t="str">
            <v>Response</v>
          </cell>
          <cell r="D228" t="str">
            <v>Category option</v>
          </cell>
          <cell r="E228">
            <v>7</v>
          </cell>
          <cell r="I228" t="str">
            <v>Horse</v>
          </cell>
          <cell r="K228" t="str">
            <v>Kuda</v>
          </cell>
        </row>
        <row r="229">
          <cell r="A229" t="str">
            <v>MC10.08h</v>
          </cell>
          <cell r="B229" t="str">
            <v>Response</v>
          </cell>
          <cell r="D229" t="str">
            <v>Category option</v>
          </cell>
          <cell r="E229">
            <v>8</v>
          </cell>
          <cell r="I229" t="str">
            <v>Boat</v>
          </cell>
          <cell r="K229" t="str">
            <v>Ber'o</v>
          </cell>
        </row>
        <row r="230">
          <cell r="A230" t="str">
            <v>MC10.08i</v>
          </cell>
          <cell r="B230" t="str">
            <v>Response</v>
          </cell>
          <cell r="D230" t="str">
            <v>Category option</v>
          </cell>
          <cell r="E230">
            <v>9</v>
          </cell>
          <cell r="I230" t="str">
            <v>Public Ferry</v>
          </cell>
          <cell r="K230" t="str">
            <v>Ferry</v>
          </cell>
        </row>
        <row r="231">
          <cell r="A231" t="str">
            <v>MC10.50a</v>
          </cell>
          <cell r="B231" t="str">
            <v>Response</v>
          </cell>
          <cell r="D231" t="str">
            <v>Category option</v>
          </cell>
          <cell r="E231">
            <v>1</v>
          </cell>
          <cell r="I231" t="str">
            <v>Improved</v>
          </cell>
          <cell r="K231" t="str">
            <v>Diak liu tan</v>
          </cell>
        </row>
        <row r="232">
          <cell r="A232" t="str">
            <v>MC10.50b</v>
          </cell>
          <cell r="B232" t="str">
            <v>Response</v>
          </cell>
          <cell r="D232" t="str">
            <v>Category option</v>
          </cell>
          <cell r="E232">
            <v>2</v>
          </cell>
          <cell r="I232" t="str">
            <v>Deteriorated</v>
          </cell>
          <cell r="K232" t="str">
            <v>At liu tan</v>
          </cell>
        </row>
        <row r="233">
          <cell r="A233" t="str">
            <v>MC10.50c</v>
          </cell>
          <cell r="B233" t="str">
            <v>Response</v>
          </cell>
          <cell r="D233" t="str">
            <v>Category option</v>
          </cell>
          <cell r="E233">
            <v>3</v>
          </cell>
          <cell r="I233" t="str">
            <v>Stayed the same</v>
          </cell>
          <cell r="K233" t="str">
            <v>Hanesan deit</v>
          </cell>
        </row>
        <row r="234">
          <cell r="A234" t="str">
            <v>MC10.50d</v>
          </cell>
          <cell r="B234" t="str">
            <v>Response</v>
          </cell>
          <cell r="D234" t="str">
            <v>Category option</v>
          </cell>
          <cell r="E234">
            <v>4</v>
          </cell>
          <cell r="I234" t="str">
            <v>Not in aldeia 2 years ago</v>
          </cell>
          <cell r="K234" t="str">
            <v>La hela iha aldeia ne'e tinan 2 kotuk</v>
          </cell>
        </row>
        <row r="235">
          <cell r="A235" t="str">
            <v>MC12.01.a</v>
          </cell>
          <cell r="B235" t="str">
            <v>Response</v>
          </cell>
          <cell r="D235" t="str">
            <v>Category option</v>
          </cell>
          <cell r="E235">
            <v>1</v>
          </cell>
          <cell r="I235" t="str">
            <v>Selling crops (that the household has grown or collected, not bought and re-sold)</v>
          </cell>
          <cell r="K235" t="str">
            <v>Fa'an kuda modo (nebe umakain kuda ou koileta laos sosa no fa'an hikas)</v>
          </cell>
        </row>
        <row r="236">
          <cell r="A236" t="str">
            <v>MC12.01.b</v>
          </cell>
          <cell r="B236" t="str">
            <v>Response</v>
          </cell>
          <cell r="D236" t="str">
            <v>Category option</v>
          </cell>
          <cell r="E236">
            <v>2</v>
          </cell>
          <cell r="I236" t="str">
            <v>Selling coffee</v>
          </cell>
          <cell r="K236" t="str">
            <v>Fa'an kafe</v>
          </cell>
        </row>
        <row r="237">
          <cell r="A237" t="str">
            <v>MC12.01.c</v>
          </cell>
          <cell r="B237" t="str">
            <v>Response</v>
          </cell>
          <cell r="D237" t="str">
            <v>Category option</v>
          </cell>
          <cell r="E237">
            <v>3</v>
          </cell>
          <cell r="I237" t="str">
            <v>Selling chickens or other livestock</v>
          </cell>
          <cell r="K237" t="str">
            <v>Fa'an manu ka animal hakiak seluk</v>
          </cell>
        </row>
        <row r="238">
          <cell r="A238" t="str">
            <v>MC12.01.d</v>
          </cell>
          <cell r="B238" t="str">
            <v>Response</v>
          </cell>
          <cell r="D238" t="str">
            <v>Category option</v>
          </cell>
          <cell r="E238">
            <v>4</v>
          </cell>
          <cell r="I238" t="str">
            <v>Selling fish</v>
          </cell>
          <cell r="K238" t="str">
            <v>Fa'an ikan</v>
          </cell>
        </row>
        <row r="239">
          <cell r="A239" t="str">
            <v>MC12.01.e</v>
          </cell>
          <cell r="B239" t="str">
            <v>Response</v>
          </cell>
          <cell r="D239" t="str">
            <v>Category option</v>
          </cell>
          <cell r="E239">
            <v>5</v>
          </cell>
          <cell r="I239" t="str">
            <v>Selling game</v>
          </cell>
          <cell r="K239" t="str">
            <v>Fa'an kasa</v>
          </cell>
        </row>
        <row r="240">
          <cell r="A240" t="str">
            <v>MC12.01.f</v>
          </cell>
          <cell r="B240" t="str">
            <v>Response</v>
          </cell>
          <cell r="D240" t="str">
            <v>Category option</v>
          </cell>
          <cell r="E240">
            <v>6</v>
          </cell>
          <cell r="I240" t="str">
            <v>Selling things on the street, in the market or in a kiosk (including crops bought and re-sold)</v>
          </cell>
          <cell r="K240" t="str">
            <v>Fila liman, por ezemplu fa'an sasan iha dalan ibun, iha merkadu, ka loke kios (inklui modo nebe sosa no fa'an hikas)</v>
          </cell>
        </row>
        <row r="241">
          <cell r="A241" t="str">
            <v>MC12.01.g</v>
          </cell>
          <cell r="B241" t="str">
            <v>Response</v>
          </cell>
          <cell r="D241" t="str">
            <v>Category option</v>
          </cell>
          <cell r="E241">
            <v>7</v>
          </cell>
          <cell r="I241" t="str">
            <v>Household member driving a taxi, mikrolet or truck</v>
          </cell>
          <cell r="K241" t="str">
            <v>Membru uma kain lori taxi, mikrolet ka truk</v>
          </cell>
        </row>
        <row r="242">
          <cell r="A242" t="str">
            <v>MC12.01.h</v>
          </cell>
          <cell r="B242" t="str">
            <v>Response</v>
          </cell>
          <cell r="D242" t="str">
            <v>Category option</v>
          </cell>
          <cell r="E242">
            <v>8</v>
          </cell>
          <cell r="I242" t="str">
            <v>Earning money for project work (day-labourer)</v>
          </cell>
          <cell r="K242" t="str">
            <v>Hetan osan husi servisu proyek</v>
          </cell>
        </row>
        <row r="243">
          <cell r="A243" t="str">
            <v>MC12.01.i</v>
          </cell>
          <cell r="B243" t="str">
            <v>Response</v>
          </cell>
          <cell r="D243" t="str">
            <v>Category option</v>
          </cell>
          <cell r="E243">
            <v>9</v>
          </cell>
          <cell r="I243" t="str">
            <v>Salary or payment for working for an employer</v>
          </cell>
          <cell r="K243" t="str">
            <v>Salariu ka kolen husi servisu ba patraun (serbisu ba ema ruma)</v>
          </cell>
        </row>
        <row r="244">
          <cell r="A244" t="str">
            <v>MC12.01.j</v>
          </cell>
          <cell r="B244" t="str">
            <v>Response</v>
          </cell>
          <cell r="D244" t="str">
            <v>Category option</v>
          </cell>
          <cell r="E244">
            <v>10</v>
          </cell>
          <cell r="I244" t="str">
            <v>Government transfers or subsidies e.g. pension/war veteran payments</v>
          </cell>
          <cell r="K244" t="str">
            <v>Transfere goevrnu ka subsisi. Ezemplu pensaun/ pensaun veteranu funu</v>
          </cell>
        </row>
        <row r="245">
          <cell r="A245" t="str">
            <v>MC12.01.k</v>
          </cell>
          <cell r="B245" t="str">
            <v>Response</v>
          </cell>
          <cell r="D245" t="str">
            <v>Category option</v>
          </cell>
          <cell r="E245">
            <v>11</v>
          </cell>
          <cell r="I245" t="str">
            <v>Money received from people living outside this household, including money for bride price and traditional practices (gifts, remittances)</v>
          </cell>
          <cell r="K245" t="str">
            <v>Presente osan husi ema nebee hela liur ba uma kain ne'e, inklui osan ba barlake ka pratika tradisional</v>
          </cell>
        </row>
        <row r="246">
          <cell r="A246" t="str">
            <v>MC12.01.l</v>
          </cell>
          <cell r="B246" t="str">
            <v>Response</v>
          </cell>
          <cell r="D246" t="str">
            <v>Category option</v>
          </cell>
          <cell r="E246">
            <v>12</v>
          </cell>
          <cell r="I246" t="str">
            <v>Earning money by working for self or household in another way</v>
          </cell>
          <cell r="K246" t="str">
            <v>Hetan osan husi servisu seluk ba an rasik ka uma kain rasik</v>
          </cell>
        </row>
        <row r="247">
          <cell r="A247" t="str">
            <v>MC12.05.a</v>
          </cell>
          <cell r="B247" t="str">
            <v>Response</v>
          </cell>
          <cell r="D247" t="str">
            <v>Category option</v>
          </cell>
          <cell r="E247">
            <v>1306</v>
          </cell>
          <cell r="I247" t="str">
            <v>June 2013</v>
          </cell>
          <cell r="K247" t="str">
            <v>Junu 2013</v>
          </cell>
        </row>
        <row r="248">
          <cell r="A248" t="str">
            <v>MC12.05.b</v>
          </cell>
          <cell r="B248" t="str">
            <v>Response</v>
          </cell>
          <cell r="D248" t="str">
            <v>Category option</v>
          </cell>
          <cell r="E248">
            <v>1307</v>
          </cell>
          <cell r="I248" t="str">
            <v>July 2013</v>
          </cell>
          <cell r="K248" t="str">
            <v>Jullu 2013</v>
          </cell>
        </row>
        <row r="249">
          <cell r="A249" t="str">
            <v>MC12.05.c</v>
          </cell>
          <cell r="B249" t="str">
            <v>Response</v>
          </cell>
          <cell r="D249" t="str">
            <v>Category option</v>
          </cell>
          <cell r="E249">
            <v>1308</v>
          </cell>
          <cell r="I249" t="str">
            <v>August 2013</v>
          </cell>
          <cell r="K249" t="str">
            <v>Agustu 2013</v>
          </cell>
        </row>
        <row r="250">
          <cell r="A250" t="str">
            <v>MC12.05.d</v>
          </cell>
          <cell r="B250" t="str">
            <v>Response</v>
          </cell>
          <cell r="D250" t="str">
            <v>Category option</v>
          </cell>
          <cell r="E250">
            <v>1309</v>
          </cell>
          <cell r="I250" t="str">
            <v>September 2013</v>
          </cell>
          <cell r="K250" t="str">
            <v>Setembru 2013</v>
          </cell>
        </row>
        <row r="251">
          <cell r="A251" t="str">
            <v>MC12.05.e</v>
          </cell>
          <cell r="B251" t="str">
            <v>Response</v>
          </cell>
          <cell r="D251" t="str">
            <v>Category option</v>
          </cell>
          <cell r="E251">
            <v>1310</v>
          </cell>
          <cell r="I251" t="str">
            <v>October 2013</v>
          </cell>
          <cell r="K251" t="str">
            <v>Outubru 2013</v>
          </cell>
        </row>
        <row r="252">
          <cell r="A252" t="str">
            <v>MC12.05.f</v>
          </cell>
          <cell r="B252" t="str">
            <v>Response</v>
          </cell>
          <cell r="D252" t="str">
            <v>Category option</v>
          </cell>
          <cell r="E252">
            <v>1311</v>
          </cell>
          <cell r="I252" t="str">
            <v>November 2013</v>
          </cell>
          <cell r="K252" t="str">
            <v>Novembru 2013</v>
          </cell>
        </row>
        <row r="253">
          <cell r="A253" t="str">
            <v>MC12.05.g</v>
          </cell>
          <cell r="B253" t="str">
            <v>Response</v>
          </cell>
          <cell r="D253" t="str">
            <v>Category option</v>
          </cell>
          <cell r="E253">
            <v>1312</v>
          </cell>
          <cell r="I253" t="str">
            <v>December 2013</v>
          </cell>
          <cell r="K253" t="str">
            <v>Dezembru 2013</v>
          </cell>
        </row>
        <row r="254">
          <cell r="A254" t="str">
            <v>MC12.05.h</v>
          </cell>
          <cell r="B254" t="str">
            <v>Response</v>
          </cell>
          <cell r="D254" t="str">
            <v>Category option</v>
          </cell>
          <cell r="E254">
            <v>1401</v>
          </cell>
          <cell r="I254" t="str">
            <v>January 2014</v>
          </cell>
          <cell r="K254" t="str">
            <v>Janeru 2014</v>
          </cell>
        </row>
        <row r="255">
          <cell r="A255" t="str">
            <v>MC12.05.i</v>
          </cell>
          <cell r="B255" t="str">
            <v>Response</v>
          </cell>
          <cell r="D255" t="str">
            <v>Category option</v>
          </cell>
          <cell r="E255">
            <v>1402</v>
          </cell>
          <cell r="I255" t="str">
            <v>February 2014</v>
          </cell>
          <cell r="K255" t="str">
            <v>Febereru 2014</v>
          </cell>
        </row>
        <row r="256">
          <cell r="A256" t="str">
            <v>MC12.05.j</v>
          </cell>
          <cell r="B256" t="str">
            <v>Response</v>
          </cell>
          <cell r="D256" t="str">
            <v>Category option</v>
          </cell>
          <cell r="E256">
            <v>1403</v>
          </cell>
          <cell r="I256" t="str">
            <v>March 2014</v>
          </cell>
          <cell r="K256" t="str">
            <v>Marsu 2014</v>
          </cell>
        </row>
        <row r="257">
          <cell r="A257" t="str">
            <v>MC12.05.k</v>
          </cell>
          <cell r="B257" t="str">
            <v>Response</v>
          </cell>
          <cell r="D257" t="str">
            <v>Category option</v>
          </cell>
          <cell r="E257">
            <v>1404</v>
          </cell>
          <cell r="I257" t="str">
            <v>April 2014</v>
          </cell>
          <cell r="K257" t="str">
            <v>Abril 2014</v>
          </cell>
        </row>
        <row r="258">
          <cell r="A258" t="str">
            <v>MC12.05.l</v>
          </cell>
          <cell r="B258" t="str">
            <v>Response</v>
          </cell>
          <cell r="D258" t="str">
            <v>Category option</v>
          </cell>
          <cell r="E258">
            <v>1405</v>
          </cell>
          <cell r="I258" t="str">
            <v>May 2014</v>
          </cell>
          <cell r="K258" t="str">
            <v>Maiu 2014</v>
          </cell>
        </row>
        <row r="259">
          <cell r="A259" t="str">
            <v>MC12.43.a</v>
          </cell>
          <cell r="B259" t="str">
            <v>Response</v>
          </cell>
          <cell r="D259" t="str">
            <v>Category option</v>
          </cell>
          <cell r="E259">
            <v>1</v>
          </cell>
          <cell r="I259" t="str">
            <v>Private - 1 household</v>
          </cell>
          <cell r="K259" t="str">
            <v>Privadu - uma kain 1 deit</v>
          </cell>
        </row>
        <row r="260">
          <cell r="A260" t="str">
            <v>MC12.43.b</v>
          </cell>
          <cell r="B260" t="str">
            <v>Response</v>
          </cell>
          <cell r="D260" t="str">
            <v>Category option</v>
          </cell>
          <cell r="E260">
            <v>2</v>
          </cell>
          <cell r="I260" t="str">
            <v>Private - shared between a few households</v>
          </cell>
          <cell r="K260" t="str">
            <v>Privadu - uma kain balun sosi</v>
          </cell>
        </row>
        <row r="261">
          <cell r="A261" t="str">
            <v>MC12.43.c</v>
          </cell>
          <cell r="B261" t="str">
            <v>Response</v>
          </cell>
          <cell r="D261" t="str">
            <v>Category option</v>
          </cell>
          <cell r="E261">
            <v>3</v>
          </cell>
          <cell r="I261" t="str">
            <v>Community / public</v>
          </cell>
          <cell r="K261" t="str">
            <v>Komunidade / públiku</v>
          </cell>
        </row>
        <row r="262">
          <cell r="A262" t="str">
            <v>MC12.45.a</v>
          </cell>
          <cell r="B262" t="str">
            <v>Response</v>
          </cell>
          <cell r="D262" t="str">
            <v>Category option</v>
          </cell>
          <cell r="E262">
            <v>1</v>
          </cell>
          <cell r="I262" t="str">
            <v>Community</v>
          </cell>
          <cell r="K262" t="str">
            <v>Komunidade</v>
          </cell>
        </row>
        <row r="263">
          <cell r="A263" t="str">
            <v>MC12.45.b</v>
          </cell>
          <cell r="B263" t="str">
            <v>Response</v>
          </cell>
          <cell r="D263" t="str">
            <v>Category option</v>
          </cell>
          <cell r="E263">
            <v>2</v>
          </cell>
          <cell r="I263" t="str">
            <v>Government or government ministries</v>
          </cell>
          <cell r="K263" t="str">
            <v>Governu ka ministériu sira governu nian</v>
          </cell>
        </row>
        <row r="264">
          <cell r="A264" t="str">
            <v>MC12.45.c</v>
          </cell>
          <cell r="B264" t="str">
            <v>Response</v>
          </cell>
          <cell r="D264" t="str">
            <v>Category option</v>
          </cell>
          <cell r="E264">
            <v>3</v>
          </cell>
          <cell r="I264" t="str">
            <v>Cooperative</v>
          </cell>
          <cell r="K264" t="str">
            <v>Kooperativa</v>
          </cell>
        </row>
        <row r="265">
          <cell r="A265" t="str">
            <v>MC12.45.d</v>
          </cell>
          <cell r="B265" t="str">
            <v>Response</v>
          </cell>
          <cell r="D265" t="str">
            <v>Category option</v>
          </cell>
          <cell r="E265">
            <v>4</v>
          </cell>
          <cell r="I265" t="str">
            <v>Development agency or Aid Program (USAID, AusAID, etc.)</v>
          </cell>
          <cell r="K265" t="str">
            <v>Ajénsia dezenvolvimentu (USAID, AusAID, no sst)</v>
          </cell>
        </row>
        <row r="266">
          <cell r="A266" t="str">
            <v>MC12.45.e</v>
          </cell>
          <cell r="B266" t="str">
            <v>Response</v>
          </cell>
          <cell r="D266" t="str">
            <v>Category option</v>
          </cell>
          <cell r="E266">
            <v>5</v>
          </cell>
          <cell r="I266" t="str">
            <v>NGO</v>
          </cell>
          <cell r="K266" t="str">
            <v>ONG</v>
          </cell>
        </row>
        <row r="267">
          <cell r="A267" t="str">
            <v>MC12.45.f</v>
          </cell>
          <cell r="B267" t="str">
            <v>Response</v>
          </cell>
          <cell r="D267" t="str">
            <v>Category option</v>
          </cell>
          <cell r="E267">
            <v>6</v>
          </cell>
          <cell r="I267" t="str">
            <v>Private company</v>
          </cell>
          <cell r="K267" t="str">
            <v>Kompanhia privadu</v>
          </cell>
        </row>
        <row r="268">
          <cell r="A268" t="str">
            <v>MC12.45.g</v>
          </cell>
          <cell r="B268" t="str">
            <v>Response</v>
          </cell>
          <cell r="D268" t="str">
            <v>Category option</v>
          </cell>
          <cell r="E268">
            <v>7</v>
          </cell>
          <cell r="I268" t="str">
            <v>Private individual</v>
          </cell>
          <cell r="K268" t="str">
            <v>Individu privadu</v>
          </cell>
        </row>
        <row r="269">
          <cell r="A269" t="str">
            <v>MC12.51.a</v>
          </cell>
          <cell r="B269" t="str">
            <v>Response</v>
          </cell>
          <cell r="D269" t="str">
            <v>Category option</v>
          </cell>
          <cell r="E269">
            <v>1</v>
          </cell>
          <cell r="I269" t="str">
            <v>Correct</v>
          </cell>
          <cell r="K269" t="str">
            <v>Los</v>
          </cell>
        </row>
        <row r="270">
          <cell r="A270" t="str">
            <v>MC12.61.a</v>
          </cell>
          <cell r="B270" t="str">
            <v>Response</v>
          </cell>
          <cell r="D270" t="str">
            <v>Category option</v>
          </cell>
          <cell r="E270">
            <v>1</v>
          </cell>
          <cell r="I270" t="str">
            <v>Nun / church minister / priest / catechist</v>
          </cell>
          <cell r="K270" t="str">
            <v>Madre / pastor / pendeta / katekista</v>
          </cell>
        </row>
        <row r="271">
          <cell r="A271" t="str">
            <v>MC12.61.b</v>
          </cell>
          <cell r="B271" t="str">
            <v>Response</v>
          </cell>
          <cell r="D271" t="str">
            <v>Category option</v>
          </cell>
          <cell r="E271">
            <v>2</v>
          </cell>
          <cell r="I271" t="str">
            <v>Xefe Aldeia / Xefe Suku / other community leader</v>
          </cell>
          <cell r="K271" t="str">
            <v>Xefe Aldeia / Xefe Suku / lideransa komunidade seluk</v>
          </cell>
        </row>
        <row r="272">
          <cell r="A272" t="str">
            <v>MC12.61.c</v>
          </cell>
          <cell r="B272" t="str">
            <v>Response</v>
          </cell>
          <cell r="D272" t="str">
            <v>Category option</v>
          </cell>
          <cell r="E272">
            <v>3</v>
          </cell>
          <cell r="I272" t="str">
            <v>Public servant/administrator</v>
          </cell>
          <cell r="K272" t="str">
            <v>Funsionáriu públiku/administrador</v>
          </cell>
        </row>
        <row r="273">
          <cell r="A273" t="str">
            <v>MC12.61.d</v>
          </cell>
          <cell r="B273" t="str">
            <v>Response</v>
          </cell>
          <cell r="D273" t="str">
            <v>Category option</v>
          </cell>
          <cell r="E273">
            <v>4</v>
          </cell>
          <cell r="I273" t="str">
            <v>Office worker / secretary</v>
          </cell>
          <cell r="K273" t="str">
            <v>Funsionáriu eskritóriu / sekretaris</v>
          </cell>
        </row>
        <row r="274">
          <cell r="A274" t="str">
            <v>MC12.61.e</v>
          </cell>
          <cell r="B274" t="str">
            <v>Response</v>
          </cell>
          <cell r="D274" t="str">
            <v>Category option</v>
          </cell>
          <cell r="E274">
            <v>5</v>
          </cell>
          <cell r="I274" t="str">
            <v>Translator / interpreter</v>
          </cell>
          <cell r="K274" t="str">
            <v>Tradutor / durbasa</v>
          </cell>
        </row>
        <row r="275">
          <cell r="A275" t="str">
            <v>MC12.61.f</v>
          </cell>
          <cell r="B275" t="str">
            <v>Response</v>
          </cell>
          <cell r="D275" t="str">
            <v>Category option</v>
          </cell>
          <cell r="E275">
            <v>6</v>
          </cell>
          <cell r="I275" t="str">
            <v>Military / soldier</v>
          </cell>
          <cell r="K275" t="str">
            <v>Militar</v>
          </cell>
        </row>
        <row r="276">
          <cell r="A276" t="str">
            <v>MC12.61.g</v>
          </cell>
          <cell r="B276" t="str">
            <v>Response</v>
          </cell>
          <cell r="D276" t="str">
            <v>Category option</v>
          </cell>
          <cell r="E276">
            <v>7</v>
          </cell>
          <cell r="I276" t="str">
            <v>Police</v>
          </cell>
          <cell r="K276" t="str">
            <v>Polísia</v>
          </cell>
        </row>
        <row r="277">
          <cell r="A277" t="str">
            <v>MC12.61.h</v>
          </cell>
          <cell r="B277" t="str">
            <v>Response</v>
          </cell>
          <cell r="D277" t="str">
            <v>Category option</v>
          </cell>
          <cell r="E277">
            <v>8</v>
          </cell>
          <cell r="I277" t="str">
            <v>Security guard</v>
          </cell>
          <cell r="K277" t="str">
            <v>Guarda seguransa</v>
          </cell>
        </row>
        <row r="278">
          <cell r="A278" t="str">
            <v>MC12.61.i</v>
          </cell>
          <cell r="B278" t="str">
            <v>Response</v>
          </cell>
          <cell r="D278" t="str">
            <v>Category option</v>
          </cell>
          <cell r="E278">
            <v>9</v>
          </cell>
          <cell r="I278" t="str">
            <v>Driver / conductor (working for someone else)</v>
          </cell>
          <cell r="K278" t="str">
            <v>Xofer / kondutor (serbisu ba ema ruma)</v>
          </cell>
        </row>
        <row r="279">
          <cell r="A279" t="str">
            <v>MC12.61.j</v>
          </cell>
          <cell r="B279" t="str">
            <v>Response</v>
          </cell>
          <cell r="D279" t="str">
            <v>Category option</v>
          </cell>
          <cell r="E279">
            <v>10</v>
          </cell>
          <cell r="I279" t="str">
            <v>Waiter/waitress</v>
          </cell>
          <cell r="K279" t="str">
            <v>Serventi/servidor</v>
          </cell>
        </row>
        <row r="280">
          <cell r="A280" t="str">
            <v>MC12.61.k</v>
          </cell>
          <cell r="B280" t="str">
            <v>Response</v>
          </cell>
          <cell r="D280" t="str">
            <v>Category option</v>
          </cell>
          <cell r="E280">
            <v>11</v>
          </cell>
          <cell r="I280" t="str">
            <v>Gardener</v>
          </cell>
          <cell r="K280" t="str">
            <v>Trabalhador jardin</v>
          </cell>
        </row>
        <row r="281">
          <cell r="A281" t="str">
            <v>MC12.61.l</v>
          </cell>
          <cell r="B281" t="str">
            <v>Response</v>
          </cell>
          <cell r="D281" t="str">
            <v>Category option</v>
          </cell>
          <cell r="E281">
            <v>12</v>
          </cell>
          <cell r="I281" t="str">
            <v>Maid / nanny / babysitter</v>
          </cell>
          <cell r="K281" t="str">
            <v>Pembantu / hein labarik</v>
          </cell>
        </row>
        <row r="282">
          <cell r="A282" t="str">
            <v>MC12.61.m</v>
          </cell>
          <cell r="B282" t="str">
            <v>Response</v>
          </cell>
          <cell r="D282" t="str">
            <v>Category option</v>
          </cell>
          <cell r="E282">
            <v>13</v>
          </cell>
          <cell r="I282" t="str">
            <v>Cleaner</v>
          </cell>
          <cell r="K282" t="str">
            <v>Trabalhador limpeza</v>
          </cell>
        </row>
        <row r="283">
          <cell r="A283" t="str">
            <v>MC12.61.n</v>
          </cell>
          <cell r="B283" t="str">
            <v>Response</v>
          </cell>
          <cell r="D283" t="str">
            <v>Category option</v>
          </cell>
          <cell r="E283">
            <v>14</v>
          </cell>
          <cell r="I283" t="str">
            <v>Teacher / lecturer / school principal</v>
          </cell>
          <cell r="K283" t="str">
            <v>Mestre / profesor / diretor</v>
          </cell>
        </row>
        <row r="284">
          <cell r="A284" t="str">
            <v>MC12.61.o</v>
          </cell>
          <cell r="B284" t="str">
            <v>Response</v>
          </cell>
          <cell r="D284" t="str">
            <v>Category option</v>
          </cell>
          <cell r="E284">
            <v>15</v>
          </cell>
          <cell r="I284" t="str">
            <v>Nurse</v>
          </cell>
          <cell r="K284" t="str">
            <v>Enfermeiru</v>
          </cell>
        </row>
        <row r="285">
          <cell r="A285" t="str">
            <v>MC12.61.p</v>
          </cell>
          <cell r="B285" t="str">
            <v>Response</v>
          </cell>
          <cell r="D285" t="str">
            <v>Category option</v>
          </cell>
          <cell r="E285">
            <v>16</v>
          </cell>
          <cell r="I285" t="str">
            <v>Midwife</v>
          </cell>
          <cell r="K285" t="str">
            <v>Parteira</v>
          </cell>
        </row>
        <row r="286">
          <cell r="A286" t="str">
            <v>MC12.61.q</v>
          </cell>
          <cell r="B286" t="str">
            <v>Response</v>
          </cell>
          <cell r="D286" t="str">
            <v>Category option</v>
          </cell>
          <cell r="E286">
            <v>17</v>
          </cell>
          <cell r="I286" t="str">
            <v>Tradesperson: carpenter / bricklayer / mechanic</v>
          </cell>
          <cell r="K286" t="str">
            <v>Badaen: badaen ai / karpenteriu / badaen fatuk / mekaniku</v>
          </cell>
        </row>
        <row r="287">
          <cell r="A287" t="str">
            <v>MC12.61.r</v>
          </cell>
          <cell r="B287" t="str">
            <v>Response</v>
          </cell>
          <cell r="D287" t="str">
            <v>Category option</v>
          </cell>
          <cell r="E287">
            <v>18</v>
          </cell>
          <cell r="I287" t="str">
            <v>Labourer - farm / agriculture (working for an employer)</v>
          </cell>
          <cell r="K287" t="str">
            <v>Trabalhador toos nain / agrikultor (serbisu ba patraun)</v>
          </cell>
        </row>
        <row r="288">
          <cell r="A288" t="str">
            <v>MC12.61.s</v>
          </cell>
          <cell r="B288" t="str">
            <v>Response</v>
          </cell>
          <cell r="D288" t="str">
            <v>Category option</v>
          </cell>
          <cell r="E288">
            <v>19</v>
          </cell>
          <cell r="I288" t="str">
            <v>Labourer - non-agriculture (working for an employer)</v>
          </cell>
          <cell r="K288" t="str">
            <v>Trabalhador laos agrikultor (serbisu ba patraun)</v>
          </cell>
        </row>
        <row r="289">
          <cell r="A289" t="str">
            <v>MC12.85.a</v>
          </cell>
          <cell r="B289" t="str">
            <v>Response</v>
          </cell>
          <cell r="D289" t="str">
            <v>Category option</v>
          </cell>
          <cell r="E289">
            <v>1</v>
          </cell>
          <cell r="I289" t="str">
            <v>Relatives outside the household</v>
          </cell>
          <cell r="K289" t="str">
            <v>Familia husi uma kain ida ne'e</v>
          </cell>
        </row>
        <row r="290">
          <cell r="A290" t="str">
            <v>MC12.85.b</v>
          </cell>
          <cell r="B290" t="str">
            <v>Response</v>
          </cell>
          <cell r="D290" t="str">
            <v>Category option</v>
          </cell>
          <cell r="E290">
            <v>2</v>
          </cell>
          <cell r="I290" t="str">
            <v>Other households in the aldeia (not family)</v>
          </cell>
          <cell r="K290" t="str">
            <v>Husi uma kain seluk iha aldeia ida ne'e (laos familia)</v>
          </cell>
        </row>
        <row r="291">
          <cell r="A291" t="str">
            <v>MC12.85.c</v>
          </cell>
          <cell r="B291" t="str">
            <v>Response</v>
          </cell>
          <cell r="D291" t="str">
            <v>Category option</v>
          </cell>
          <cell r="E291">
            <v>3</v>
          </cell>
          <cell r="I291" t="str">
            <v>Bride's family (bride price)</v>
          </cell>
          <cell r="K291" t="str">
            <v>Familia feto foun (barlake)</v>
          </cell>
        </row>
        <row r="292">
          <cell r="A292" t="str">
            <v>MC12.85.d</v>
          </cell>
          <cell r="B292" t="str">
            <v>Response</v>
          </cell>
          <cell r="D292" t="str">
            <v>Category option</v>
          </cell>
          <cell r="E292">
            <v>4</v>
          </cell>
          <cell r="I292" t="str">
            <v>People who attended an event</v>
          </cell>
          <cell r="K292" t="str">
            <v>Ema mak tuir eventu ida</v>
          </cell>
        </row>
        <row r="293">
          <cell r="A293" t="str">
            <v>MC12.85.e</v>
          </cell>
          <cell r="B293" t="str">
            <v>Response</v>
          </cell>
          <cell r="D293" t="str">
            <v>Category option</v>
          </cell>
          <cell r="E293">
            <v>5</v>
          </cell>
          <cell r="I293" t="str">
            <v>Church or religious body</v>
          </cell>
          <cell r="K293" t="str">
            <v>Igreja no organizasaun religiozo</v>
          </cell>
        </row>
        <row r="294">
          <cell r="A294" t="str">
            <v>MC12.85.f</v>
          </cell>
          <cell r="B294" t="str">
            <v>Response</v>
          </cell>
          <cell r="D294" t="str">
            <v>Category option</v>
          </cell>
          <cell r="E294">
            <v>6</v>
          </cell>
          <cell r="I294" t="str">
            <v>NGO</v>
          </cell>
          <cell r="K294" t="str">
            <v>NGO</v>
          </cell>
        </row>
        <row r="295">
          <cell r="A295" t="str">
            <v>MC12.85.g</v>
          </cell>
          <cell r="B295" t="str">
            <v>Response</v>
          </cell>
          <cell r="D295" t="str">
            <v>Category option</v>
          </cell>
          <cell r="E295">
            <v>7</v>
          </cell>
          <cell r="I295" t="str">
            <v>Cooperative</v>
          </cell>
          <cell r="K295" t="str">
            <v>Kooperativa</v>
          </cell>
        </row>
        <row r="296">
          <cell r="A296" t="str">
            <v>MC12.85.h</v>
          </cell>
          <cell r="B296" t="str">
            <v>Response</v>
          </cell>
          <cell r="D296" t="str">
            <v>Category option</v>
          </cell>
          <cell r="E296">
            <v>8</v>
          </cell>
          <cell r="I296" t="str">
            <v>Other community group</v>
          </cell>
          <cell r="K296" t="str">
            <v>Grupu komunidade seluk</v>
          </cell>
        </row>
        <row r="297">
          <cell r="A297" t="str">
            <v>MC12.90.a</v>
          </cell>
          <cell r="B297" t="str">
            <v>Response</v>
          </cell>
          <cell r="D297" t="str">
            <v>Category option</v>
          </cell>
          <cell r="E297">
            <v>1</v>
          </cell>
          <cell r="I297" t="str">
            <v>Conductor (not working for an employer)</v>
          </cell>
          <cell r="K297" t="str">
            <v>Kondutor (laos serbisu ba ema ruma)</v>
          </cell>
        </row>
        <row r="298">
          <cell r="A298" t="str">
            <v>MC12.90.b</v>
          </cell>
          <cell r="B298" t="str">
            <v>Response</v>
          </cell>
          <cell r="D298" t="str">
            <v>Category option</v>
          </cell>
          <cell r="E298">
            <v>2</v>
          </cell>
          <cell r="I298" t="str">
            <v>Masseuse (not working for an employer)</v>
          </cell>
          <cell r="K298" t="str">
            <v>Dudu isin (laos serbisu ba ema ruma)</v>
          </cell>
        </row>
        <row r="299">
          <cell r="A299" t="str">
            <v>MC12.90.c</v>
          </cell>
          <cell r="B299" t="str">
            <v>Response</v>
          </cell>
          <cell r="D299" t="str">
            <v>Category option</v>
          </cell>
          <cell r="E299">
            <v>3</v>
          </cell>
          <cell r="I299" t="str">
            <v>Hairdresser (not working for an employer)</v>
          </cell>
          <cell r="K299" t="str">
            <v>Tesi fuuk (laos serbisu ba ema ruma)</v>
          </cell>
        </row>
        <row r="300">
          <cell r="A300" t="str">
            <v>MC12.90.d</v>
          </cell>
          <cell r="B300" t="str">
            <v>Response</v>
          </cell>
          <cell r="D300" t="str">
            <v>Category option</v>
          </cell>
          <cell r="E300">
            <v>4</v>
          </cell>
          <cell r="I300" t="str">
            <v>Rental income (renting house, motorbike etc.)</v>
          </cell>
          <cell r="K300" t="str">
            <v>Osan husi fo aluga (aluga uma, motor no sst)</v>
          </cell>
        </row>
        <row r="301">
          <cell r="A301" t="str">
            <v>MC12.90.e</v>
          </cell>
          <cell r="B301" t="str">
            <v>Response</v>
          </cell>
          <cell r="D301" t="str">
            <v>Category option</v>
          </cell>
          <cell r="E301">
            <v>5</v>
          </cell>
          <cell r="I301" t="str">
            <v>Interest</v>
          </cell>
          <cell r="K301" t="str">
            <v>Funan</v>
          </cell>
        </row>
        <row r="302">
          <cell r="A302" t="str">
            <v>MC12.90.f</v>
          </cell>
          <cell r="B302" t="str">
            <v>Response</v>
          </cell>
          <cell r="D302" t="str">
            <v>Category option</v>
          </cell>
          <cell r="E302">
            <v>6</v>
          </cell>
          <cell r="I302" t="str">
            <v>Fee / contribution to traditional midwife (dayan)</v>
          </cell>
          <cell r="K302" t="str">
            <v>Osan ba serbisu dayan</v>
          </cell>
        </row>
        <row r="303">
          <cell r="A303" t="str">
            <v>MC12.90.g</v>
          </cell>
          <cell r="B303" t="str">
            <v>Response</v>
          </cell>
          <cell r="D303" t="str">
            <v>Category option</v>
          </cell>
          <cell r="E303">
            <v>7</v>
          </cell>
          <cell r="I303" t="str">
            <v>Fee for traditional healing / prayer (matan dok / tim pendoa)</v>
          </cell>
          <cell r="K303" t="str">
            <v>Osan ba serbisu matan dok / tim pendoa</v>
          </cell>
        </row>
        <row r="304">
          <cell r="A304" t="str">
            <v>MC12.90.h</v>
          </cell>
          <cell r="B304" t="str">
            <v>Response</v>
          </cell>
          <cell r="D304" t="str">
            <v>Category option</v>
          </cell>
          <cell r="E304">
            <v>8</v>
          </cell>
          <cell r="I304" t="str">
            <v>Religious offerings or collections</v>
          </cell>
          <cell r="K304" t="str">
            <v>Kolekta ka oferta relijiaun</v>
          </cell>
        </row>
        <row r="305">
          <cell r="A305" t="str">
            <v>MC12.90.i</v>
          </cell>
          <cell r="B305" t="str">
            <v>Response</v>
          </cell>
          <cell r="D305" t="str">
            <v>Category option</v>
          </cell>
          <cell r="E305">
            <v>9</v>
          </cell>
          <cell r="I305" t="str">
            <v>Gambling winnings</v>
          </cell>
          <cell r="K305" t="str">
            <v>Joga</v>
          </cell>
        </row>
        <row r="306">
          <cell r="A306" t="str">
            <v>MC12.90.j</v>
          </cell>
          <cell r="B306" t="str">
            <v>Response</v>
          </cell>
          <cell r="D306" t="str">
            <v>Category option</v>
          </cell>
          <cell r="E306">
            <v>10</v>
          </cell>
          <cell r="I306" t="str">
            <v>Begging</v>
          </cell>
          <cell r="K306" t="str">
            <v>Husu osan ba ema</v>
          </cell>
        </row>
        <row r="307">
          <cell r="A307" t="str">
            <v>MC12.20.a</v>
          </cell>
          <cell r="B307" t="str">
            <v>Response</v>
          </cell>
          <cell r="D307" t="str">
            <v>Category option</v>
          </cell>
          <cell r="E307">
            <v>1</v>
          </cell>
          <cell r="I307" t="str">
            <v>Caught</v>
          </cell>
          <cell r="K307" t="str">
            <v>Kaer rasik</v>
          </cell>
        </row>
        <row r="308">
          <cell r="A308" t="str">
            <v>MC12.20.b</v>
          </cell>
          <cell r="B308" t="str">
            <v>Response</v>
          </cell>
          <cell r="D308" t="str">
            <v>Category option</v>
          </cell>
          <cell r="E308">
            <v>2</v>
          </cell>
          <cell r="I308" t="str">
            <v>Bought and resold</v>
          </cell>
          <cell r="K308" t="str">
            <v>Hola tia fan tutan fali</v>
          </cell>
        </row>
        <row r="309">
          <cell r="A309" t="str">
            <v>MC12.80.a</v>
          </cell>
          <cell r="B309" t="str">
            <v>Response</v>
          </cell>
          <cell r="D309" t="str">
            <v>Category option</v>
          </cell>
          <cell r="E309">
            <v>1</v>
          </cell>
          <cell r="I309" t="str">
            <v>Veteran pension</v>
          </cell>
          <cell r="K309" t="str">
            <v>Subsidiu veteranu nia</v>
          </cell>
        </row>
        <row r="310">
          <cell r="A310" t="str">
            <v>MC12.80.b</v>
          </cell>
          <cell r="B310" t="str">
            <v>Response</v>
          </cell>
          <cell r="D310" t="str">
            <v>Category option</v>
          </cell>
          <cell r="E310">
            <v>2</v>
          </cell>
          <cell r="I310" t="str">
            <v>Elderly pension</v>
          </cell>
          <cell r="K310" t="str">
            <v>Subsidiu ba idozu</v>
          </cell>
        </row>
        <row r="311">
          <cell r="A311" t="str">
            <v>MC12.80.c</v>
          </cell>
          <cell r="B311" t="str">
            <v>Response</v>
          </cell>
          <cell r="D311" t="str">
            <v>Category option</v>
          </cell>
          <cell r="E311">
            <v>3</v>
          </cell>
          <cell r="I311" t="str">
            <v>Disability pension</v>
          </cell>
          <cell r="K311" t="str">
            <v>Subsidiu ba alezadu / defisienti</v>
          </cell>
        </row>
        <row r="312">
          <cell r="A312" t="str">
            <v>MC12.80.d</v>
          </cell>
          <cell r="B312" t="str">
            <v>Response</v>
          </cell>
          <cell r="D312" t="str">
            <v>Category option</v>
          </cell>
          <cell r="E312">
            <v>4</v>
          </cell>
          <cell r="I312" t="str">
            <v>Bolsa Mae</v>
          </cell>
          <cell r="K312" t="str">
            <v>Bolsa Mae</v>
          </cell>
        </row>
        <row r="313">
          <cell r="A313" t="str">
            <v>MC12.80.d</v>
          </cell>
          <cell r="B313" t="str">
            <v>Response</v>
          </cell>
          <cell r="D313" t="str">
            <v>Category option</v>
          </cell>
          <cell r="E313">
            <v>5</v>
          </cell>
          <cell r="I313" t="str">
            <v>Portuguese pension</v>
          </cell>
          <cell r="K313" t="str">
            <v>Subsidiu husi Portuges</v>
          </cell>
        </row>
        <row r="314">
          <cell r="A314" t="str">
            <v>MC12.41.a</v>
          </cell>
          <cell r="B314" t="str">
            <v>Response</v>
          </cell>
          <cell r="D314" t="str">
            <v>Category option</v>
          </cell>
          <cell r="E314">
            <v>1</v>
          </cell>
          <cell r="I314" t="str">
            <v>School</v>
          </cell>
          <cell r="K314" t="str">
            <v>Eskola</v>
          </cell>
        </row>
        <row r="315">
          <cell r="A315" t="str">
            <v>MC12.41.b</v>
          </cell>
          <cell r="B315" t="str">
            <v>Response</v>
          </cell>
          <cell r="D315" t="str">
            <v>Category option</v>
          </cell>
          <cell r="E315">
            <v>2</v>
          </cell>
          <cell r="I315" t="str">
            <v>Health centre</v>
          </cell>
          <cell r="K315" t="str">
            <v>Sentru saúde</v>
          </cell>
        </row>
        <row r="316">
          <cell r="A316" t="str">
            <v>MC12.41.c</v>
          </cell>
          <cell r="B316" t="str">
            <v>Response</v>
          </cell>
          <cell r="D316" t="str">
            <v>Category option</v>
          </cell>
          <cell r="E316">
            <v>3</v>
          </cell>
          <cell r="I316" t="str">
            <v>Church or other religious building</v>
          </cell>
          <cell r="K316" t="str">
            <v>Igreja ka edifísiu relijiozu seluk</v>
          </cell>
        </row>
        <row r="317">
          <cell r="A317" t="str">
            <v>MC12.41.d</v>
          </cell>
          <cell r="B317" t="str">
            <v>Response</v>
          </cell>
          <cell r="D317" t="str">
            <v>Category option</v>
          </cell>
          <cell r="E317">
            <v>4</v>
          </cell>
          <cell r="I317" t="str">
            <v>Sacred / cultural house</v>
          </cell>
          <cell r="K317" t="str">
            <v>Uma lulik / uma lisan / uma adat</v>
          </cell>
        </row>
        <row r="318">
          <cell r="A318" t="str">
            <v>MC12.41.e</v>
          </cell>
          <cell r="B318" t="str">
            <v>Response</v>
          </cell>
          <cell r="D318" t="str">
            <v>Category option</v>
          </cell>
          <cell r="E318">
            <v>5</v>
          </cell>
          <cell r="I318" t="str">
            <v>Private house or other building</v>
          </cell>
          <cell r="K318" t="str">
            <v>Uma privadu ida ka edifisiu privadu ida</v>
          </cell>
        </row>
        <row r="319">
          <cell r="A319" t="str">
            <v>MC12.41.f</v>
          </cell>
          <cell r="B319" t="str">
            <v>Response</v>
          </cell>
          <cell r="D319" t="str">
            <v>Category option</v>
          </cell>
          <cell r="E319">
            <v>6</v>
          </cell>
          <cell r="I319" t="str">
            <v>Market space</v>
          </cell>
          <cell r="K319" t="str">
            <v>Merkadu fatin</v>
          </cell>
        </row>
        <row r="320">
          <cell r="A320" t="str">
            <v>MC12.41.g</v>
          </cell>
          <cell r="B320" t="str">
            <v>Response</v>
          </cell>
          <cell r="D320" t="str">
            <v>Category option</v>
          </cell>
          <cell r="E320">
            <v>7</v>
          </cell>
          <cell r="I320" t="str">
            <v>Electricity supply / install solar panels</v>
          </cell>
          <cell r="K320" t="str">
            <v>Fornesimentu eletrisidade / monta tenaga surya</v>
          </cell>
        </row>
        <row r="321">
          <cell r="A321" t="str">
            <v>MC12.41.h</v>
          </cell>
          <cell r="B321" t="str">
            <v>Response</v>
          </cell>
          <cell r="D321" t="str">
            <v>Category option</v>
          </cell>
          <cell r="E321">
            <v>8</v>
          </cell>
          <cell r="I321" t="str">
            <v>Road</v>
          </cell>
          <cell r="K321" t="str">
            <v>Estrada</v>
          </cell>
        </row>
        <row r="322">
          <cell r="A322" t="str">
            <v>MC12.41.i</v>
          </cell>
          <cell r="B322" t="str">
            <v>Response</v>
          </cell>
          <cell r="D322" t="str">
            <v>Category option</v>
          </cell>
          <cell r="E322">
            <v>9</v>
          </cell>
          <cell r="I322" t="str">
            <v>Bridge</v>
          </cell>
          <cell r="K322" t="str">
            <v>Ponte</v>
          </cell>
        </row>
        <row r="323">
          <cell r="A323" t="str">
            <v>MC12.41.j</v>
          </cell>
          <cell r="B323" t="str">
            <v>Response</v>
          </cell>
          <cell r="D323" t="str">
            <v>Category option</v>
          </cell>
          <cell r="E323">
            <v>10</v>
          </cell>
          <cell r="I323" t="str">
            <v>Canal, drainage or irrigation system</v>
          </cell>
          <cell r="K323" t="str">
            <v>Be'e dalan, Kanál, be'e dalan ka sistema irrigasaun</v>
          </cell>
        </row>
        <row r="324">
          <cell r="A324" t="str">
            <v>MC12.41.k</v>
          </cell>
          <cell r="B324" t="str">
            <v>Response</v>
          </cell>
          <cell r="D324" t="str">
            <v>Category option</v>
          </cell>
          <cell r="E324">
            <v>11</v>
          </cell>
          <cell r="I324" t="str">
            <v>Water supply - well, pipe, tap etc.</v>
          </cell>
          <cell r="K324" t="str">
            <v>Be'e matan - posu, pipa, torneira no sst</v>
          </cell>
        </row>
        <row r="325">
          <cell r="A325" t="str">
            <v>MC12.41.l</v>
          </cell>
          <cell r="B325" t="str">
            <v>Response</v>
          </cell>
          <cell r="D325" t="str">
            <v>Category option</v>
          </cell>
          <cell r="E325">
            <v>12</v>
          </cell>
          <cell r="I325" t="str">
            <v>Toilet</v>
          </cell>
          <cell r="K325" t="str">
            <v>Sintina</v>
          </cell>
        </row>
        <row r="326">
          <cell r="A326" t="str">
            <v>MC12.41.m</v>
          </cell>
          <cell r="B326" t="str">
            <v>Response</v>
          </cell>
          <cell r="D326" t="str">
            <v>Category option</v>
          </cell>
          <cell r="E326">
            <v>13</v>
          </cell>
          <cell r="I326" t="str">
            <v>Community hall or office</v>
          </cell>
          <cell r="K326" t="str">
            <v>Cede no salaun komunidade nian</v>
          </cell>
        </row>
        <row r="327">
          <cell r="A327" t="str">
            <v>MC12.41.n</v>
          </cell>
          <cell r="B327" t="str">
            <v>Response</v>
          </cell>
          <cell r="D327" t="str">
            <v>Category option</v>
          </cell>
          <cell r="E327">
            <v>14</v>
          </cell>
          <cell r="I327" t="str">
            <v>Oval or sporting facility</v>
          </cell>
          <cell r="K327" t="str">
            <v>Kampu ka fasilidade desportu</v>
          </cell>
        </row>
        <row r="328">
          <cell r="A328" t="str">
            <v>H9.3.a</v>
          </cell>
          <cell r="B328" t="str">
            <v>Response</v>
          </cell>
          <cell r="D328" t="str">
            <v>Category option</v>
          </cell>
          <cell r="E328">
            <v>1</v>
          </cell>
          <cell r="I328" t="str">
            <v>No interest in completing to senior high school</v>
          </cell>
          <cell r="K328" t="str">
            <v>La interese atu remata eskola sekundario</v>
          </cell>
        </row>
        <row r="329">
          <cell r="A329" t="str">
            <v>H9.3.b</v>
          </cell>
          <cell r="B329" t="str">
            <v>Response</v>
          </cell>
          <cell r="D329" t="str">
            <v>Category option</v>
          </cell>
          <cell r="E329">
            <v>2</v>
          </cell>
          <cell r="I329" t="str">
            <v>Too young</v>
          </cell>
          <cell r="K329" t="str">
            <v>Tinan seidauk to'o</v>
          </cell>
        </row>
        <row r="330">
          <cell r="A330" t="str">
            <v>H9.3.c</v>
          </cell>
          <cell r="B330" t="str">
            <v>Response</v>
          </cell>
          <cell r="D330" t="str">
            <v>Category option</v>
          </cell>
          <cell r="E330">
            <v>3</v>
          </cell>
          <cell r="I330" t="str">
            <v>Helps in the family home, farm or business</v>
          </cell>
          <cell r="K330" t="str">
            <v>Ajuda iha uma laran, natar ou bisnis</v>
          </cell>
        </row>
        <row r="331">
          <cell r="A331" t="str">
            <v>H9.3.d</v>
          </cell>
          <cell r="B331" t="str">
            <v>Response</v>
          </cell>
          <cell r="D331" t="str">
            <v>Category option</v>
          </cell>
          <cell r="E331">
            <v>4</v>
          </cell>
          <cell r="I331" t="str">
            <v>Works outside the home / farm / family business</v>
          </cell>
          <cell r="K331" t="str">
            <v>Serbisu iha liur / natar / halao familia nian bisnis</v>
          </cell>
        </row>
        <row r="332">
          <cell r="A332" t="str">
            <v>H9.3.e</v>
          </cell>
          <cell r="B332" t="str">
            <v>Response</v>
          </cell>
          <cell r="D332" t="str">
            <v>Category option</v>
          </cell>
          <cell r="E332">
            <v>5</v>
          </cell>
          <cell r="I332" t="str">
            <v>Grades too low / did not pass</v>
          </cell>
          <cell r="K332" t="str">
            <v>Notas ki'ik liu / la passa</v>
          </cell>
        </row>
        <row r="333">
          <cell r="A333" t="str">
            <v>H9.3.f</v>
          </cell>
          <cell r="B333" t="str">
            <v>Response</v>
          </cell>
          <cell r="D333" t="str">
            <v>Category option</v>
          </cell>
          <cell r="E333">
            <v>6</v>
          </cell>
          <cell r="I333" t="str">
            <v>Bad behaviour / expelled</v>
          </cell>
          <cell r="K333" t="str">
            <v>Hahalok at / hasai husi eskola</v>
          </cell>
        </row>
        <row r="334">
          <cell r="A334" t="str">
            <v>H9.3.g</v>
          </cell>
          <cell r="B334" t="str">
            <v>Response</v>
          </cell>
          <cell r="D334" t="str">
            <v>Category option</v>
          </cell>
          <cell r="E334">
            <v>7</v>
          </cell>
          <cell r="I334" t="str">
            <v>Sick / disabled / mute / deaf</v>
          </cell>
          <cell r="K334" t="str">
            <v>Moras / defisienti / beik / tilun diuk</v>
          </cell>
        </row>
        <row r="335">
          <cell r="A335" t="str">
            <v>H9.3.h</v>
          </cell>
          <cell r="B335" t="str">
            <v>Response</v>
          </cell>
          <cell r="D335" t="str">
            <v>Category option</v>
          </cell>
          <cell r="E335">
            <v>8</v>
          </cell>
          <cell r="I335" t="str">
            <v>School too far</v>
          </cell>
          <cell r="K335" t="str">
            <v>Eskola dok liu</v>
          </cell>
        </row>
        <row r="336">
          <cell r="A336" t="str">
            <v>H9.3.i</v>
          </cell>
          <cell r="B336" t="str">
            <v>Response</v>
          </cell>
          <cell r="D336" t="str">
            <v>Category option</v>
          </cell>
          <cell r="E336">
            <v>9</v>
          </cell>
          <cell r="I336" t="str">
            <v>School not functional (no teachers / standard is poor)</v>
          </cell>
          <cell r="K336" t="str">
            <v>Eskola la funsiona</v>
          </cell>
        </row>
        <row r="337">
          <cell r="A337" t="str">
            <v>H9.3.j</v>
          </cell>
          <cell r="B337" t="str">
            <v>Response</v>
          </cell>
          <cell r="D337" t="str">
            <v>Category option</v>
          </cell>
          <cell r="E337">
            <v>10</v>
          </cell>
          <cell r="I337" t="str">
            <v>Not enough money for school fees / uniforms</v>
          </cell>
          <cell r="K337" t="str">
            <v>Osan la to'o atu selu osan eskola / farda</v>
          </cell>
        </row>
        <row r="338">
          <cell r="A338" t="str">
            <v>H9.3.k</v>
          </cell>
          <cell r="B338" t="str">
            <v>Response</v>
          </cell>
          <cell r="D338" t="str">
            <v>Category option</v>
          </cell>
          <cell r="E338">
            <v>11</v>
          </cell>
          <cell r="I338" t="str">
            <v>Got married / has a family</v>
          </cell>
          <cell r="K338" t="str">
            <v>Kaben ona / iha familia</v>
          </cell>
        </row>
        <row r="339">
          <cell r="A339" t="str">
            <v>H9.3.l</v>
          </cell>
          <cell r="B339" t="str">
            <v>Response</v>
          </cell>
          <cell r="D339" t="str">
            <v>Category option</v>
          </cell>
          <cell r="E339">
            <v>12</v>
          </cell>
          <cell r="I339" t="str">
            <v>Completed senior high school</v>
          </cell>
          <cell r="K339" t="str">
            <v>Ramata ona eskola sekundaria</v>
          </cell>
        </row>
        <row r="340">
          <cell r="A340" t="str">
            <v>H9.4.a</v>
          </cell>
          <cell r="B340" t="str">
            <v>Response</v>
          </cell>
          <cell r="D340" t="str">
            <v>Category option</v>
          </cell>
          <cell r="E340">
            <v>1</v>
          </cell>
          <cell r="I340" t="str">
            <v>Community school</v>
          </cell>
          <cell r="K340" t="str">
            <v>Eskola komunidade</v>
          </cell>
        </row>
        <row r="341">
          <cell r="A341" t="str">
            <v>H9.4.b</v>
          </cell>
          <cell r="B341" t="str">
            <v>Response</v>
          </cell>
          <cell r="D341" t="str">
            <v>Category option</v>
          </cell>
          <cell r="E341">
            <v>2</v>
          </cell>
          <cell r="I341" t="str">
            <v>State school</v>
          </cell>
          <cell r="K341" t="str">
            <v>Eskola publiku / estadu</v>
          </cell>
        </row>
        <row r="342">
          <cell r="A342" t="str">
            <v>H9.4.c</v>
          </cell>
          <cell r="B342" t="str">
            <v>Response</v>
          </cell>
          <cell r="D342" t="str">
            <v>Category option</v>
          </cell>
          <cell r="E342">
            <v>3</v>
          </cell>
          <cell r="I342" t="str">
            <v>Private school</v>
          </cell>
          <cell r="K342" t="str">
            <v>Eskola privadu / swasta</v>
          </cell>
        </row>
        <row r="343">
          <cell r="A343" t="str">
            <v>H9.3a.a</v>
          </cell>
          <cell r="B343" t="str">
            <v>Response</v>
          </cell>
          <cell r="D343" t="str">
            <v>Category option</v>
          </cell>
          <cell r="E343">
            <v>1</v>
          </cell>
          <cell r="I343" t="str">
            <v>Not unhappy</v>
          </cell>
          <cell r="K343" t="str">
            <v>La kontenti hirus</v>
          </cell>
        </row>
        <row r="344">
          <cell r="A344" t="str">
            <v>H9.3a.b</v>
          </cell>
          <cell r="B344" t="str">
            <v>Response</v>
          </cell>
          <cell r="D344" t="str">
            <v>Category option</v>
          </cell>
          <cell r="E344">
            <v>2</v>
          </cell>
          <cell r="I344" t="str">
            <v>A little unhappy</v>
          </cell>
          <cell r="K344" t="str">
            <v>La kontenti</v>
          </cell>
        </row>
        <row r="345">
          <cell r="A345" t="str">
            <v>H9.3a.c</v>
          </cell>
          <cell r="B345" t="str">
            <v>Response</v>
          </cell>
          <cell r="D345" t="str">
            <v>Category option</v>
          </cell>
          <cell r="E345">
            <v>3</v>
          </cell>
          <cell r="I345" t="str">
            <v>Undecided (in 2 minds)</v>
          </cell>
          <cell r="K345" t="str">
            <v>La hatene (laran rua)</v>
          </cell>
        </row>
        <row r="346">
          <cell r="A346" t="str">
            <v>H9.3a.d</v>
          </cell>
          <cell r="B346" t="str">
            <v>Response</v>
          </cell>
          <cell r="D346" t="str">
            <v>Category option</v>
          </cell>
          <cell r="E346">
            <v>4</v>
          </cell>
          <cell r="I346" t="str">
            <v>Don't care</v>
          </cell>
          <cell r="K346" t="str">
            <v>La interese</v>
          </cell>
        </row>
        <row r="347">
          <cell r="A347" t="str">
            <v>H9.21.a</v>
          </cell>
          <cell r="B347" t="str">
            <v>Response</v>
          </cell>
          <cell r="D347" t="str">
            <v>Category option</v>
          </cell>
          <cell r="E347">
            <v>1</v>
          </cell>
          <cell r="I347" t="str">
            <v>Household prefers religious education</v>
          </cell>
          <cell r="K347" t="str">
            <v>Uma-kain gosta liu eskola nebe Amu ka Madre sira mak kaer</v>
          </cell>
        </row>
        <row r="348">
          <cell r="A348" t="str">
            <v>H9.21.b</v>
          </cell>
          <cell r="B348" t="str">
            <v>Response</v>
          </cell>
          <cell r="D348" t="str">
            <v>Category option</v>
          </cell>
          <cell r="E348">
            <v>2</v>
          </cell>
          <cell r="I348" t="str">
            <v>Quality of education is higher / facilities are better</v>
          </cell>
          <cell r="K348" t="str">
            <v>Kualidade eskola nebe diak liu / fasilidade eskola nebe diak liu</v>
          </cell>
        </row>
        <row r="349">
          <cell r="A349" t="str">
            <v>H9.21.c</v>
          </cell>
          <cell r="B349" t="str">
            <v>Response</v>
          </cell>
          <cell r="D349" t="str">
            <v>Category option</v>
          </cell>
          <cell r="E349">
            <v>3</v>
          </cell>
          <cell r="I349" t="str">
            <v>Road to current school is better</v>
          </cell>
          <cell r="K349" t="str">
            <v>Estrada ba eskola ne'e diak liu</v>
          </cell>
        </row>
        <row r="350">
          <cell r="A350" t="str">
            <v>H9.21.d</v>
          </cell>
          <cell r="B350" t="str">
            <v>Response</v>
          </cell>
          <cell r="D350" t="str">
            <v>Category option</v>
          </cell>
          <cell r="E350">
            <v>4</v>
          </cell>
          <cell r="I350" t="str">
            <v>Transport is more readily available to the current school</v>
          </cell>
          <cell r="K350" t="str">
            <v>Fasil liu atu hetan transporte atu ba eskola ne'e</v>
          </cell>
        </row>
        <row r="351">
          <cell r="A351" t="str">
            <v>H9.21.e</v>
          </cell>
          <cell r="B351" t="str">
            <v>Response</v>
          </cell>
          <cell r="D351" t="str">
            <v>Category option</v>
          </cell>
          <cell r="E351">
            <v>5</v>
          </cell>
          <cell r="I351" t="str">
            <v>Location is more convenient (other household members go past there)</v>
          </cell>
          <cell r="K351" t="str">
            <v>Fatin eskola ne'e mak diak liu (membru uma-kain ne'e liu mos husi fatin ne'e)</v>
          </cell>
        </row>
        <row r="352">
          <cell r="A352" t="str">
            <v>H9.21.f</v>
          </cell>
          <cell r="B352" t="str">
            <v>Response</v>
          </cell>
          <cell r="D352" t="str">
            <v>Category option</v>
          </cell>
          <cell r="E352">
            <v>6</v>
          </cell>
          <cell r="I352" t="str">
            <v>Received scholarship to this school</v>
          </cell>
          <cell r="K352" t="str">
            <v>Hetan bolsu estudu atu ba estuda iha eskola ne'e</v>
          </cell>
        </row>
        <row r="353">
          <cell r="A353" t="str">
            <v>H9.21.g</v>
          </cell>
          <cell r="B353" t="str">
            <v>Response</v>
          </cell>
          <cell r="D353" t="str">
            <v>Category option</v>
          </cell>
          <cell r="E353">
            <v>7</v>
          </cell>
          <cell r="I353" t="str">
            <v>{Name} was not permitted at closest school (expelled / did not pass)</v>
          </cell>
          <cell r="K353" t="str">
            <v>{Naran} la bele ba eskola nebe besik liu (tamba ema hasai tia / la passa)</v>
          </cell>
        </row>
        <row r="354">
          <cell r="A354" t="str">
            <v>H9.21.h</v>
          </cell>
          <cell r="B354" t="str">
            <v>Response</v>
          </cell>
          <cell r="D354" t="str">
            <v>Category option</v>
          </cell>
          <cell r="E354">
            <v>8</v>
          </cell>
          <cell r="I354" t="str">
            <v>{Name} was bullied at closest school</v>
          </cell>
          <cell r="K354" t="str">
            <v>{Naran} ema baku iha eskola nebe besik liu ne'e</v>
          </cell>
        </row>
        <row r="355">
          <cell r="A355" t="str">
            <v>H9.21.i</v>
          </cell>
          <cell r="B355" t="str">
            <v>Response</v>
          </cell>
          <cell r="D355" t="str">
            <v>Category option</v>
          </cell>
          <cell r="E355">
            <v>9</v>
          </cell>
          <cell r="I355" t="str">
            <v>{Name} prefers current school (e.g. has friends there)</v>
          </cell>
          <cell r="K355" t="str">
            <v>{Naran} gosta liu eskola ida agora ne'e (tamba iha kolega barak iha neba)</v>
          </cell>
        </row>
        <row r="356">
          <cell r="A356" t="str">
            <v>H9.21.j</v>
          </cell>
          <cell r="B356" t="str">
            <v>Response</v>
          </cell>
          <cell r="D356" t="str">
            <v>Category option</v>
          </cell>
          <cell r="E356">
            <v>10</v>
          </cell>
          <cell r="I356" t="str">
            <v>Closest school is more expensive</v>
          </cell>
          <cell r="K356" t="str">
            <v>Eskola ida besik liu ne'e karun liu</v>
          </cell>
        </row>
        <row r="357">
          <cell r="A357" t="str">
            <v>H9.21.k</v>
          </cell>
          <cell r="B357" t="str">
            <v>Response</v>
          </cell>
          <cell r="D357" t="str">
            <v>Category option</v>
          </cell>
          <cell r="E357">
            <v>11</v>
          </cell>
          <cell r="I357" t="str">
            <v>Closest school temporarily not functioning</v>
          </cell>
          <cell r="K357" t="str">
            <v>Eskola besik liu ne'e, nia fasilidade at hela</v>
          </cell>
        </row>
        <row r="358">
          <cell r="A358" t="str">
            <v>H9.21.l</v>
          </cell>
          <cell r="B358" t="str">
            <v>Response</v>
          </cell>
          <cell r="D358" t="str">
            <v>Category option</v>
          </cell>
          <cell r="E358">
            <v>12</v>
          </cell>
          <cell r="I358" t="str">
            <v>No class at {name}'s level</v>
          </cell>
          <cell r="K358" t="str">
            <v>Laiha klasse iha {naran} nia nivel</v>
          </cell>
        </row>
        <row r="359">
          <cell r="A359" t="str">
            <v>H9.22.a</v>
          </cell>
          <cell r="B359" t="str">
            <v>Response</v>
          </cell>
          <cell r="D359" t="str">
            <v>Category option</v>
          </cell>
          <cell r="E359">
            <v>1</v>
          </cell>
          <cell r="I359" t="str">
            <v>Educational standard is higher</v>
          </cell>
          <cell r="K359" t="str">
            <v>Standar edukasaun diak liu</v>
          </cell>
        </row>
        <row r="360">
          <cell r="A360" t="str">
            <v>H9.22.b</v>
          </cell>
          <cell r="B360" t="str">
            <v>Response</v>
          </cell>
          <cell r="D360" t="str">
            <v>Category option</v>
          </cell>
          <cell r="E360">
            <v>2</v>
          </cell>
          <cell r="I360" t="str">
            <v>Teachers are more qualified</v>
          </cell>
          <cell r="K360" t="str">
            <v>Mestri sira hanorin diak liu</v>
          </cell>
        </row>
        <row r="361">
          <cell r="A361" t="str">
            <v>H9.22.c</v>
          </cell>
          <cell r="B361" t="str">
            <v>Response</v>
          </cell>
          <cell r="D361" t="str">
            <v>Category option</v>
          </cell>
          <cell r="E361">
            <v>3</v>
          </cell>
          <cell r="I361" t="str">
            <v>Teachers come more often</v>
          </cell>
          <cell r="K361" t="str">
            <v>Mestri sira mai eskola hela deit</v>
          </cell>
        </row>
        <row r="362">
          <cell r="A362" t="str">
            <v>H9.22.d</v>
          </cell>
          <cell r="B362" t="str">
            <v>Response</v>
          </cell>
          <cell r="D362" t="str">
            <v>Category option</v>
          </cell>
          <cell r="E362">
            <v>4</v>
          </cell>
          <cell r="I362" t="str">
            <v>More teachers / classes are smaller</v>
          </cell>
          <cell r="K362" t="str">
            <v>Mestri barak / sala estudante ladun barak ida</v>
          </cell>
        </row>
        <row r="363">
          <cell r="A363" t="str">
            <v>H9.22.e</v>
          </cell>
          <cell r="B363" t="str">
            <v>Response</v>
          </cell>
          <cell r="D363" t="str">
            <v>Category option</v>
          </cell>
          <cell r="E363">
            <v>5</v>
          </cell>
          <cell r="I363" t="str">
            <v>More desks / books / equipment</v>
          </cell>
          <cell r="K363" t="str">
            <v>Mesa eskola / livrus / ekipamentu</v>
          </cell>
        </row>
        <row r="364">
          <cell r="A364" t="str">
            <v>H9.22.f</v>
          </cell>
          <cell r="B364" t="str">
            <v>Response</v>
          </cell>
          <cell r="D364" t="str">
            <v>Category option</v>
          </cell>
          <cell r="E364">
            <v>6</v>
          </cell>
          <cell r="I364" t="str">
            <v>More facilities (kitchen / toilets / sports field)</v>
          </cell>
          <cell r="K364" t="str">
            <v>Fasilidade barak liu (dapur / haris fatin / fasiliadade desportu)</v>
          </cell>
        </row>
      </sheetData>
      <sheetData sheetId="4">
        <row r="1">
          <cell r="A1" t="str">
            <v>Unique ID</v>
          </cell>
          <cell r="C1" t="str">
            <v>Question or Response</v>
          </cell>
          <cell r="D1" t="str">
            <v>Question Completion Method</v>
          </cell>
          <cell r="E1" t="str">
            <v>Response Display Format</v>
          </cell>
          <cell r="F1" t="str">
            <v>Data Format</v>
          </cell>
          <cell r="G1" t="str">
            <v>Lower Bound</v>
          </cell>
          <cell r="H1" t="str">
            <v>Upper Bound</v>
          </cell>
          <cell r="I1" t="str">
            <v>Display Text</v>
          </cell>
          <cell r="K1" t="str">
            <v>Tetun</v>
          </cell>
        </row>
        <row r="2">
          <cell r="A2" t="str">
            <v>HB1.01</v>
          </cell>
          <cell r="C2" t="str">
            <v>Question</v>
          </cell>
          <cell r="D2" t="str">
            <v>Read question</v>
          </cell>
          <cell r="E2" t="str">
            <v>Category - choose one</v>
          </cell>
          <cell r="F2" t="str">
            <v>Code</v>
          </cell>
          <cell r="G2" t="str">
            <v>-</v>
          </cell>
          <cell r="H2" t="str">
            <v>-</v>
          </cell>
          <cell r="I2" t="str">
            <v>Do you agree to participate in this interview?</v>
          </cell>
          <cell r="K2" t="str">
            <v>Ita bot aseita atu partisipa iha intrevista ida ne?</v>
          </cell>
        </row>
        <row r="3">
          <cell r="A3" t="str">
            <v>HB2.10</v>
          </cell>
          <cell r="C3" t="str">
            <v>Question</v>
          </cell>
          <cell r="D3" t="str">
            <v>Read question</v>
          </cell>
          <cell r="E3" t="str">
            <v>Text response</v>
          </cell>
          <cell r="F3" t="str">
            <v>Text</v>
          </cell>
          <cell r="G3" t="str">
            <v>-</v>
          </cell>
          <cell r="H3" t="str">
            <v>-</v>
          </cell>
          <cell r="I3" t="str">
            <v>Name</v>
          </cell>
          <cell r="K3" t="str">
            <v>Naran</v>
          </cell>
        </row>
        <row r="4">
          <cell r="A4" t="str">
            <v>HB2.24</v>
          </cell>
          <cell r="C4" t="str">
            <v>Question</v>
          </cell>
          <cell r="D4" t="str">
            <v>Enumerator completes</v>
          </cell>
          <cell r="E4" t="str">
            <v>Category - choose one</v>
          </cell>
          <cell r="F4" t="str">
            <v>Code</v>
          </cell>
          <cell r="G4" t="str">
            <v>-</v>
          </cell>
          <cell r="H4" t="str">
            <v>-</v>
          </cell>
          <cell r="I4" t="str">
            <v>ENUMERATOR CHECK: {Name} is {age}. Does this seem accurate?</v>
          </cell>
          <cell r="K4" t="str">
            <v>INTERVISTADOR KONFIRMA: Nia {naran} tinan {tinan}. Hatudu loos ka lae?</v>
          </cell>
        </row>
        <row r="5">
          <cell r="A5" t="str">
            <v>HB2.34</v>
          </cell>
          <cell r="C5" t="str">
            <v>Question</v>
          </cell>
          <cell r="D5" t="str">
            <v>Enumerator completes</v>
          </cell>
          <cell r="E5" t="str">
            <v>Category - choose one</v>
          </cell>
          <cell r="F5" t="str">
            <v>Code</v>
          </cell>
          <cell r="G5" t="str">
            <v>-</v>
          </cell>
          <cell r="H5" t="str">
            <v>-</v>
          </cell>
          <cell r="I5" t="str">
            <v>ENUMERATOR CHECK: {Name} is {age}. Does this seem accurate?</v>
          </cell>
          <cell r="K5" t="str">
            <v>INTERVISTADOR KONFIRMA: Nia {naran} tinan {tinan}. Hatudu loos ka lae?</v>
          </cell>
        </row>
        <row r="6">
          <cell r="A6" t="str">
            <v>HB2.51</v>
          </cell>
          <cell r="C6" t="str">
            <v>Question</v>
          </cell>
          <cell r="D6" t="str">
            <v>Read question</v>
          </cell>
          <cell r="E6" t="str">
            <v>Category - choose one</v>
          </cell>
          <cell r="F6" t="str">
            <v>Code</v>
          </cell>
          <cell r="G6" t="str">
            <v>-</v>
          </cell>
          <cell r="H6" t="str">
            <v>-</v>
          </cell>
          <cell r="I6" t="str">
            <v>Do you know how old {name} was when the Indonesians came in 1975?</v>
          </cell>
          <cell r="K6" t="str">
            <v>Ita hatene nia {naran} tinan iha momentu Indonezia tama ba 1975?</v>
          </cell>
        </row>
        <row r="7">
          <cell r="A7" t="str">
            <v>HB2.52</v>
          </cell>
          <cell r="C7" t="str">
            <v>Question</v>
          </cell>
          <cell r="D7" t="str">
            <v>Read question</v>
          </cell>
          <cell r="E7" t="str">
            <v>Numeric response</v>
          </cell>
          <cell r="F7" t="str">
            <v>XXX</v>
          </cell>
          <cell r="G7">
            <v>0</v>
          </cell>
          <cell r="H7">
            <v>60</v>
          </cell>
          <cell r="I7" t="str">
            <v>How old was {name} when the Indonesians came in 1975?</v>
          </cell>
          <cell r="K7" t="str">
            <v>Iha momentu Indonezia tama ba 1975, nia {naran} tinan hira?</v>
          </cell>
        </row>
        <row r="8">
          <cell r="A8" t="str">
            <v>HB2.63</v>
          </cell>
          <cell r="C8" t="str">
            <v>Question</v>
          </cell>
          <cell r="D8" t="str">
            <v>Read question</v>
          </cell>
          <cell r="E8" t="str">
            <v>Category - choose one</v>
          </cell>
          <cell r="F8" t="str">
            <v>Code</v>
          </cell>
          <cell r="G8" t="str">
            <v>-</v>
          </cell>
          <cell r="H8" t="str">
            <v>-</v>
          </cell>
          <cell r="I8" t="str">
            <v>Do you know how old {name} was at the 1999 referendum?</v>
          </cell>
          <cell r="K8" t="str">
            <v>Ita hatene nia {naran} tinan iha momentu referendum ba 1999?</v>
          </cell>
        </row>
        <row r="9">
          <cell r="A9" t="str">
            <v>HB2.64</v>
          </cell>
          <cell r="C9" t="str">
            <v>Question</v>
          </cell>
          <cell r="D9" t="str">
            <v>Read question</v>
          </cell>
          <cell r="E9" t="str">
            <v>Numeric response</v>
          </cell>
          <cell r="F9" t="str">
            <v>XXX</v>
          </cell>
          <cell r="G9">
            <v>0</v>
          </cell>
          <cell r="H9">
            <v>60</v>
          </cell>
          <cell r="I9" t="str">
            <v>How old was {name} at the 1999 referendum?</v>
          </cell>
          <cell r="K9" t="str">
            <v>Iha momentu referendum ba 1999, nia {naran} tinan hira?</v>
          </cell>
        </row>
        <row r="10">
          <cell r="A10" t="str">
            <v>HB2.65</v>
          </cell>
          <cell r="C10" t="str">
            <v>Question</v>
          </cell>
          <cell r="D10" t="str">
            <v>Read question</v>
          </cell>
          <cell r="E10" t="str">
            <v>Category - choose one</v>
          </cell>
          <cell r="F10" t="str">
            <v>Code</v>
          </cell>
          <cell r="G10" t="str">
            <v>-</v>
          </cell>
          <cell r="H10" t="str">
            <v>-</v>
          </cell>
          <cell r="I10" t="str">
            <v>Was {name} born before or after the Santa Cruz massacre in 1991?</v>
          </cell>
          <cell r="K10" t="str">
            <v>{Naran} moris antes ka depois masakre Santa Cruize (1991)?</v>
          </cell>
        </row>
        <row r="11">
          <cell r="A11" t="str">
            <v>MJ3.01</v>
          </cell>
          <cell r="C11" t="str">
            <v>Question</v>
          </cell>
          <cell r="D11" t="str">
            <v>Read question</v>
          </cell>
          <cell r="E11" t="str">
            <v>Category - choose one</v>
          </cell>
          <cell r="F11" t="str">
            <v>Code</v>
          </cell>
          <cell r="G11" t="str">
            <v>-</v>
          </cell>
          <cell r="H11" t="str">
            <v>-</v>
          </cell>
          <cell r="I11" t="str">
            <v>Have you ever been enrolled in school?</v>
          </cell>
          <cell r="K11" t="str">
            <v>Ita bot pernah ba eskola?</v>
          </cell>
        </row>
        <row r="12">
          <cell r="A12" t="str">
            <v>MJ3.02</v>
          </cell>
          <cell r="C12" t="str">
            <v>Question</v>
          </cell>
          <cell r="D12" t="str">
            <v>Read question</v>
          </cell>
          <cell r="E12" t="str">
            <v>Category - choose one</v>
          </cell>
          <cell r="F12" t="str">
            <v>Code</v>
          </cell>
          <cell r="G12" t="str">
            <v>-</v>
          </cell>
          <cell r="H12" t="str">
            <v>-</v>
          </cell>
          <cell r="I12" t="str">
            <v>What is the highest level of education you have completed?</v>
          </cell>
          <cell r="K12" t="str">
            <v>Nivel edukasaun ikus nebe ita bot hasai mak saida?</v>
          </cell>
        </row>
        <row r="13">
          <cell r="A13" t="str">
            <v>HC1.03</v>
          </cell>
          <cell r="C13" t="str">
            <v>Question</v>
          </cell>
          <cell r="D13" t="str">
            <v>Read question</v>
          </cell>
          <cell r="E13" t="str">
            <v>Numeric response</v>
          </cell>
          <cell r="F13" t="str">
            <v>X</v>
          </cell>
          <cell r="G13">
            <v>1</v>
          </cell>
          <cell r="H13">
            <v>6</v>
          </cell>
          <cell r="I13" t="str">
            <v>What is the highest class you have completed at primary school?</v>
          </cell>
          <cell r="K13" t="str">
            <v>Klasse eskola primária ikus nebe ita bot hasai mak saida?</v>
          </cell>
        </row>
        <row r="14">
          <cell r="A14" t="str">
            <v>HC1.04</v>
          </cell>
          <cell r="C14" t="str">
            <v>Question</v>
          </cell>
          <cell r="D14" t="str">
            <v>Read question</v>
          </cell>
          <cell r="E14" t="str">
            <v>Numeric response</v>
          </cell>
          <cell r="F14" t="str">
            <v>X</v>
          </cell>
          <cell r="G14">
            <v>1</v>
          </cell>
          <cell r="H14">
            <v>3</v>
          </cell>
          <cell r="I14" t="str">
            <v>What is the highest class you have completed at junior high school?</v>
          </cell>
          <cell r="K14" t="str">
            <v>Klasse eskola pre-sekundária ikus nebe ita bot hasai mak saida?</v>
          </cell>
        </row>
        <row r="15">
          <cell r="A15" t="str">
            <v>HC1.05</v>
          </cell>
          <cell r="C15" t="str">
            <v>Question</v>
          </cell>
          <cell r="D15" t="str">
            <v>Read question</v>
          </cell>
          <cell r="E15" t="str">
            <v>Numeric response</v>
          </cell>
          <cell r="F15" t="str">
            <v>X</v>
          </cell>
          <cell r="G15">
            <v>1</v>
          </cell>
          <cell r="H15">
            <v>3</v>
          </cell>
          <cell r="I15" t="str">
            <v>What is the highest class you have completed at senior high school?</v>
          </cell>
          <cell r="K15" t="str">
            <v>Klasse eskola sekundário ikus nebe ita bot hasai mak saida?</v>
          </cell>
        </row>
        <row r="16">
          <cell r="A16" t="str">
            <v>MJ3.03</v>
          </cell>
          <cell r="C16" t="str">
            <v>Question</v>
          </cell>
          <cell r="D16" t="str">
            <v>Read question</v>
          </cell>
          <cell r="E16" t="str">
            <v>Category - choose all</v>
          </cell>
          <cell r="F16" t="str">
            <v>Code</v>
          </cell>
          <cell r="G16" t="str">
            <v>-</v>
          </cell>
          <cell r="H16" t="str">
            <v>-</v>
          </cell>
          <cell r="I16" t="str">
            <v>Have you completed any courses at an academy or institute?</v>
          </cell>
          <cell r="K16" t="str">
            <v>Ita bot kompleta ona kursu iha akademia ou institutu balun?</v>
          </cell>
        </row>
        <row r="17">
          <cell r="A17" t="str">
            <v>MJ3.03x</v>
          </cell>
          <cell r="C17" t="str">
            <v>Question</v>
          </cell>
          <cell r="D17" t="str">
            <v>Read question</v>
          </cell>
          <cell r="E17" t="str">
            <v>Text response</v>
          </cell>
          <cell r="F17" t="str">
            <v>Text</v>
          </cell>
          <cell r="G17" t="str">
            <v>-</v>
          </cell>
          <cell r="H17" t="str">
            <v>-</v>
          </cell>
          <cell r="I17" t="str">
            <v>[Specify other course]</v>
          </cell>
          <cell r="K17" t="str">
            <v>[Spesifika kursu seluk]</v>
          </cell>
        </row>
        <row r="18">
          <cell r="A18" t="str">
            <v>MC9.01</v>
          </cell>
          <cell r="C18" t="str">
            <v>Question</v>
          </cell>
          <cell r="D18" t="str">
            <v>Read question</v>
          </cell>
          <cell r="E18" t="str">
            <v>Category - choose one</v>
          </cell>
          <cell r="F18" t="str">
            <v>Code</v>
          </cell>
          <cell r="G18" t="str">
            <v>-</v>
          </cell>
          <cell r="H18" t="str">
            <v>-</v>
          </cell>
          <cell r="I18" t="str">
            <v>Does any member of this household have a bank account?</v>
          </cell>
          <cell r="K18" t="str">
            <v>Iha ema balun iha ita nian uma-kain laran nebe mak iha kontaria banku?</v>
          </cell>
        </row>
        <row r="19">
          <cell r="A19" t="str">
            <v>HC2.16x</v>
          </cell>
          <cell r="C19" t="str">
            <v>Question</v>
          </cell>
          <cell r="D19" t="str">
            <v>Read question</v>
          </cell>
          <cell r="E19" t="str">
            <v>Category - choose one</v>
          </cell>
          <cell r="F19" t="str">
            <v>Code</v>
          </cell>
          <cell r="G19" t="str">
            <v>-</v>
          </cell>
          <cell r="H19" t="str">
            <v>-</v>
          </cell>
          <cell r="I19" t="str">
            <v>[Specify time period]</v>
          </cell>
          <cell r="K19" t="str">
            <v>[Spesifika tempu]</v>
          </cell>
        </row>
        <row r="20">
          <cell r="A20" t="str">
            <v>MC4.02</v>
          </cell>
          <cell r="C20" t="str">
            <v>Question</v>
          </cell>
          <cell r="D20" t="str">
            <v>Enumerator completes</v>
          </cell>
          <cell r="E20" t="str">
            <v>Numeric response</v>
          </cell>
          <cell r="F20" t="str">
            <v>XXXX</v>
          </cell>
          <cell r="G20" t="str">
            <v>-</v>
          </cell>
          <cell r="H20" t="str">
            <v>-</v>
          </cell>
          <cell r="I20" t="str">
            <v>Enter length 1 of land area in metres</v>
          </cell>
          <cell r="K20" t="str">
            <v>Hakerek rai nia naruk 1 iha metru</v>
          </cell>
        </row>
        <row r="21">
          <cell r="A21" t="str">
            <v>MC4.03</v>
          </cell>
          <cell r="C21" t="str">
            <v>Question</v>
          </cell>
          <cell r="D21" t="str">
            <v>Enumerator completes</v>
          </cell>
          <cell r="E21" t="str">
            <v>Numeric response</v>
          </cell>
          <cell r="F21" t="str">
            <v>XXXX</v>
          </cell>
          <cell r="G21" t="str">
            <v>-</v>
          </cell>
          <cell r="H21" t="str">
            <v>-</v>
          </cell>
          <cell r="I21" t="str">
            <v>Enter length 2 of land area in metres</v>
          </cell>
          <cell r="K21" t="str">
            <v>Hakerek rai nia naruk 1 iha metru</v>
          </cell>
        </row>
        <row r="22">
          <cell r="A22" t="str">
            <v>MC4.04</v>
          </cell>
          <cell r="C22" t="str">
            <v>Question</v>
          </cell>
          <cell r="D22" t="str">
            <v>Enumerator completes</v>
          </cell>
          <cell r="E22" t="str">
            <v>Numeric response</v>
          </cell>
          <cell r="F22" t="str">
            <v>XXXXX</v>
          </cell>
          <cell r="G22" t="str">
            <v>-</v>
          </cell>
          <cell r="H22" t="str">
            <v>-</v>
          </cell>
          <cell r="I22" t="str">
            <v>Enter area of land in square metres</v>
          </cell>
          <cell r="K22" t="str">
            <v>Hakerek rai nia luan iha metru kuadradu</v>
          </cell>
        </row>
        <row r="23">
          <cell r="A23" t="str">
            <v>MC4.05</v>
          </cell>
          <cell r="C23" t="str">
            <v>Question</v>
          </cell>
          <cell r="D23" t="str">
            <v>Enumerator completes</v>
          </cell>
          <cell r="E23" t="str">
            <v>Numeric response</v>
          </cell>
          <cell r="F23" t="str">
            <v>XXXX</v>
          </cell>
          <cell r="G23" t="str">
            <v>-</v>
          </cell>
          <cell r="H23" t="str">
            <v>-</v>
          </cell>
          <cell r="I23" t="str">
            <v>Enter area of land in hectares</v>
          </cell>
          <cell r="K23" t="str">
            <v>Hakerek rai nia luan iha hektar</v>
          </cell>
        </row>
        <row r="24">
          <cell r="A24" t="str">
            <v>MC5.21</v>
          </cell>
          <cell r="C24" t="str">
            <v>Question</v>
          </cell>
          <cell r="D24" t="str">
            <v>Read question</v>
          </cell>
          <cell r="E24" t="str">
            <v>Category - choose one</v>
          </cell>
          <cell r="F24" t="str">
            <v>Code</v>
          </cell>
          <cell r="G24" t="str">
            <v>-</v>
          </cell>
          <cell r="H24" t="str">
            <v>-</v>
          </cell>
          <cell r="I24" t="str">
            <v>Who can use this water source?</v>
          </cell>
          <cell r="K24" t="str">
            <v>Se'e deit mak bele uza be'e matan ne'e?</v>
          </cell>
        </row>
        <row r="25">
          <cell r="A25" t="str">
            <v>MC5.21x</v>
          </cell>
          <cell r="C25" t="str">
            <v>Question</v>
          </cell>
          <cell r="D25" t="str">
            <v>Enumerator completes</v>
          </cell>
          <cell r="E25" t="str">
            <v>Text response</v>
          </cell>
          <cell r="F25" t="str">
            <v>Text</v>
          </cell>
          <cell r="G25" t="str">
            <v>-</v>
          </cell>
          <cell r="H25" t="str">
            <v>-</v>
          </cell>
          <cell r="I25" t="str">
            <v>[Specify who can use the water source]</v>
          </cell>
          <cell r="K25" t="str">
            <v>[Spesifika se mak bele uza be'e matan ne'e]</v>
          </cell>
        </row>
        <row r="26">
          <cell r="A26" t="str">
            <v>MC10.10</v>
          </cell>
          <cell r="C26" t="str">
            <v>Question</v>
          </cell>
          <cell r="D26" t="str">
            <v>Read question</v>
          </cell>
          <cell r="E26" t="str">
            <v>Category - choose one</v>
          </cell>
          <cell r="F26" t="str">
            <v>Code</v>
          </cell>
          <cell r="I26" t="str">
            <v>When was the last time you went to the sub-district capital?</v>
          </cell>
          <cell r="K26" t="str">
            <v>Horbain hira mak tempu ikus liu ita ba kapital sub-distritu nian?</v>
          </cell>
        </row>
        <row r="27">
          <cell r="A27" t="str">
            <v>MC10.22</v>
          </cell>
          <cell r="C27" t="str">
            <v>Question</v>
          </cell>
          <cell r="D27" t="str">
            <v>Read question</v>
          </cell>
          <cell r="E27" t="str">
            <v>Category - choose one</v>
          </cell>
          <cell r="F27" t="str">
            <v>Code</v>
          </cell>
          <cell r="I27" t="str">
            <v>When was the last time you went to the district capital?</v>
          </cell>
          <cell r="K27" t="str">
            <v>Horbain hira mak tempu ikus liu ita ba kapital distritu nian?</v>
          </cell>
        </row>
        <row r="28">
          <cell r="A28" t="str">
            <v>MC10.32</v>
          </cell>
          <cell r="C28" t="str">
            <v>Question</v>
          </cell>
          <cell r="D28" t="str">
            <v>Read question</v>
          </cell>
          <cell r="E28" t="str">
            <v>Category - choose one</v>
          </cell>
          <cell r="F28" t="str">
            <v>Code</v>
          </cell>
          <cell r="I28" t="str">
            <v>When was the last time you went to Dili?</v>
          </cell>
          <cell r="K28" t="str">
            <v>Horbain hira mak tempu ikus liu ita ba Dili?</v>
          </cell>
        </row>
        <row r="29">
          <cell r="A29" t="str">
            <v>MC10.42</v>
          </cell>
          <cell r="C29" t="str">
            <v>Question</v>
          </cell>
          <cell r="D29" t="str">
            <v>Read question</v>
          </cell>
          <cell r="E29" t="str">
            <v>Category - choose one</v>
          </cell>
          <cell r="F29" t="str">
            <v>Code</v>
          </cell>
          <cell r="I29" t="str">
            <v>When was the last time you went in to Dili?</v>
          </cell>
          <cell r="K29" t="str">
            <v>Horbain hira mak tempu ikus liu ita ba Dili sentral?</v>
          </cell>
        </row>
        <row r="30">
          <cell r="A30" t="str">
            <v>MC10.11</v>
          </cell>
          <cell r="C30" t="str">
            <v>Question</v>
          </cell>
          <cell r="D30" t="str">
            <v>Enumerator completes</v>
          </cell>
          <cell r="E30" t="str">
            <v>Numeric response</v>
          </cell>
          <cell r="F30" t="str">
            <v>Date: year + month + day</v>
          </cell>
          <cell r="I30" t="str">
            <v>[Select date]</v>
          </cell>
          <cell r="K30" t="str">
            <v>[Hili data]</v>
          </cell>
        </row>
        <row r="31">
          <cell r="A31" t="str">
            <v>MC10.23</v>
          </cell>
          <cell r="C31" t="str">
            <v>Question</v>
          </cell>
          <cell r="D31" t="str">
            <v>Enumerator completes</v>
          </cell>
          <cell r="E31" t="str">
            <v>Numeric response</v>
          </cell>
          <cell r="F31" t="str">
            <v>Date: year + month + day</v>
          </cell>
          <cell r="I31" t="str">
            <v>[Select date]</v>
          </cell>
          <cell r="K31" t="str">
            <v>[Hili data]</v>
          </cell>
        </row>
        <row r="32">
          <cell r="A32" t="str">
            <v>MC10.33</v>
          </cell>
          <cell r="C32" t="str">
            <v>Question</v>
          </cell>
          <cell r="D32" t="str">
            <v>Enumerator completes</v>
          </cell>
          <cell r="E32" t="str">
            <v>Numeric response</v>
          </cell>
          <cell r="F32" t="str">
            <v>Date: year + month + day</v>
          </cell>
          <cell r="I32" t="str">
            <v>[Select date]</v>
          </cell>
          <cell r="K32" t="str">
            <v>[Hili data]</v>
          </cell>
        </row>
        <row r="33">
          <cell r="A33" t="str">
            <v>MC10.43</v>
          </cell>
          <cell r="C33" t="str">
            <v>Question</v>
          </cell>
          <cell r="D33" t="str">
            <v>Enumerator completes</v>
          </cell>
          <cell r="E33" t="str">
            <v>Numeric response</v>
          </cell>
          <cell r="F33" t="str">
            <v>Date: year + month + day</v>
          </cell>
          <cell r="I33" t="str">
            <v>[Select date]</v>
          </cell>
          <cell r="K33" t="str">
            <v>[Hili data]</v>
          </cell>
        </row>
        <row r="34">
          <cell r="A34" t="str">
            <v>MC10.12</v>
          </cell>
          <cell r="C34" t="str">
            <v>Question</v>
          </cell>
          <cell r="D34" t="str">
            <v>Enumerator completes</v>
          </cell>
          <cell r="E34" t="str">
            <v>Numeric response</v>
          </cell>
          <cell r="F34" t="str">
            <v>Date: year + month</v>
          </cell>
          <cell r="I34" t="str">
            <v>[Select date]</v>
          </cell>
          <cell r="K34" t="str">
            <v>[Hili data]</v>
          </cell>
        </row>
        <row r="35">
          <cell r="A35" t="str">
            <v>MC10.24</v>
          </cell>
          <cell r="C35" t="str">
            <v>Question</v>
          </cell>
          <cell r="D35" t="str">
            <v>Enumerator completes</v>
          </cell>
          <cell r="E35" t="str">
            <v>Numeric response</v>
          </cell>
          <cell r="F35" t="str">
            <v>Date: year + month</v>
          </cell>
          <cell r="I35" t="str">
            <v>[Select date]</v>
          </cell>
          <cell r="K35" t="str">
            <v>[Hili data]</v>
          </cell>
        </row>
        <row r="36">
          <cell r="A36" t="str">
            <v>MC10.34</v>
          </cell>
          <cell r="C36" t="str">
            <v>Question</v>
          </cell>
          <cell r="D36" t="str">
            <v>Enumerator completes</v>
          </cell>
          <cell r="E36" t="str">
            <v>Numeric response</v>
          </cell>
          <cell r="F36" t="str">
            <v>Date: year + month</v>
          </cell>
          <cell r="I36" t="str">
            <v>[Select date]</v>
          </cell>
        </row>
        <row r="37">
          <cell r="A37" t="str">
            <v>MC10.44</v>
          </cell>
          <cell r="C37" t="str">
            <v>Question</v>
          </cell>
          <cell r="D37" t="str">
            <v>Enumerator completes</v>
          </cell>
          <cell r="E37" t="str">
            <v>Numeric response</v>
          </cell>
          <cell r="F37" t="str">
            <v>Date: year + month</v>
          </cell>
          <cell r="I37" t="str">
            <v>[Select date]</v>
          </cell>
        </row>
        <row r="38">
          <cell r="A38" t="str">
            <v>MC10.13</v>
          </cell>
          <cell r="C38" t="str">
            <v>Question</v>
          </cell>
          <cell r="D38" t="str">
            <v>Read question</v>
          </cell>
          <cell r="E38" t="str">
            <v>Numeric response</v>
          </cell>
          <cell r="F38" t="str">
            <v>XX</v>
          </cell>
          <cell r="I38" t="str">
            <v>How many days ago?</v>
          </cell>
          <cell r="K38" t="str">
            <v>Loron liu ba hira?</v>
          </cell>
        </row>
        <row r="39">
          <cell r="A39" t="str">
            <v>MC10.25</v>
          </cell>
          <cell r="C39" t="str">
            <v>Question</v>
          </cell>
          <cell r="D39" t="str">
            <v>Read question</v>
          </cell>
          <cell r="E39" t="str">
            <v>Numeric response</v>
          </cell>
          <cell r="F39" t="str">
            <v>XX</v>
          </cell>
          <cell r="I39" t="str">
            <v>How many days ago?</v>
          </cell>
          <cell r="K39" t="str">
            <v>Loron liu ba hira?</v>
          </cell>
        </row>
        <row r="40">
          <cell r="A40" t="str">
            <v>MC10.35</v>
          </cell>
          <cell r="C40" t="str">
            <v>Question</v>
          </cell>
          <cell r="D40" t="str">
            <v>Read question</v>
          </cell>
          <cell r="E40" t="str">
            <v>Numeric response</v>
          </cell>
          <cell r="F40" t="str">
            <v>XX</v>
          </cell>
          <cell r="I40" t="str">
            <v>How many days ago?</v>
          </cell>
          <cell r="K40" t="str">
            <v>Loron liu ba hira?</v>
          </cell>
        </row>
        <row r="41">
          <cell r="A41" t="str">
            <v>MC10.45</v>
          </cell>
          <cell r="C41" t="str">
            <v>Question</v>
          </cell>
          <cell r="D41" t="str">
            <v>Read question</v>
          </cell>
          <cell r="E41" t="str">
            <v>Numeric response</v>
          </cell>
          <cell r="F41" t="str">
            <v>XX</v>
          </cell>
          <cell r="I41" t="str">
            <v>How many days ago?</v>
          </cell>
          <cell r="K41" t="str">
            <v>Loron liu ba hira?</v>
          </cell>
        </row>
        <row r="42">
          <cell r="A42" t="str">
            <v>MC10.14</v>
          </cell>
          <cell r="C42" t="str">
            <v>Question</v>
          </cell>
          <cell r="D42" t="str">
            <v>Read question</v>
          </cell>
          <cell r="E42" t="str">
            <v>Numeric response</v>
          </cell>
          <cell r="F42" t="str">
            <v>XX</v>
          </cell>
          <cell r="I42" t="str">
            <v>How many weeks ago?</v>
          </cell>
          <cell r="K42" t="str">
            <v>Semana liu ba hira?</v>
          </cell>
        </row>
        <row r="43">
          <cell r="A43" t="str">
            <v>MC10.26</v>
          </cell>
          <cell r="C43" t="str">
            <v>Question</v>
          </cell>
          <cell r="D43" t="str">
            <v>Read question</v>
          </cell>
          <cell r="E43" t="str">
            <v>Numeric response</v>
          </cell>
          <cell r="F43" t="str">
            <v>XX</v>
          </cell>
          <cell r="I43" t="str">
            <v>How many weeks ago?</v>
          </cell>
          <cell r="K43" t="str">
            <v>Semana liu ba hira?</v>
          </cell>
        </row>
        <row r="44">
          <cell r="A44" t="str">
            <v>MC10.36</v>
          </cell>
          <cell r="C44" t="str">
            <v>Question</v>
          </cell>
          <cell r="D44" t="str">
            <v>Read question</v>
          </cell>
          <cell r="E44" t="str">
            <v>Numeric response</v>
          </cell>
          <cell r="F44" t="str">
            <v>XX</v>
          </cell>
          <cell r="I44" t="str">
            <v>How many weeks ago?</v>
          </cell>
          <cell r="K44" t="str">
            <v>Semana liu ba hira?</v>
          </cell>
        </row>
        <row r="45">
          <cell r="A45" t="str">
            <v>MC10.46</v>
          </cell>
          <cell r="C45" t="str">
            <v>Question</v>
          </cell>
          <cell r="D45" t="str">
            <v>Read question</v>
          </cell>
          <cell r="E45" t="str">
            <v>Numeric response</v>
          </cell>
          <cell r="F45" t="str">
            <v>XX</v>
          </cell>
          <cell r="I45" t="str">
            <v>How many weeks ago?</v>
          </cell>
          <cell r="K45" t="str">
            <v>Semana liu ba hira?</v>
          </cell>
        </row>
        <row r="46">
          <cell r="A46" t="str">
            <v>MC10.15</v>
          </cell>
          <cell r="C46" t="str">
            <v>Question</v>
          </cell>
          <cell r="D46" t="str">
            <v>Read question</v>
          </cell>
          <cell r="E46" t="str">
            <v>Numeric response</v>
          </cell>
          <cell r="F46" t="str">
            <v>XX</v>
          </cell>
          <cell r="I46" t="str">
            <v>How many months ago?</v>
          </cell>
          <cell r="K46" t="str">
            <v>Fulan liu ba hira?</v>
          </cell>
        </row>
        <row r="47">
          <cell r="A47" t="str">
            <v>MC10.26</v>
          </cell>
          <cell r="C47" t="str">
            <v>Question</v>
          </cell>
          <cell r="D47" t="str">
            <v>Read question</v>
          </cell>
          <cell r="E47" t="str">
            <v>Numeric response</v>
          </cell>
          <cell r="F47" t="str">
            <v>XX</v>
          </cell>
          <cell r="I47" t="str">
            <v>How many months ago?</v>
          </cell>
          <cell r="K47" t="str">
            <v>Fulan liu ba hira?</v>
          </cell>
        </row>
        <row r="48">
          <cell r="A48" t="str">
            <v>MC10.36</v>
          </cell>
          <cell r="C48" t="str">
            <v>Question</v>
          </cell>
          <cell r="D48" t="str">
            <v>Read question</v>
          </cell>
          <cell r="E48" t="str">
            <v>Numeric response</v>
          </cell>
          <cell r="F48" t="str">
            <v>XX</v>
          </cell>
          <cell r="I48" t="str">
            <v>How many months ago?</v>
          </cell>
          <cell r="K48" t="str">
            <v>Fulan liu ba hira?</v>
          </cell>
        </row>
        <row r="49">
          <cell r="A49" t="str">
            <v>MC10.46</v>
          </cell>
          <cell r="C49" t="str">
            <v>Question</v>
          </cell>
          <cell r="D49" t="str">
            <v>Read question</v>
          </cell>
          <cell r="E49" t="str">
            <v>Numeric response</v>
          </cell>
          <cell r="F49" t="str">
            <v>XX</v>
          </cell>
          <cell r="I49" t="str">
            <v>How many months ago?</v>
          </cell>
          <cell r="K49" t="str">
            <v>Fulan liu ba hira?</v>
          </cell>
        </row>
        <row r="50">
          <cell r="A50" t="str">
            <v>MC10.16</v>
          </cell>
          <cell r="C50" t="str">
            <v>Question</v>
          </cell>
          <cell r="D50" t="str">
            <v>Read question</v>
          </cell>
          <cell r="E50" t="str">
            <v>Numeric response</v>
          </cell>
          <cell r="F50" t="str">
            <v>XX</v>
          </cell>
          <cell r="I50" t="str">
            <v>How many years ago?</v>
          </cell>
          <cell r="K50" t="str">
            <v>Tinan liu ba hira?</v>
          </cell>
        </row>
        <row r="51">
          <cell r="A51" t="str">
            <v>MC10.26</v>
          </cell>
          <cell r="C51" t="str">
            <v>Question</v>
          </cell>
          <cell r="D51" t="str">
            <v>Read question</v>
          </cell>
          <cell r="E51" t="str">
            <v>Numeric response</v>
          </cell>
          <cell r="F51" t="str">
            <v>XX</v>
          </cell>
          <cell r="I51" t="str">
            <v>How many years ago?</v>
          </cell>
          <cell r="K51" t="str">
            <v>Tinan liu ba hira?</v>
          </cell>
        </row>
        <row r="52">
          <cell r="A52" t="str">
            <v>MC10.36</v>
          </cell>
          <cell r="C52" t="str">
            <v>Question</v>
          </cell>
          <cell r="D52" t="str">
            <v>Read question</v>
          </cell>
          <cell r="E52" t="str">
            <v>Numeric response</v>
          </cell>
          <cell r="F52" t="str">
            <v>XX</v>
          </cell>
          <cell r="I52" t="str">
            <v>How many years ago?</v>
          </cell>
          <cell r="K52" t="str">
            <v>Tinan liu ba hira?</v>
          </cell>
        </row>
        <row r="53">
          <cell r="A53" t="str">
            <v>MC10.46</v>
          </cell>
          <cell r="C53" t="str">
            <v>Question</v>
          </cell>
          <cell r="D53" t="str">
            <v>Read question</v>
          </cell>
          <cell r="E53" t="str">
            <v>Numeric response</v>
          </cell>
          <cell r="F53" t="str">
            <v>XX</v>
          </cell>
          <cell r="I53" t="str">
            <v>How many years ago?</v>
          </cell>
          <cell r="K53" t="str">
            <v>Tinan liu ba hira?</v>
          </cell>
        </row>
        <row r="54">
          <cell r="A54" t="str">
            <v>MC10.17</v>
          </cell>
          <cell r="C54" t="str">
            <v>Question</v>
          </cell>
          <cell r="D54" t="str">
            <v>Read question</v>
          </cell>
          <cell r="E54" t="str">
            <v>Numeric response</v>
          </cell>
          <cell r="F54" t="str">
            <v>Time: minutes + hours</v>
          </cell>
          <cell r="I54" t="str">
            <v>This last time you went to the sub-district capital, how long did the journey take, from the time you left your house to the time you arrived there?</v>
          </cell>
          <cell r="K54" t="str">
            <v>Presiza tempu hira ba kapital sub-distritu nian ida ne'e, husik ita nia uma to'o kapital ne'e?</v>
          </cell>
        </row>
        <row r="55">
          <cell r="A55" t="str">
            <v>MC10.27</v>
          </cell>
          <cell r="C55" t="str">
            <v>Question</v>
          </cell>
          <cell r="D55" t="str">
            <v>Read question</v>
          </cell>
          <cell r="E55" t="str">
            <v>Numeric response</v>
          </cell>
          <cell r="F55" t="str">
            <v>Time: minutes + hours</v>
          </cell>
          <cell r="I55" t="str">
            <v>This last time you went to the district capital, how long did the journey take, from the time you left your house to the time you arrived there?</v>
          </cell>
          <cell r="K55" t="str">
            <v>Presiza tempu hira ba kapital distritu nian ida ne'e, husik ita nia uma to'o kapital ne'e?</v>
          </cell>
        </row>
        <row r="56">
          <cell r="A56" t="str">
            <v>MC10.37</v>
          </cell>
          <cell r="C56" t="str">
            <v>Question</v>
          </cell>
          <cell r="D56" t="str">
            <v>Read question</v>
          </cell>
          <cell r="E56" t="str">
            <v>Numeric response</v>
          </cell>
          <cell r="F56" t="str">
            <v>Time: minutes + hours</v>
          </cell>
          <cell r="I56" t="str">
            <v>This last time you went to Dili, how long did the journey take, from the time you left your house to the time you arrived there?</v>
          </cell>
          <cell r="K56" t="str">
            <v>Presiza tempu hira ba Dili, husik ita nia uma to'o Dili?</v>
          </cell>
        </row>
        <row r="57">
          <cell r="A57" t="str">
            <v>MC10.47</v>
          </cell>
          <cell r="C57" t="str">
            <v>Question</v>
          </cell>
          <cell r="D57" t="str">
            <v>Read question</v>
          </cell>
          <cell r="E57" t="str">
            <v>Numeric response</v>
          </cell>
          <cell r="F57" t="str">
            <v>Time: minutes + hours</v>
          </cell>
          <cell r="I57" t="str">
            <v>This last time you went to Dili central, how long did the journey take, from the time you left your house to the time you arrived there?</v>
          </cell>
          <cell r="K57" t="str">
            <v>Presiza tempu hira ba Dili sentral, husik ita nia uma to'o Dili sentral?</v>
          </cell>
        </row>
        <row r="58">
          <cell r="A58" t="str">
            <v>MC10.18</v>
          </cell>
          <cell r="C58" t="str">
            <v>Question</v>
          </cell>
          <cell r="D58" t="str">
            <v>Read question</v>
          </cell>
          <cell r="E58" t="str">
            <v>Category - choose one</v>
          </cell>
          <cell r="F58" t="str">
            <v>Code</v>
          </cell>
          <cell r="I58" t="str">
            <v>This last time you went to the sub-district capital, how did you travel there?</v>
          </cell>
          <cell r="K58" t="str">
            <v>Uza meius saida atu ba kapital sub-distritu nian?</v>
          </cell>
        </row>
        <row r="59">
          <cell r="A59" t="str">
            <v>MC10.28</v>
          </cell>
          <cell r="C59" t="str">
            <v>Question</v>
          </cell>
          <cell r="D59" t="str">
            <v>Read question</v>
          </cell>
          <cell r="E59" t="str">
            <v>Category - choose one</v>
          </cell>
          <cell r="F59" t="str">
            <v>Code</v>
          </cell>
          <cell r="I59" t="str">
            <v>This last time you went to the district capital, how did you travel there?</v>
          </cell>
          <cell r="K59" t="str">
            <v>Uza meius saida atu ba kapital distritu nian?</v>
          </cell>
        </row>
        <row r="60">
          <cell r="A60" t="str">
            <v>MC10.38</v>
          </cell>
          <cell r="C60" t="str">
            <v>Question</v>
          </cell>
          <cell r="D60" t="str">
            <v>Read question</v>
          </cell>
          <cell r="E60" t="str">
            <v>Category - choose one</v>
          </cell>
          <cell r="F60" t="str">
            <v>Code</v>
          </cell>
          <cell r="I60" t="str">
            <v>This last time you went to Dili, how did you travel there?</v>
          </cell>
          <cell r="K60" t="str">
            <v>Uza meius saida atu ba Dili?</v>
          </cell>
        </row>
        <row r="61">
          <cell r="A61" t="str">
            <v>MC10.48</v>
          </cell>
          <cell r="C61" t="str">
            <v>Question</v>
          </cell>
          <cell r="D61" t="str">
            <v>Read question</v>
          </cell>
          <cell r="E61" t="str">
            <v>Category - choose one</v>
          </cell>
          <cell r="F61" t="str">
            <v>Code</v>
          </cell>
          <cell r="I61" t="str">
            <v>This last time you went to Dili central, how did you travel there?</v>
          </cell>
          <cell r="K61" t="str">
            <v>Uza meius saida atu ba Dili sentral nian?</v>
          </cell>
        </row>
        <row r="62">
          <cell r="A62" t="str">
            <v>MC10.18x</v>
          </cell>
          <cell r="C62" t="str">
            <v>Question</v>
          </cell>
          <cell r="D62" t="str">
            <v>Enumerator completes</v>
          </cell>
          <cell r="E62" t="str">
            <v>Text response</v>
          </cell>
          <cell r="F62" t="str">
            <v>Text</v>
          </cell>
          <cell r="G62" t="str">
            <v>-</v>
          </cell>
          <cell r="H62" t="str">
            <v>-</v>
          </cell>
          <cell r="I62" t="str">
            <v>[Specify other mode of transport]</v>
          </cell>
          <cell r="K62" t="str">
            <v>[Spesifika transporte seluk]</v>
          </cell>
        </row>
        <row r="63">
          <cell r="A63" t="str">
            <v>MC10.28x</v>
          </cell>
          <cell r="C63" t="str">
            <v>Question</v>
          </cell>
          <cell r="D63" t="str">
            <v>Enumerator completes</v>
          </cell>
          <cell r="E63" t="str">
            <v>Text response</v>
          </cell>
          <cell r="F63" t="str">
            <v>Text</v>
          </cell>
          <cell r="G63" t="str">
            <v>-</v>
          </cell>
          <cell r="H63" t="str">
            <v>-</v>
          </cell>
          <cell r="I63" t="str">
            <v>[Specify other mode of transport]</v>
          </cell>
          <cell r="K63" t="str">
            <v>[Spesifika transporte seluk]</v>
          </cell>
        </row>
        <row r="64">
          <cell r="A64" t="str">
            <v>MC10.38x</v>
          </cell>
          <cell r="C64" t="str">
            <v>Question</v>
          </cell>
          <cell r="D64" t="str">
            <v>Enumerator completes</v>
          </cell>
          <cell r="E64" t="str">
            <v>Text response</v>
          </cell>
          <cell r="F64" t="str">
            <v>Text</v>
          </cell>
          <cell r="G64" t="str">
            <v>-</v>
          </cell>
          <cell r="H64" t="str">
            <v>-</v>
          </cell>
          <cell r="I64" t="str">
            <v>[Specify other mode of transport]</v>
          </cell>
          <cell r="K64" t="str">
            <v>[Spesifika transporte seluk]</v>
          </cell>
        </row>
        <row r="65">
          <cell r="A65" t="str">
            <v>MC10.48x</v>
          </cell>
          <cell r="C65" t="str">
            <v>Question</v>
          </cell>
          <cell r="D65" t="str">
            <v>Enumerator completes</v>
          </cell>
          <cell r="E65" t="str">
            <v>Text response</v>
          </cell>
          <cell r="F65" t="str">
            <v>Text</v>
          </cell>
          <cell r="G65" t="str">
            <v>-</v>
          </cell>
          <cell r="H65" t="str">
            <v>-</v>
          </cell>
          <cell r="I65" t="str">
            <v>[Specify other mode of transport]</v>
          </cell>
          <cell r="K65" t="str">
            <v>[Spesifika transporte seluk]</v>
          </cell>
        </row>
        <row r="66">
          <cell r="A66" t="str">
            <v>MC10.19</v>
          </cell>
          <cell r="C66" t="str">
            <v>Question</v>
          </cell>
          <cell r="D66" t="str">
            <v>Read question</v>
          </cell>
          <cell r="E66" t="str">
            <v>Numeric response</v>
          </cell>
          <cell r="F66" t="str">
            <v>XX.XX</v>
          </cell>
          <cell r="I66" t="str">
            <v>In total, how much did you pay for the journey from home to the sub-district capital?</v>
          </cell>
          <cell r="K66" t="str">
            <v>Hamutuk, husi ita nia fatin ba to'o iha kapital subdistritu ne'e, ita selu hira?</v>
          </cell>
        </row>
        <row r="67">
          <cell r="A67" t="str">
            <v>MC10.29</v>
          </cell>
          <cell r="C67" t="str">
            <v>Question</v>
          </cell>
          <cell r="D67" t="str">
            <v>Read question</v>
          </cell>
          <cell r="E67" t="str">
            <v>Numeric response</v>
          </cell>
          <cell r="F67" t="str">
            <v>XX.XX</v>
          </cell>
          <cell r="I67" t="str">
            <v>In total, how much did you pay for the journey from home to the district capital?</v>
          </cell>
          <cell r="K67" t="str">
            <v>Hamutuk, husi ita nia fatin ba to'o iha kapital distritu ne'e, ita selu hira?</v>
          </cell>
        </row>
        <row r="68">
          <cell r="A68" t="str">
            <v>MC10.39</v>
          </cell>
          <cell r="C68" t="str">
            <v>Question</v>
          </cell>
          <cell r="D68" t="str">
            <v>Read question</v>
          </cell>
          <cell r="E68" t="str">
            <v>Numeric response</v>
          </cell>
          <cell r="F68" t="str">
            <v>XX.XX</v>
          </cell>
          <cell r="I68" t="str">
            <v>In total, how much did you pay for the journey from home to Dili?</v>
          </cell>
          <cell r="K68" t="str">
            <v>Hamutuk, husi ita nia fatin ba to'o iha Dili ne'e, ita selu hira?</v>
          </cell>
        </row>
        <row r="69">
          <cell r="A69" t="str">
            <v>MC10.49</v>
          </cell>
          <cell r="C69" t="str">
            <v>Question</v>
          </cell>
          <cell r="D69" t="str">
            <v>Read question</v>
          </cell>
          <cell r="E69" t="str">
            <v>Numeric response</v>
          </cell>
          <cell r="F69" t="str">
            <v>XX.XX</v>
          </cell>
          <cell r="I69" t="str">
            <v>In total, how much did you pay for the journey from home to Dili central?</v>
          </cell>
          <cell r="K69" t="str">
            <v>Hamutuk, husi ita nia fatin ba to'o iha Dili ne'e, ita selu hira?</v>
          </cell>
        </row>
        <row r="70">
          <cell r="A70" t="str">
            <v>H9.54</v>
          </cell>
          <cell r="C70" t="str">
            <v>Question</v>
          </cell>
          <cell r="D70" t="str">
            <v>Read question</v>
          </cell>
          <cell r="E70" t="str">
            <v>Category - choose one</v>
          </cell>
          <cell r="F70" t="str">
            <v>Code</v>
          </cell>
          <cell r="I70" t="str">
            <v>Do you pay to use {transport}?</v>
          </cell>
          <cell r="K70" t="str">
            <v>Ita selu atu sae {transporte}?</v>
          </cell>
        </row>
        <row r="71">
          <cell r="A71" t="str">
            <v>H9.8</v>
          </cell>
          <cell r="C71" t="str">
            <v>Question</v>
          </cell>
          <cell r="D71" t="str">
            <v>Read question</v>
          </cell>
          <cell r="E71" t="str">
            <v>Category - choose one</v>
          </cell>
          <cell r="F71" t="str">
            <v>Code</v>
          </cell>
          <cell r="I71" t="str">
            <v>Do you pay to use {transport}?</v>
          </cell>
          <cell r="K71" t="str">
            <v>Ita selu atu sae {transporte}?</v>
          </cell>
        </row>
        <row r="72">
          <cell r="A72" t="str">
            <v>H9.40</v>
          </cell>
          <cell r="C72" t="str">
            <v>Question</v>
          </cell>
          <cell r="D72" t="str">
            <v>Read question</v>
          </cell>
          <cell r="E72" t="str">
            <v>Category - choose one</v>
          </cell>
          <cell r="F72" t="str">
            <v>Code</v>
          </cell>
          <cell r="I72" t="str">
            <v>Does {current child name} attend the same school as {previous child name}?</v>
          </cell>
          <cell r="K72" t="str">
            <v>{Naran} ho {naran oan primeiru nia} eskola iha fatin ida deit ka la'e?</v>
          </cell>
        </row>
        <row r="73">
          <cell r="A73" t="str">
            <v>H9.4</v>
          </cell>
          <cell r="C73" t="str">
            <v>Question</v>
          </cell>
          <cell r="D73" t="str">
            <v>Read question</v>
          </cell>
          <cell r="E73" t="str">
            <v>Category - choose one</v>
          </cell>
          <cell r="F73" t="str">
            <v>Code</v>
          </cell>
          <cell r="I73" t="str">
            <v>Does {name} attend a community school, a state school or a private school?</v>
          </cell>
          <cell r="K73" t="str">
            <v>Sei quando (naran) ba eskola, nia presiza tempu hira atu to'o iha eskola estadu nebe besik liu bainhira ba ho motor?</v>
          </cell>
        </row>
        <row r="74">
          <cell r="A74" t="str">
            <v>H9.50</v>
          </cell>
          <cell r="C74" t="str">
            <v>Question</v>
          </cell>
          <cell r="D74" t="str">
            <v>Read question</v>
          </cell>
          <cell r="E74" t="str">
            <v>Category - choose one</v>
          </cell>
          <cell r="F74" t="str">
            <v>Code</v>
          </cell>
          <cell r="I74" t="str">
            <v>Does {name} attend a community school, a state school or a private school?</v>
          </cell>
          <cell r="K74" t="str">
            <v>Sei quando (naran) ba eskola, nia presiza tempu hira atu to'o iha eskola estadu nebe besik liu bainhira ba ho motor?</v>
          </cell>
        </row>
        <row r="75">
          <cell r="A75" t="str">
            <v>H9.59</v>
          </cell>
          <cell r="C75" t="str">
            <v>Question</v>
          </cell>
          <cell r="D75" t="str">
            <v>Read question</v>
          </cell>
          <cell r="E75" t="str">
            <v>Category - choose one</v>
          </cell>
          <cell r="F75" t="str">
            <v>XX</v>
          </cell>
          <cell r="I75" t="str">
            <v>For how many days did {name} miss school because they could not reach the school?</v>
          </cell>
          <cell r="K75" t="str">
            <v>Durante loron hira mak {naran} la bele tama ba eskola?</v>
          </cell>
        </row>
        <row r="76">
          <cell r="A76" t="str">
            <v>H9.13</v>
          </cell>
          <cell r="C76" t="str">
            <v>Question</v>
          </cell>
          <cell r="D76" t="str">
            <v>Read question</v>
          </cell>
          <cell r="E76" t="str">
            <v>Category - choose one</v>
          </cell>
          <cell r="F76" t="str">
            <v>XX</v>
          </cell>
          <cell r="I76" t="str">
            <v>For how many days did {name} miss school because they could not reach the school?</v>
          </cell>
          <cell r="K76" t="str">
            <v>Durante loron hira mak {naran} la bele tama ba eskola?</v>
          </cell>
        </row>
        <row r="77">
          <cell r="A77" t="str">
            <v>H9.53</v>
          </cell>
          <cell r="C77" t="str">
            <v>Question</v>
          </cell>
          <cell r="D77" t="str">
            <v>Read question</v>
          </cell>
          <cell r="E77" t="str">
            <v>Table - Yes/No; Duration: minutes + hours</v>
          </cell>
          <cell r="F77" t="str">
            <v>Time: minutes + hours</v>
          </cell>
          <cell r="I77" t="str">
            <v>How does {name} travel to school?</v>
          </cell>
          <cell r="K77" t="str">
            <v>Nia (naran) ba eskola hanusa?</v>
          </cell>
        </row>
        <row r="78">
          <cell r="A78" t="str">
            <v>H9.7</v>
          </cell>
          <cell r="C78" t="str">
            <v>Question</v>
          </cell>
          <cell r="D78" t="str">
            <v>Read question</v>
          </cell>
          <cell r="E78" t="str">
            <v>Table - Yes/No; Duration: minutes + hours</v>
          </cell>
          <cell r="F78" t="str">
            <v>Time: minutes + hours</v>
          </cell>
          <cell r="I78" t="str">
            <v>How does {name} travel to school?</v>
          </cell>
          <cell r="K78" t="str">
            <v>Nia (naran) ba eskola hanusa?</v>
          </cell>
        </row>
        <row r="79">
          <cell r="A79" t="str">
            <v>H9.22</v>
          </cell>
          <cell r="C79" t="str">
            <v>Question</v>
          </cell>
          <cell r="D79" t="str">
            <v>Read question</v>
          </cell>
          <cell r="E79" t="str">
            <v>Category - choose one</v>
          </cell>
          <cell r="F79" t="str">
            <v>Code</v>
          </cell>
          <cell r="I79" t="str">
            <v xml:space="preserve">How is the quality of education / facilities better at the current school? </v>
          </cell>
          <cell r="K79" t="str">
            <v>Fasilidade ka kualidade edukasaun diak liu oinsa iha eskola ida agora ne'e?</v>
          </cell>
        </row>
        <row r="80">
          <cell r="A80" t="str">
            <v>H9.52</v>
          </cell>
          <cell r="C80" t="str">
            <v>Question</v>
          </cell>
          <cell r="D80" t="str">
            <v>Read question</v>
          </cell>
          <cell r="E80" t="str">
            <v>Numeric response</v>
          </cell>
          <cell r="F80" t="str">
            <v>Time: minutes + hours</v>
          </cell>
          <cell r="I80" t="str">
            <v>How long (total time) does it take to travel to school?</v>
          </cell>
          <cell r="K80" t="str">
            <v>Presiza tempu hira (tempu total) atu ba eskola?</v>
          </cell>
        </row>
        <row r="81">
          <cell r="A81" t="str">
            <v>H9.6</v>
          </cell>
          <cell r="C81" t="str">
            <v>Question</v>
          </cell>
          <cell r="D81" t="str">
            <v>Read question</v>
          </cell>
          <cell r="E81" t="str">
            <v>Numeric response</v>
          </cell>
          <cell r="F81" t="str">
            <v>Time: minutes + hours</v>
          </cell>
          <cell r="I81" t="str">
            <v>How long (total time) does it take to travel to school?</v>
          </cell>
          <cell r="K81" t="str">
            <v>Presiza tempu hira (tempu total) atu ba eskola?</v>
          </cell>
        </row>
        <row r="82">
          <cell r="A82" t="str">
            <v>H9.10</v>
          </cell>
          <cell r="C82" t="str">
            <v>Question</v>
          </cell>
          <cell r="D82" t="str">
            <v>Read question</v>
          </cell>
          <cell r="E82" t="str">
            <v>Numeric response</v>
          </cell>
          <cell r="F82" t="str">
            <v>XXXX</v>
          </cell>
          <cell r="I82" t="str">
            <v>How many students are in {name}'s class at school?</v>
          </cell>
          <cell r="K82" t="str">
            <v>Iha estudante hira iha (naran) nian turma iha eskola ne'e?</v>
          </cell>
        </row>
        <row r="83">
          <cell r="A83" t="str">
            <v>H9.41</v>
          </cell>
          <cell r="C83" t="str">
            <v>Question</v>
          </cell>
          <cell r="D83" t="str">
            <v>Read question</v>
          </cell>
          <cell r="E83" t="str">
            <v>Numeric response</v>
          </cell>
          <cell r="F83" t="str">
            <v>XXXX</v>
          </cell>
          <cell r="I83" t="str">
            <v>How many students are in {name}'s class at school?</v>
          </cell>
          <cell r="K83" t="str">
            <v>Iha estudante hira iha (naran) nian turma iha eskola ne'e?</v>
          </cell>
        </row>
        <row r="84">
          <cell r="A84" t="str">
            <v>H9.56</v>
          </cell>
          <cell r="C84" t="str">
            <v>Question</v>
          </cell>
          <cell r="D84" t="str">
            <v>Read question</v>
          </cell>
          <cell r="E84" t="str">
            <v>Numeric response</v>
          </cell>
          <cell r="F84" t="str">
            <v>XXXX</v>
          </cell>
          <cell r="I84" t="str">
            <v>How many students are in {name}'s class at school?</v>
          </cell>
          <cell r="K84" t="str">
            <v>Iha estudante hira iha (naran) nian turma iha eskola ne'e?</v>
          </cell>
        </row>
        <row r="85">
          <cell r="A85" t="str">
            <v>H9.11</v>
          </cell>
          <cell r="C85" t="str">
            <v>Question</v>
          </cell>
          <cell r="D85" t="str">
            <v>Read question</v>
          </cell>
          <cell r="E85" t="str">
            <v>Numeric response</v>
          </cell>
          <cell r="F85" t="str">
            <v>XXX</v>
          </cell>
          <cell r="I85" t="str">
            <v>How many teachers are there at {name}'s school?</v>
          </cell>
          <cell r="K85" t="str">
            <v>Iha mestri nain hira iha (naran) nian eskola?</v>
          </cell>
        </row>
        <row r="86">
          <cell r="A86" t="str">
            <v>H9.57</v>
          </cell>
          <cell r="C86" t="str">
            <v>Question</v>
          </cell>
          <cell r="D86" t="str">
            <v>Read question</v>
          </cell>
          <cell r="E86" t="str">
            <v>Numeric response</v>
          </cell>
          <cell r="F86" t="str">
            <v>XXX</v>
          </cell>
          <cell r="I86" t="str">
            <v>How many teachers are there at {name}'s school?</v>
          </cell>
          <cell r="K86" t="str">
            <v>Iha mestri nain hira iha (naran) nian eskola?</v>
          </cell>
        </row>
        <row r="87">
          <cell r="A87" t="str">
            <v>H9.32</v>
          </cell>
          <cell r="C87" t="str">
            <v>Question</v>
          </cell>
          <cell r="D87" t="str">
            <v>Read question</v>
          </cell>
          <cell r="E87" t="str">
            <v>Category - choose one</v>
          </cell>
          <cell r="F87" t="str">
            <v>Code</v>
          </cell>
          <cell r="I87" t="str">
            <v>How unhappy are {name}'s parents that {name} is not enrolled in school?</v>
          </cell>
          <cell r="K87" t="str">
            <v>{Naran} nian inan-aman sente oin sa {naran} la daftar / rejistu / matrikula eskola?</v>
          </cell>
        </row>
        <row r="88">
          <cell r="A88" t="str">
            <v>H9.3a</v>
          </cell>
          <cell r="C88" t="str">
            <v>Question</v>
          </cell>
          <cell r="D88" t="str">
            <v>Read question</v>
          </cell>
          <cell r="E88" t="str">
            <v>Category - choose one</v>
          </cell>
          <cell r="F88" t="str">
            <v>Code</v>
          </cell>
          <cell r="I88" t="str">
            <v>How unhappy are {name}'s parents that {name} is not enrolled in school?</v>
          </cell>
          <cell r="K88" t="str">
            <v>{Naran} nian inan-aman sente oin sa {naran} la daftar / rejistu / matrikula eskola?</v>
          </cell>
        </row>
        <row r="89">
          <cell r="A89" t="str">
            <v>H9.19</v>
          </cell>
          <cell r="C89" t="str">
            <v>Question</v>
          </cell>
          <cell r="D89" t="str">
            <v>Read question</v>
          </cell>
          <cell r="E89" t="str">
            <v>Numeric response</v>
          </cell>
          <cell r="F89" t="str">
            <v>Time: minutes + hours</v>
          </cell>
          <cell r="I89" t="str">
            <v>If {name} were to go to a state school, how long would it take to get to the nearest state school if they travelled by motorbike?</v>
          </cell>
          <cell r="K89" t="str">
            <v>Sei (naran) ba eskola karik, sei han tempu hira atu sae motor husi ita nia fatin ba eskola publiku nebe besik liu husi ne'e?</v>
          </cell>
        </row>
        <row r="90">
          <cell r="A90" t="str">
            <v>H9.18</v>
          </cell>
          <cell r="C90" t="str">
            <v>Question</v>
          </cell>
          <cell r="D90" t="str">
            <v>Read question</v>
          </cell>
          <cell r="E90" t="str">
            <v>Numeric response</v>
          </cell>
          <cell r="F90" t="str">
            <v>Time: minutes + hours</v>
          </cell>
          <cell r="I90" t="str">
            <v>If {name} were to go to a state school, how long would it take to get to the nearest state school if they walked?</v>
          </cell>
          <cell r="K90" t="str">
            <v>Sei (naran) ba eskola karik, sei han tempu hira atu lao husi ita nia fatin ba eskola publiku nebe besik liu husi ne'e?</v>
          </cell>
        </row>
        <row r="91">
          <cell r="A91" t="str">
            <v>H9.34</v>
          </cell>
          <cell r="C91" t="str">
            <v>Question</v>
          </cell>
          <cell r="D91" t="str">
            <v>Read question</v>
          </cell>
          <cell r="E91" t="str">
            <v>Numeric response</v>
          </cell>
          <cell r="F91" t="str">
            <v>Time: minutes + hours</v>
          </cell>
          <cell r="I91" t="str">
            <v>If {name} were to go to school, how long would it take to get to the nearest state school if they travelled by motorbike?</v>
          </cell>
          <cell r="K91" t="str">
            <v>Sei quando (naran) ba eskola, nia presiza tempu hira atu to'o iha eskola estadu nebe besik liu bainhira ba ho motor?</v>
          </cell>
        </row>
        <row r="92">
          <cell r="A92" t="str">
            <v>H9.3c</v>
          </cell>
          <cell r="C92" t="str">
            <v>Question</v>
          </cell>
          <cell r="D92" t="str">
            <v>Read question</v>
          </cell>
          <cell r="E92" t="str">
            <v>Numeric response</v>
          </cell>
          <cell r="F92" t="str">
            <v>Time: minutes + hours</v>
          </cell>
          <cell r="I92" t="str">
            <v>If {name} were to go to school, how long would it take to get to the nearest state school if they travelled by motorbike?</v>
          </cell>
          <cell r="K92" t="str">
            <v>Sei quando (naran) ba eskola, nia presiza tempu hira atu to'o iha eskola estadu nebe besik liu bainhira ba ho motor?</v>
          </cell>
        </row>
        <row r="93">
          <cell r="A93" t="str">
            <v>H9.33</v>
          </cell>
          <cell r="C93" t="str">
            <v>Question</v>
          </cell>
          <cell r="D93" t="str">
            <v>Read question</v>
          </cell>
          <cell r="E93" t="str">
            <v>Numeric response</v>
          </cell>
          <cell r="F93" t="str">
            <v>Time: minutes + hours</v>
          </cell>
          <cell r="I93" t="str">
            <v>If {name} were to go to school, how long would it take to get to the nearest state school if they walked?</v>
          </cell>
          <cell r="K93" t="str">
            <v>Sei (naran) ba eskola karik, sei han tempu hira atu lao husi ita nia fatin ba eskola publiku nebe besik liu husi ne'e?</v>
          </cell>
        </row>
        <row r="94">
          <cell r="A94" t="str">
            <v>H9.3b</v>
          </cell>
          <cell r="C94" t="str">
            <v>Question</v>
          </cell>
          <cell r="D94" t="str">
            <v>Read question</v>
          </cell>
          <cell r="E94" t="str">
            <v>Numeric response</v>
          </cell>
          <cell r="F94" t="str">
            <v>Time: minutes + hours</v>
          </cell>
          <cell r="I94" t="str">
            <v>If {name} were to go to school, how long would it take to get to the nearest state school if they walked?</v>
          </cell>
          <cell r="K94" t="str">
            <v>Sei (naran) ba eskola karik, sei han tempu hira atu lao husi ita nia fatin ba eskola publiku nebe besik liu husi ne'e?</v>
          </cell>
        </row>
        <row r="95">
          <cell r="A95" t="str">
            <v>H9.17</v>
          </cell>
          <cell r="C95" t="str">
            <v>Question</v>
          </cell>
          <cell r="D95" t="str">
            <v>Read question</v>
          </cell>
          <cell r="E95" t="str">
            <v>Category - choose one</v>
          </cell>
          <cell r="F95" t="str">
            <v>Code</v>
          </cell>
          <cell r="I95" t="str">
            <v>In the last 6 months, did {name} have to miss school because there was not enough money for school fees or uniforms?</v>
          </cell>
          <cell r="K95" t="str">
            <v>Iha fulan 6 liu ba, (naran) la bele ba eskola tamba osan la to'o atu selu osan eskola ou farda?</v>
          </cell>
        </row>
        <row r="96">
          <cell r="A96" t="str">
            <v>H9.45</v>
          </cell>
          <cell r="C96" t="str">
            <v>Question</v>
          </cell>
          <cell r="D96" t="str">
            <v>Read question</v>
          </cell>
          <cell r="E96" t="str">
            <v>Category - choose one</v>
          </cell>
          <cell r="F96" t="str">
            <v>Code</v>
          </cell>
          <cell r="I96" t="str">
            <v>In the last 6 months, did {name} have to miss school because there was not enough money for school fees or uniforms?</v>
          </cell>
          <cell r="K96" t="str">
            <v>Iha fulan 6 liu ba, (naran) la bele ba eskola tamba osan la to'o atu selu osan eskola ou farda?</v>
          </cell>
        </row>
        <row r="97">
          <cell r="A97" t="str">
            <v>H9.63</v>
          </cell>
          <cell r="C97" t="str">
            <v>Question</v>
          </cell>
          <cell r="D97" t="str">
            <v>Read question</v>
          </cell>
          <cell r="E97" t="str">
            <v>Category - choose one</v>
          </cell>
          <cell r="F97" t="str">
            <v>Code</v>
          </cell>
          <cell r="I97" t="str">
            <v>In the last 6 months, did {name} have to miss school because there was not enough money for school fees or uniforms?</v>
          </cell>
          <cell r="K97" t="str">
            <v>Iha fulan 6 liu ba, (naran) la bele ba eskola tamba osan la to'o atu selu osan eskola ou farda?</v>
          </cell>
        </row>
        <row r="98">
          <cell r="A98" t="str">
            <v>H9.15</v>
          </cell>
          <cell r="C98" t="str">
            <v>Question</v>
          </cell>
          <cell r="D98" t="str">
            <v>Read question</v>
          </cell>
          <cell r="E98" t="str">
            <v>Category - choose one</v>
          </cell>
          <cell r="F98" t="str">
            <v>XX</v>
          </cell>
          <cell r="I98" t="str">
            <v>In the last 6 months, for how many days did {name} miss school because the building was damaged?</v>
          </cell>
          <cell r="K98" t="str">
            <v>Iha fulan 6 liu ba, (naran) la ba eskola dala hira tamba fasilidade eskola hetan estragus?</v>
          </cell>
        </row>
        <row r="99">
          <cell r="A99" t="str">
            <v>H9.43</v>
          </cell>
          <cell r="C99" t="str">
            <v>Question</v>
          </cell>
          <cell r="D99" t="str">
            <v>Read question</v>
          </cell>
          <cell r="E99" t="str">
            <v>Category - choose one</v>
          </cell>
          <cell r="F99" t="str">
            <v>XX</v>
          </cell>
          <cell r="I99" t="str">
            <v>In the last 6 months, for how many days did {name} miss school because the building was damaged?</v>
          </cell>
          <cell r="K99" t="str">
            <v>Iha fulan 6 liu ba, (naran) la ba eskola dala hira tamba fasilidade eskola hetan estragus?</v>
          </cell>
        </row>
        <row r="100">
          <cell r="A100" t="str">
            <v>H9.61</v>
          </cell>
          <cell r="C100" t="str">
            <v>Question</v>
          </cell>
          <cell r="D100" t="str">
            <v>Read question</v>
          </cell>
          <cell r="E100" t="str">
            <v>Category - choose one</v>
          </cell>
          <cell r="F100" t="str">
            <v>XX</v>
          </cell>
          <cell r="I100" t="str">
            <v>In the last 6 months, for how many days did {name} miss school because the building was damaged?</v>
          </cell>
          <cell r="K100" t="str">
            <v>Iha fulan 6 liu ba, (naran) la ba eskola dala hira tamba fasilidade eskola hetan estragus?</v>
          </cell>
        </row>
        <row r="101">
          <cell r="A101" t="str">
            <v>H9.14</v>
          </cell>
          <cell r="C101" t="str">
            <v>Question</v>
          </cell>
          <cell r="D101" t="str">
            <v>Read question</v>
          </cell>
          <cell r="E101" t="str">
            <v>Category - choose one</v>
          </cell>
          <cell r="F101" t="str">
            <v>Code</v>
          </cell>
          <cell r="I101" t="str">
            <v>In the last 6 months, has there been a time when {name} could not attend school because part of the building or facilities were damaged?</v>
          </cell>
          <cell r="K101" t="str">
            <v>Iha fulan 6 liu ba, iha ka la'e tempu ruma nebe (naran) la bele ba eskola tamba fasilidade eskola hetan estraga ruma?</v>
          </cell>
        </row>
        <row r="102">
          <cell r="A102" t="str">
            <v>H9.60</v>
          </cell>
          <cell r="C102" t="str">
            <v>Question</v>
          </cell>
          <cell r="D102" t="str">
            <v>Read question</v>
          </cell>
          <cell r="E102" t="str">
            <v>Category - choose one</v>
          </cell>
          <cell r="F102" t="str">
            <v>Code</v>
          </cell>
          <cell r="I102" t="str">
            <v>In the last 6 months, has there been a time when {name} could not attend school because part of the building or facilities were damaged?</v>
          </cell>
          <cell r="K102" t="str">
            <v>Iha fulan 6 liu ba, iha ka la'e tempu ruma nebe (naran) la bele ba eskola tamba fasilidade eskola hetan estraga ruma?</v>
          </cell>
        </row>
        <row r="103">
          <cell r="A103" t="str">
            <v>H9.42</v>
          </cell>
          <cell r="C103" t="str">
            <v>Question</v>
          </cell>
          <cell r="D103" t="str">
            <v>Read question</v>
          </cell>
          <cell r="E103" t="str">
            <v>Category - choose one</v>
          </cell>
          <cell r="F103" t="str">
            <v>Code</v>
          </cell>
          <cell r="I103" t="str">
            <v>In the last 6 months, has there been a time when {name} could not attend school because part of the building or facilities were damaged?</v>
          </cell>
          <cell r="K103" t="str">
            <v>Iha fulan 6 liu ba, iha ka la'e tempu ruma nebe (naran) la bele ba eskola tamba fasilidade eskola hetan estraga ruma?</v>
          </cell>
        </row>
        <row r="104">
          <cell r="A104" t="str">
            <v>H9.16</v>
          </cell>
          <cell r="C104" t="str">
            <v>Question</v>
          </cell>
          <cell r="D104" t="str">
            <v>Read question</v>
          </cell>
          <cell r="E104" t="str">
            <v>Category - choose one</v>
          </cell>
          <cell r="F104" t="str">
            <v>Code</v>
          </cell>
          <cell r="I104" t="str">
            <v>In the last 6 months, has there been a time when {name} could not attend school because there was no teacher or the teacher did not come?</v>
          </cell>
          <cell r="K104" t="str">
            <v>Iha fulan 6 liu ba, iha ka la'e tempu ruma nebe (naran) la bele ba eskola tamba mestri laiha ka la mai?</v>
          </cell>
        </row>
        <row r="105">
          <cell r="A105" t="str">
            <v>H9.44</v>
          </cell>
          <cell r="C105" t="str">
            <v>Question</v>
          </cell>
          <cell r="D105" t="str">
            <v>Read question</v>
          </cell>
          <cell r="E105" t="str">
            <v>Category - choose one</v>
          </cell>
          <cell r="F105" t="str">
            <v>Code</v>
          </cell>
          <cell r="I105" t="str">
            <v>In the last 6 months, has there been a time when {name} could not attend school because there was no teacher or the teacher did not come?</v>
          </cell>
          <cell r="K105" t="str">
            <v>Iha fulan 6 liu ba, iha ka la'e tempu ruma nebe (naran) la bele ba eskola tamba mestri laiha ka la mai?</v>
          </cell>
        </row>
        <row r="106">
          <cell r="A106" t="str">
            <v>H9.62</v>
          </cell>
          <cell r="C106" t="str">
            <v>Question</v>
          </cell>
          <cell r="D106" t="str">
            <v>Read question</v>
          </cell>
          <cell r="E106" t="str">
            <v>Category - choose one</v>
          </cell>
          <cell r="F106" t="str">
            <v>Code</v>
          </cell>
          <cell r="I106" t="str">
            <v>In the last 6 months, has there been a time when {name} could not attend school because there was no teacher or the teacher did not come?</v>
          </cell>
          <cell r="K106" t="str">
            <v>Iha fulan 6 liu ba, iha ka la'e tempu ruma nebe (naran) la bele ba eskola tamba mestri laiha ka la mai?</v>
          </cell>
        </row>
        <row r="107">
          <cell r="A107" t="str">
            <v>H9.12</v>
          </cell>
          <cell r="C107" t="str">
            <v>Question</v>
          </cell>
          <cell r="D107" t="str">
            <v>Read question</v>
          </cell>
          <cell r="E107" t="str">
            <v>Category - choose one</v>
          </cell>
          <cell r="F107" t="str">
            <v>Code</v>
          </cell>
          <cell r="I107" t="str">
            <v>In the last 6 months, has there been a time when {name} could not reach the school due to bad weather, flooding or bad road conditions?</v>
          </cell>
          <cell r="K107" t="str">
            <v>Iha fulan 6 liu ba, iha ka la'e tempu ruma nebe (naran) la bele ba eskola tamba klima la diak, be sae ka estrada at?</v>
          </cell>
        </row>
        <row r="108">
          <cell r="A108" t="str">
            <v>H9.58</v>
          </cell>
          <cell r="C108" t="str">
            <v>Question</v>
          </cell>
          <cell r="D108" t="str">
            <v>Read question</v>
          </cell>
          <cell r="E108" t="str">
            <v>Category - choose one</v>
          </cell>
          <cell r="F108" t="str">
            <v>Code</v>
          </cell>
          <cell r="I108" t="str">
            <v>In the last 6 months, has there been a time when {name} could not reach the school due to bad weather, flooding or bad road conditions?</v>
          </cell>
          <cell r="K108" t="str">
            <v>Iha fulan 6 liu ba, iha ka la'e tempu ruma nebe (naran) la bele ba eskola tamba klima la diak, be sae ka estrada at?</v>
          </cell>
        </row>
        <row r="109">
          <cell r="A109" t="str">
            <v>H9.1</v>
          </cell>
          <cell r="C109" t="str">
            <v>Question</v>
          </cell>
          <cell r="D109" t="str">
            <v>Read question</v>
          </cell>
          <cell r="E109" t="str">
            <v>Category - choose one</v>
          </cell>
          <cell r="F109" t="str">
            <v>Code</v>
          </cell>
          <cell r="I109" t="str">
            <v>Is {name} currently enrolled in school?</v>
          </cell>
          <cell r="K109" t="str">
            <v>Nia (naran) agora dadaun daftar / rejistu / matrikula iha eskola ka lae?</v>
          </cell>
        </row>
        <row r="110">
          <cell r="A110" t="str">
            <v>H9.30</v>
          </cell>
          <cell r="C110" t="str">
            <v>Question</v>
          </cell>
          <cell r="D110" t="str">
            <v>Read question</v>
          </cell>
          <cell r="E110" t="str">
            <v>Category - choose one</v>
          </cell>
          <cell r="F110" t="str">
            <v>Code</v>
          </cell>
          <cell r="I110" t="str">
            <v>Is {name} currently enrolled in school?</v>
          </cell>
          <cell r="K110" t="str">
            <v>Nia (naran) agora dadaun daftar / rejistu / matrikula iha eskola ka lae?</v>
          </cell>
        </row>
        <row r="111">
          <cell r="A111" t="str">
            <v>H9.20</v>
          </cell>
          <cell r="C111" t="str">
            <v>Question</v>
          </cell>
          <cell r="D111" t="str">
            <v>Read question</v>
          </cell>
          <cell r="E111" t="str">
            <v>Category - choose one</v>
          </cell>
          <cell r="F111" t="str">
            <v>Code</v>
          </cell>
          <cell r="I111" t="str">
            <v>Is this the closest school (at this level)?</v>
          </cell>
          <cell r="K111" t="str">
            <v>Eskola ne'e mak besik liu husi ita nia fatin (iha nivel ne'e)?</v>
          </cell>
        </row>
        <row r="112">
          <cell r="A112" t="str">
            <v>H9.21x</v>
          </cell>
          <cell r="C112" t="str">
            <v>Question</v>
          </cell>
          <cell r="D112" t="str">
            <v>Enumerator completes</v>
          </cell>
          <cell r="E112" t="str">
            <v>Category - choose one</v>
          </cell>
          <cell r="F112" t="str">
            <v>Text</v>
          </cell>
          <cell r="I112" t="str">
            <v>[Specify other reason]</v>
          </cell>
          <cell r="K112" t="str">
            <v>[Spesifika liu tan]</v>
          </cell>
        </row>
        <row r="113">
          <cell r="A113" t="str">
            <v>H9.22x</v>
          </cell>
          <cell r="C113" t="str">
            <v>Question</v>
          </cell>
          <cell r="D113" t="str">
            <v>Enumerator completes</v>
          </cell>
          <cell r="E113" t="str">
            <v>Category - choose one</v>
          </cell>
          <cell r="F113" t="str">
            <v>Text</v>
          </cell>
          <cell r="I113" t="str">
            <v>[Specify other reason]</v>
          </cell>
          <cell r="K113" t="str">
            <v>[Spesifika liu tan]</v>
          </cell>
        </row>
        <row r="114">
          <cell r="A114" t="str">
            <v>H9.31x</v>
          </cell>
          <cell r="C114" t="str">
            <v>Question</v>
          </cell>
          <cell r="D114" t="str">
            <v>Enumerator completes</v>
          </cell>
          <cell r="E114" t="str">
            <v>Category - choose one</v>
          </cell>
          <cell r="F114" t="str">
            <v>Text</v>
          </cell>
          <cell r="I114" t="str">
            <v>[Specify other reason]</v>
          </cell>
          <cell r="K114" t="str">
            <v>[Spesifika liu tan]</v>
          </cell>
        </row>
        <row r="115">
          <cell r="A115" t="str">
            <v>H9.3x</v>
          </cell>
          <cell r="C115" t="str">
            <v>Question</v>
          </cell>
          <cell r="D115" t="str">
            <v>Enumerator completes</v>
          </cell>
          <cell r="E115" t="str">
            <v>Category - choose one</v>
          </cell>
          <cell r="F115" t="str">
            <v>Text</v>
          </cell>
          <cell r="I115" t="str">
            <v>[Specify other reason]</v>
          </cell>
          <cell r="K115" t="str">
            <v>[Spesifika liu tan]</v>
          </cell>
        </row>
        <row r="116">
          <cell r="A116" t="str">
            <v>H9.4x</v>
          </cell>
          <cell r="C116" t="str">
            <v>Question</v>
          </cell>
          <cell r="D116" t="str">
            <v>Enumerator completes</v>
          </cell>
          <cell r="E116" t="str">
            <v>Category - choose one</v>
          </cell>
          <cell r="F116" t="str">
            <v>Text</v>
          </cell>
          <cell r="I116" t="str">
            <v>[Specify other type]</v>
          </cell>
          <cell r="K116" t="str">
            <v>[Spesifika tipu seluk]</v>
          </cell>
        </row>
        <row r="117">
          <cell r="A117" t="str">
            <v>H9.50x</v>
          </cell>
          <cell r="C117" t="str">
            <v>Question</v>
          </cell>
          <cell r="D117" t="str">
            <v>Enumerator completes</v>
          </cell>
          <cell r="E117" t="str">
            <v>Category - choose one</v>
          </cell>
          <cell r="F117" t="str">
            <v>Text</v>
          </cell>
          <cell r="I117" t="str">
            <v>[Specify other type]</v>
          </cell>
          <cell r="K117" t="str">
            <v>[Spesifika tipu seluk]</v>
          </cell>
        </row>
        <row r="118">
          <cell r="A118" t="str">
            <v>H9.55</v>
          </cell>
          <cell r="C118" t="str">
            <v>Question</v>
          </cell>
          <cell r="D118" t="str">
            <v>Numeric response</v>
          </cell>
          <cell r="E118" t="str">
            <v>Category - choose one</v>
          </cell>
          <cell r="F118" t="str">
            <v>XX.XX</v>
          </cell>
          <cell r="I118" t="str">
            <v>What is the cost to get from home to school (1 person, 1 way)</v>
          </cell>
          <cell r="K118" t="str">
            <v>Selu hira husi uma ba eskola (ema ida, ba ka mai deit)?</v>
          </cell>
        </row>
        <row r="119">
          <cell r="A119" t="str">
            <v>H9.9</v>
          </cell>
          <cell r="C119" t="str">
            <v>Question</v>
          </cell>
          <cell r="D119" t="str">
            <v>Numeric response</v>
          </cell>
          <cell r="E119" t="str">
            <v>Category - choose one</v>
          </cell>
          <cell r="F119" t="str">
            <v>XX.XX</v>
          </cell>
          <cell r="I119" t="str">
            <v>What is the cost to get from home to school (1 person, 1 way)</v>
          </cell>
          <cell r="K119" t="str">
            <v>Selu hira husi uma ba eskola (ema ida, ba ka mai deit)?</v>
          </cell>
        </row>
        <row r="120">
          <cell r="A120" t="str">
            <v>H9.5</v>
          </cell>
          <cell r="C120" t="str">
            <v>Question</v>
          </cell>
          <cell r="D120" t="str">
            <v>Read question</v>
          </cell>
          <cell r="E120" t="str">
            <v>Category - choose one</v>
          </cell>
          <cell r="F120" t="str">
            <v>Code</v>
          </cell>
          <cell r="I120" t="str">
            <v>Where is the school located - in this aldeia, in another aldeia in this suku, or in another suku?</v>
          </cell>
          <cell r="K120" t="str">
            <v>Eskola ne'e iha nebe (iha aldeia ida ne'e, iha aldeia seluk maibe suku hanesan, ou iha suku seluk)?</v>
          </cell>
        </row>
        <row r="121">
          <cell r="A121" t="str">
            <v>H9.51</v>
          </cell>
          <cell r="C121" t="str">
            <v>Question</v>
          </cell>
          <cell r="D121" t="str">
            <v>Read question</v>
          </cell>
          <cell r="E121" t="str">
            <v>Category - choose one</v>
          </cell>
          <cell r="F121" t="str">
            <v>Code</v>
          </cell>
          <cell r="I121" t="str">
            <v>Where is the school located - in this aldeia, in another aldeia in this suku, or in another suku?</v>
          </cell>
          <cell r="K121" t="str">
            <v>Eskola ne'e iha nebe (iha aldeia ida ne'e, iha aldeia seluk maibe suku hanesan, ou iha suku seluk)?</v>
          </cell>
        </row>
        <row r="122">
          <cell r="A122" t="str">
            <v>H9.21</v>
          </cell>
          <cell r="C122" t="str">
            <v>Question</v>
          </cell>
          <cell r="D122" t="str">
            <v>Read question</v>
          </cell>
          <cell r="E122" t="str">
            <v>Category - choose one</v>
          </cell>
          <cell r="F122" t="str">
            <v>Code</v>
          </cell>
          <cell r="I122" t="str">
            <v>Why doesn't {name} go to the closest school?</v>
          </cell>
          <cell r="K122" t="str">
            <v>Tamba saida mak {naran} la ba eskola ida besik liu husi ita nia fatin?</v>
          </cell>
        </row>
        <row r="123">
          <cell r="A123" t="str">
            <v>H9.3</v>
          </cell>
          <cell r="C123" t="str">
            <v>Question</v>
          </cell>
          <cell r="D123" t="str">
            <v>Read question</v>
          </cell>
          <cell r="E123" t="str">
            <v>Category - choose one</v>
          </cell>
          <cell r="F123" t="str">
            <v>Code</v>
          </cell>
          <cell r="I123" t="str">
            <v>Why is {name} not enrolled in school?</v>
          </cell>
          <cell r="K123" t="str">
            <v>Tan sa mak {naran} la daftar / rejistu / matrikula iha eskola?</v>
          </cell>
        </row>
        <row r="124">
          <cell r="A124" t="str">
            <v>H9.31</v>
          </cell>
          <cell r="C124" t="str">
            <v>Question</v>
          </cell>
          <cell r="D124" t="str">
            <v>Read question</v>
          </cell>
          <cell r="E124" t="str">
            <v>Category - choose one</v>
          </cell>
          <cell r="F124" t="str">
            <v>Code</v>
          </cell>
          <cell r="I124" t="str">
            <v>Why is {name} not enrolled in school?</v>
          </cell>
          <cell r="K124" t="str">
            <v>Tan sa mak {naran} la daftar / rejistu / matrikula iha eskola?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Roster (1)"/>
      <sheetName val="HHRoster (2)"/>
      <sheetName val="J"/>
      <sheetName val="Codes"/>
      <sheetName val="Recurring Qns"/>
    </sheetNames>
    <sheetDataSet>
      <sheetData sheetId="0" refreshError="1"/>
      <sheetData sheetId="1" refreshError="1"/>
      <sheetData sheetId="2" refreshError="1"/>
      <sheetData sheetId="3" refreshError="1">
        <row r="1">
          <cell r="A1" t="str">
            <v>Response ID</v>
          </cell>
          <cell r="B1" t="str">
            <v>Question or Response</v>
          </cell>
          <cell r="D1" t="str">
            <v>Response Display Format</v>
          </cell>
          <cell r="E1" t="str">
            <v>Code</v>
          </cell>
          <cell r="I1" t="str">
            <v>English</v>
          </cell>
          <cell r="K1" t="str">
            <v>Tetun</v>
          </cell>
        </row>
        <row r="2">
          <cell r="A2" t="str">
            <v>H1.01.a</v>
          </cell>
          <cell r="B2" t="str">
            <v>Response</v>
          </cell>
          <cell r="D2" t="str">
            <v>Category option</v>
          </cell>
          <cell r="E2">
            <v>0</v>
          </cell>
          <cell r="I2" t="str">
            <v>No</v>
          </cell>
          <cell r="K2" t="str">
            <v>Lae</v>
          </cell>
        </row>
        <row r="3">
          <cell r="A3" t="str">
            <v>H1.01.b</v>
          </cell>
          <cell r="B3" t="str">
            <v>Response</v>
          </cell>
          <cell r="D3" t="str">
            <v>Category option</v>
          </cell>
          <cell r="E3">
            <v>1</v>
          </cell>
          <cell r="I3" t="str">
            <v>Yes</v>
          </cell>
          <cell r="K3" t="str">
            <v>Sim</v>
          </cell>
        </row>
        <row r="4">
          <cell r="A4" t="str">
            <v>H1.01.c</v>
          </cell>
          <cell r="B4" t="str">
            <v>Response</v>
          </cell>
          <cell r="D4" t="str">
            <v>Category option</v>
          </cell>
          <cell r="E4">
            <v>997</v>
          </cell>
          <cell r="I4" t="str">
            <v>Other (specify)</v>
          </cell>
          <cell r="K4" t="str">
            <v>Seluk (spesifika)</v>
          </cell>
        </row>
        <row r="5">
          <cell r="A5" t="str">
            <v>H1.01.d</v>
          </cell>
          <cell r="B5" t="str">
            <v>Response</v>
          </cell>
          <cell r="D5" t="str">
            <v>Category option</v>
          </cell>
          <cell r="E5">
            <v>998</v>
          </cell>
          <cell r="I5" t="str">
            <v>Don't know</v>
          </cell>
          <cell r="K5" t="str">
            <v>La hatene</v>
          </cell>
        </row>
        <row r="6">
          <cell r="A6" t="str">
            <v>H1.01.e</v>
          </cell>
          <cell r="B6" t="str">
            <v>Response</v>
          </cell>
          <cell r="D6" t="str">
            <v>Category option</v>
          </cell>
          <cell r="E6">
            <v>999</v>
          </cell>
          <cell r="I6" t="str">
            <v>Refused to answer</v>
          </cell>
          <cell r="K6" t="str">
            <v>Lakohi fo resposta</v>
          </cell>
        </row>
        <row r="7">
          <cell r="A7" t="str">
            <v>H2.30.a</v>
          </cell>
          <cell r="B7" t="str">
            <v>Response</v>
          </cell>
          <cell r="D7" t="str">
            <v>Category option</v>
          </cell>
          <cell r="E7">
            <v>996</v>
          </cell>
          <cell r="I7" t="str">
            <v>Estimated</v>
          </cell>
          <cell r="K7" t="str">
            <v>Estimasaun</v>
          </cell>
        </row>
        <row r="8">
          <cell r="A8" t="str">
            <v>H2.30.b</v>
          </cell>
          <cell r="B8" t="str">
            <v>Response</v>
          </cell>
          <cell r="D8" t="str">
            <v>Category option</v>
          </cell>
          <cell r="E8">
            <v>995</v>
          </cell>
          <cell r="I8" t="str">
            <v>Seems wrong</v>
          </cell>
          <cell r="K8" t="str">
            <v>Karik sala</v>
          </cell>
        </row>
        <row r="9">
          <cell r="A9" t="str">
            <v>H2.30.c</v>
          </cell>
          <cell r="B9" t="str">
            <v>Response</v>
          </cell>
          <cell r="D9" t="str">
            <v>Category option</v>
          </cell>
          <cell r="E9">
            <v>994</v>
          </cell>
          <cell r="I9" t="str">
            <v>Use year of birth instead</v>
          </cell>
          <cell r="K9" t="str">
            <v>Uza deit data moris</v>
          </cell>
        </row>
        <row r="10">
          <cell r="A10" t="str">
            <v>H1.02.a</v>
          </cell>
          <cell r="B10" t="str">
            <v>Response</v>
          </cell>
          <cell r="D10" t="str">
            <v>Category option</v>
          </cell>
          <cell r="E10">
            <v>1</v>
          </cell>
          <cell r="I10" t="str">
            <v>None completed</v>
          </cell>
          <cell r="K10" t="str">
            <v>La Kompletu</v>
          </cell>
        </row>
        <row r="11">
          <cell r="A11" t="str">
            <v>H1.02.b</v>
          </cell>
          <cell r="B11" t="str">
            <v>Response</v>
          </cell>
          <cell r="D11" t="str">
            <v>Category option</v>
          </cell>
          <cell r="E11">
            <v>2</v>
          </cell>
          <cell r="I11" t="str">
            <v>Pre-School</v>
          </cell>
          <cell r="K11" t="str">
            <v>Pre-Eskolar</v>
          </cell>
        </row>
        <row r="12">
          <cell r="A12" t="str">
            <v>H1.02.c</v>
          </cell>
          <cell r="B12" t="str">
            <v>Response</v>
          </cell>
          <cell r="D12" t="str">
            <v>Category option</v>
          </cell>
          <cell r="E12">
            <v>3</v>
          </cell>
          <cell r="I12" t="str">
            <v>Primary School</v>
          </cell>
          <cell r="K12" t="str">
            <v>Eskola Primária</v>
          </cell>
        </row>
        <row r="13">
          <cell r="A13" t="str">
            <v>H1.02.d</v>
          </cell>
          <cell r="B13" t="str">
            <v>Response</v>
          </cell>
          <cell r="D13" t="str">
            <v>Category option</v>
          </cell>
          <cell r="E13">
            <v>4</v>
          </cell>
          <cell r="I13" t="str">
            <v>Junior High School</v>
          </cell>
          <cell r="K13" t="str">
            <v>Eskola Pre-Sekundária</v>
          </cell>
        </row>
        <row r="14">
          <cell r="A14" t="str">
            <v>H1.02.e</v>
          </cell>
          <cell r="B14" t="str">
            <v>Response</v>
          </cell>
          <cell r="D14" t="str">
            <v>Category option</v>
          </cell>
          <cell r="E14">
            <v>5</v>
          </cell>
          <cell r="I14" t="str">
            <v>Senior High School</v>
          </cell>
          <cell r="K14" t="str">
            <v>Eskola Sekundario</v>
          </cell>
        </row>
        <row r="15">
          <cell r="A15" t="str">
            <v>H1.02.f</v>
          </cell>
          <cell r="B15" t="str">
            <v>Response</v>
          </cell>
          <cell r="D15" t="str">
            <v>Category option</v>
          </cell>
          <cell r="E15">
            <v>6</v>
          </cell>
          <cell r="I15" t="str">
            <v>University</v>
          </cell>
          <cell r="K15" t="str">
            <v>Universidade</v>
          </cell>
        </row>
        <row r="16">
          <cell r="A16" t="str">
            <v>H1.02.g</v>
          </cell>
          <cell r="B16" t="str">
            <v>Response</v>
          </cell>
          <cell r="D16" t="str">
            <v>Category option</v>
          </cell>
          <cell r="E16">
            <v>7</v>
          </cell>
          <cell r="I16" t="str">
            <v>Some classes</v>
          </cell>
          <cell r="K16" t="str">
            <v>Klasse balun</v>
          </cell>
        </row>
        <row r="17">
          <cell r="A17" t="str">
            <v>H1.02.h</v>
          </cell>
          <cell r="B17" t="str">
            <v>Response</v>
          </cell>
          <cell r="D17" t="str">
            <v>Category option</v>
          </cell>
          <cell r="E17">
            <v>8</v>
          </cell>
          <cell r="I17" t="str">
            <v>All classes</v>
          </cell>
          <cell r="K17" t="str">
            <v>Klasse hotu</v>
          </cell>
        </row>
        <row r="18">
          <cell r="A18" t="str">
            <v>H1.06a</v>
          </cell>
          <cell r="B18" t="str">
            <v>Response</v>
          </cell>
          <cell r="D18" t="str">
            <v>Category option</v>
          </cell>
          <cell r="E18">
            <v>0</v>
          </cell>
          <cell r="I18" t="str">
            <v>No</v>
          </cell>
          <cell r="K18" t="str">
            <v>Lae</v>
          </cell>
        </row>
        <row r="19">
          <cell r="A19" t="str">
            <v>H1.06b</v>
          </cell>
          <cell r="B19" t="str">
            <v>Response</v>
          </cell>
          <cell r="D19" t="str">
            <v>Category option</v>
          </cell>
          <cell r="E19">
            <v>1</v>
          </cell>
          <cell r="I19" t="str">
            <v>Yes - Academy</v>
          </cell>
          <cell r="K19" t="str">
            <v>Sim - Akademia</v>
          </cell>
        </row>
        <row r="20">
          <cell r="A20" t="str">
            <v>H1.06c</v>
          </cell>
          <cell r="B20" t="str">
            <v>Response</v>
          </cell>
          <cell r="D20" t="str">
            <v>Category option</v>
          </cell>
          <cell r="E20">
            <v>2</v>
          </cell>
          <cell r="I20" t="str">
            <v>Yes - Institute</v>
          </cell>
          <cell r="K20" t="str">
            <v>Sim - Institutu</v>
          </cell>
        </row>
        <row r="21">
          <cell r="A21" t="str">
            <v>H1.06d</v>
          </cell>
          <cell r="B21" t="str">
            <v>Response</v>
          </cell>
          <cell r="D21" t="str">
            <v>Category option</v>
          </cell>
          <cell r="E21">
            <v>3</v>
          </cell>
          <cell r="I21" t="str">
            <v xml:space="preserve">Yes - University </v>
          </cell>
          <cell r="K21" t="str">
            <v>Sim - Universidade</v>
          </cell>
        </row>
        <row r="22">
          <cell r="A22" t="str">
            <v>H1.06e</v>
          </cell>
          <cell r="B22" t="str">
            <v>Response</v>
          </cell>
          <cell r="D22" t="str">
            <v>Category option</v>
          </cell>
          <cell r="E22">
            <v>4</v>
          </cell>
          <cell r="I22" t="str">
            <v>Yes - Other</v>
          </cell>
          <cell r="K22" t="str">
            <v>Sim - Seluk</v>
          </cell>
        </row>
        <row r="23">
          <cell r="A23" t="str">
            <v>M8.02a</v>
          </cell>
          <cell r="B23" t="str">
            <v>Response</v>
          </cell>
          <cell r="D23" t="str">
            <v>Category option</v>
          </cell>
          <cell r="E23">
            <v>1</v>
          </cell>
          <cell r="I23" t="str">
            <v>Uma maromak / uma lulik / god house</v>
          </cell>
          <cell r="K23" t="str">
            <v>Uma maromak / uma lulik</v>
          </cell>
        </row>
        <row r="24">
          <cell r="A24" t="str">
            <v>M8.02b</v>
          </cell>
          <cell r="B24" t="str">
            <v>Response</v>
          </cell>
          <cell r="D24" t="str">
            <v>Category option</v>
          </cell>
          <cell r="E24">
            <v>2</v>
          </cell>
          <cell r="I24" t="str">
            <v>Uma liurai / political house</v>
          </cell>
          <cell r="K24" t="str">
            <v>Uma liurai</v>
          </cell>
        </row>
        <row r="25">
          <cell r="A25" t="str">
            <v>M8.02c</v>
          </cell>
          <cell r="B25" t="str">
            <v>Response</v>
          </cell>
          <cell r="D25" t="str">
            <v>Category option</v>
          </cell>
          <cell r="E25">
            <v>3</v>
          </cell>
          <cell r="I25" t="str">
            <v>Gate keeper</v>
          </cell>
          <cell r="K25" t="str">
            <v>Hein odamatan</v>
          </cell>
        </row>
        <row r="26">
          <cell r="A26" t="str">
            <v>M8.02d</v>
          </cell>
          <cell r="B26" t="str">
            <v>Response</v>
          </cell>
          <cell r="D26" t="str">
            <v>Category option</v>
          </cell>
          <cell r="E26">
            <v>4</v>
          </cell>
          <cell r="I26" t="str">
            <v>Newcomer</v>
          </cell>
          <cell r="K26" t="str">
            <v>Ema foun</v>
          </cell>
        </row>
        <row r="27">
          <cell r="A27" t="str">
            <v>M8.02e</v>
          </cell>
          <cell r="B27" t="str">
            <v>Response</v>
          </cell>
          <cell r="D27" t="str">
            <v>Category option</v>
          </cell>
          <cell r="E27">
            <v>5</v>
          </cell>
          <cell r="I27" t="str">
            <v>Other position</v>
          </cell>
          <cell r="K27" t="str">
            <v>Pojisaun seluk</v>
          </cell>
        </row>
        <row r="28">
          <cell r="A28" t="str">
            <v>M3.02.a</v>
          </cell>
          <cell r="B28" t="str">
            <v>Response</v>
          </cell>
          <cell r="D28" t="str">
            <v>Category option</v>
          </cell>
          <cell r="E28">
            <v>1</v>
          </cell>
          <cell r="I28" t="str">
            <v>Yes - part owned</v>
          </cell>
          <cell r="K28" t="str">
            <v>Sim - balun</v>
          </cell>
        </row>
        <row r="29">
          <cell r="A29" t="str">
            <v>M3.02.b</v>
          </cell>
          <cell r="B29" t="str">
            <v>Response</v>
          </cell>
          <cell r="D29" t="str">
            <v>Category option</v>
          </cell>
          <cell r="E29">
            <v>2</v>
          </cell>
          <cell r="I29" t="str">
            <v>Yes - fully owned</v>
          </cell>
          <cell r="K29" t="str">
            <v>Sim - tomak</v>
          </cell>
        </row>
        <row r="30">
          <cell r="A30" t="str">
            <v>M3.03.a</v>
          </cell>
          <cell r="B30" t="str">
            <v>Response</v>
          </cell>
          <cell r="D30" t="str">
            <v>Category option</v>
          </cell>
          <cell r="E30">
            <v>1</v>
          </cell>
          <cell r="I30" t="str">
            <v>Uncompacted earth</v>
          </cell>
          <cell r="K30" t="str">
            <v>Rai nebee la hanehan metin</v>
          </cell>
        </row>
        <row r="31">
          <cell r="A31" t="str">
            <v>M3.03.b</v>
          </cell>
          <cell r="B31" t="str">
            <v>Response</v>
          </cell>
          <cell r="D31" t="str">
            <v>Category option</v>
          </cell>
          <cell r="E31">
            <v>2</v>
          </cell>
          <cell r="I31" t="str">
            <v>Sand</v>
          </cell>
          <cell r="K31" t="str">
            <v>Rai henek</v>
          </cell>
        </row>
        <row r="32">
          <cell r="A32" t="str">
            <v>M3.03.c</v>
          </cell>
          <cell r="B32" t="str">
            <v>Response</v>
          </cell>
          <cell r="D32" t="str">
            <v>Category option</v>
          </cell>
          <cell r="E32">
            <v>3</v>
          </cell>
          <cell r="I32" t="str">
            <v>Compacted dung/mud/clay</v>
          </cell>
          <cell r="K32" t="str">
            <v>Estrume / tahu / tahu belit nebee hanehan metin</v>
          </cell>
        </row>
        <row r="33">
          <cell r="A33" t="str">
            <v>M3.03.d</v>
          </cell>
          <cell r="B33" t="str">
            <v>Response</v>
          </cell>
          <cell r="D33" t="str">
            <v>Category option</v>
          </cell>
          <cell r="E33">
            <v>4</v>
          </cell>
          <cell r="I33" t="str">
            <v>Bamboo</v>
          </cell>
          <cell r="K33" t="str">
            <v>Bambu</v>
          </cell>
        </row>
        <row r="34">
          <cell r="A34" t="str">
            <v>M3.03.e</v>
          </cell>
          <cell r="B34" t="str">
            <v>Response</v>
          </cell>
          <cell r="D34" t="str">
            <v>Category option</v>
          </cell>
          <cell r="E34">
            <v>5</v>
          </cell>
          <cell r="I34" t="str">
            <v>Palm</v>
          </cell>
          <cell r="K34" t="str">
            <v>Tali</v>
          </cell>
        </row>
        <row r="35">
          <cell r="A35" t="str">
            <v>M3.03.f</v>
          </cell>
          <cell r="B35" t="str">
            <v>Response</v>
          </cell>
          <cell r="D35" t="str">
            <v>Category option</v>
          </cell>
          <cell r="E35">
            <v>6</v>
          </cell>
          <cell r="I35" t="str">
            <v>Plastic Sheeting</v>
          </cell>
          <cell r="K35" t="str">
            <v>Taka ho plastik</v>
          </cell>
        </row>
        <row r="36">
          <cell r="A36" t="str">
            <v>M3.03.g</v>
          </cell>
          <cell r="B36" t="str">
            <v>Response</v>
          </cell>
          <cell r="D36" t="str">
            <v>Category option</v>
          </cell>
          <cell r="E36">
            <v>7</v>
          </cell>
          <cell r="I36" t="str">
            <v>Matting</v>
          </cell>
          <cell r="K36" t="str">
            <v>Biti</v>
          </cell>
        </row>
        <row r="37">
          <cell r="A37" t="str">
            <v>M3.03.h</v>
          </cell>
          <cell r="B37" t="str">
            <v>Response</v>
          </cell>
          <cell r="D37" t="str">
            <v>Category option</v>
          </cell>
          <cell r="E37">
            <v>8</v>
          </cell>
          <cell r="I37" t="str">
            <v>Wood</v>
          </cell>
          <cell r="K37" t="str">
            <v>Ai</v>
          </cell>
        </row>
        <row r="38">
          <cell r="A38" t="str">
            <v>M3.03.i</v>
          </cell>
          <cell r="B38" t="str">
            <v>Response</v>
          </cell>
          <cell r="D38" t="str">
            <v>Category option</v>
          </cell>
          <cell r="E38">
            <v>9</v>
          </cell>
          <cell r="I38" t="str">
            <v>Vinyl</v>
          </cell>
          <cell r="K38" t="str">
            <v>Sintetiku</v>
          </cell>
        </row>
        <row r="39">
          <cell r="A39" t="str">
            <v>M3.03.j</v>
          </cell>
          <cell r="B39" t="str">
            <v>Response</v>
          </cell>
          <cell r="D39" t="str">
            <v>Category option</v>
          </cell>
          <cell r="E39">
            <v>10</v>
          </cell>
          <cell r="I39" t="str">
            <v>Asphalt/Cement</v>
          </cell>
          <cell r="K39" t="str">
            <v>Alkatraun/Simente</v>
          </cell>
        </row>
        <row r="40">
          <cell r="A40" t="str">
            <v>M3.03.k</v>
          </cell>
          <cell r="B40" t="str">
            <v>Response</v>
          </cell>
          <cell r="D40" t="str">
            <v>Category option</v>
          </cell>
          <cell r="E40">
            <v>11</v>
          </cell>
          <cell r="I40" t="str">
            <v>Rock/Stones</v>
          </cell>
          <cell r="K40" t="str">
            <v>Fatuk bot/britas</v>
          </cell>
        </row>
        <row r="41">
          <cell r="A41" t="str">
            <v>M3.03.l</v>
          </cell>
          <cell r="B41" t="str">
            <v>Response</v>
          </cell>
          <cell r="D41" t="str">
            <v>Category option</v>
          </cell>
          <cell r="E41">
            <v>12</v>
          </cell>
          <cell r="I41" t="str">
            <v>Tiles</v>
          </cell>
          <cell r="K41" t="str">
            <v>Telha</v>
          </cell>
        </row>
        <row r="42">
          <cell r="A42" t="str">
            <v>M3.03.m</v>
          </cell>
          <cell r="B42" t="str">
            <v>Response</v>
          </cell>
          <cell r="D42" t="str">
            <v>Category option</v>
          </cell>
          <cell r="E42">
            <v>13</v>
          </cell>
          <cell r="I42" t="str">
            <v>Carpet</v>
          </cell>
          <cell r="K42" t="str">
            <v>Karpet</v>
          </cell>
        </row>
        <row r="43">
          <cell r="A43" t="str">
            <v>H2.11.a</v>
          </cell>
          <cell r="B43" t="str">
            <v>Response</v>
          </cell>
          <cell r="D43" t="str">
            <v>Category option</v>
          </cell>
          <cell r="E43">
            <v>0</v>
          </cell>
          <cell r="I43" t="str">
            <v>Female</v>
          </cell>
          <cell r="K43" t="str">
            <v>Feto</v>
          </cell>
        </row>
        <row r="44">
          <cell r="A44" t="str">
            <v>H2.11.b</v>
          </cell>
          <cell r="B44" t="str">
            <v>Response</v>
          </cell>
          <cell r="D44" t="str">
            <v>Category option</v>
          </cell>
          <cell r="E44">
            <v>1</v>
          </cell>
          <cell r="I44" t="str">
            <v>Male</v>
          </cell>
          <cell r="K44" t="str">
            <v>Mane</v>
          </cell>
        </row>
        <row r="45">
          <cell r="A45" t="str">
            <v>H2.12.a</v>
          </cell>
          <cell r="B45" t="str">
            <v>Response</v>
          </cell>
          <cell r="D45" t="str">
            <v>Category option</v>
          </cell>
          <cell r="E45">
            <v>0</v>
          </cell>
          <cell r="I45" t="str">
            <v>Head</v>
          </cell>
          <cell r="K45" t="str">
            <v>Xefi uma-kain</v>
          </cell>
        </row>
        <row r="46">
          <cell r="A46" t="str">
            <v>H2.12.b</v>
          </cell>
          <cell r="B46" t="str">
            <v>Response</v>
          </cell>
          <cell r="D46" t="str">
            <v>Category option</v>
          </cell>
          <cell r="E46">
            <v>1</v>
          </cell>
          <cell r="I46" t="str">
            <v>Wife of Head</v>
          </cell>
          <cell r="K46" t="str">
            <v>Fen / Kaben husi xefi uma-kain</v>
          </cell>
        </row>
        <row r="47">
          <cell r="A47" t="str">
            <v>H2.12.c</v>
          </cell>
          <cell r="B47" t="str">
            <v>Response</v>
          </cell>
          <cell r="D47" t="str">
            <v>Category option</v>
          </cell>
          <cell r="E47">
            <v>2</v>
          </cell>
          <cell r="I47" t="str">
            <v>Husband of Head</v>
          </cell>
          <cell r="K47" t="str">
            <v>Laen / kaben xefi uma-kain</v>
          </cell>
        </row>
        <row r="48">
          <cell r="A48" t="str">
            <v>H2.12.d</v>
          </cell>
          <cell r="B48" t="str">
            <v>Response</v>
          </cell>
          <cell r="D48" t="str">
            <v>Category option</v>
          </cell>
          <cell r="E48">
            <v>3</v>
          </cell>
          <cell r="I48" t="str">
            <v xml:space="preserve">Son </v>
          </cell>
          <cell r="K48" t="str">
            <v>Oan mane</v>
          </cell>
        </row>
        <row r="49">
          <cell r="A49" t="str">
            <v>H2.12.e</v>
          </cell>
          <cell r="B49" t="str">
            <v>Response</v>
          </cell>
          <cell r="D49" t="str">
            <v>Category option</v>
          </cell>
          <cell r="E49">
            <v>4</v>
          </cell>
          <cell r="I49" t="str">
            <v>Daughter</v>
          </cell>
          <cell r="K49" t="str">
            <v>Oan feto</v>
          </cell>
        </row>
        <row r="50">
          <cell r="A50" t="str">
            <v>H2.12.f</v>
          </cell>
          <cell r="B50" t="str">
            <v>Response</v>
          </cell>
          <cell r="D50" t="str">
            <v>Category option</v>
          </cell>
          <cell r="E50">
            <v>5</v>
          </cell>
          <cell r="I50" t="str">
            <v>Adopted / Step-Child</v>
          </cell>
          <cell r="K50" t="str">
            <v>Oan hakiak</v>
          </cell>
        </row>
        <row r="51">
          <cell r="A51" t="str">
            <v>H2.12.g</v>
          </cell>
          <cell r="B51" t="str">
            <v>Response</v>
          </cell>
          <cell r="D51" t="str">
            <v>Category option</v>
          </cell>
          <cell r="E51">
            <v>6</v>
          </cell>
          <cell r="I51" t="str">
            <v>Granddaughter</v>
          </cell>
          <cell r="K51" t="str">
            <v>Be-oan feto</v>
          </cell>
        </row>
        <row r="52">
          <cell r="A52" t="str">
            <v>H2.12.h</v>
          </cell>
          <cell r="B52" t="str">
            <v>Response</v>
          </cell>
          <cell r="D52" t="str">
            <v>Category option</v>
          </cell>
          <cell r="E52">
            <v>7</v>
          </cell>
          <cell r="I52" t="str">
            <v>Grandson</v>
          </cell>
          <cell r="K52" t="str">
            <v>Be-oan mane</v>
          </cell>
        </row>
        <row r="53">
          <cell r="A53" t="str">
            <v>H2.12.i</v>
          </cell>
          <cell r="B53" t="str">
            <v>Response</v>
          </cell>
          <cell r="D53" t="str">
            <v>Category option</v>
          </cell>
          <cell r="E53">
            <v>8</v>
          </cell>
          <cell r="I53" t="str">
            <v>Niece</v>
          </cell>
          <cell r="K53" t="str">
            <v>Subrinha</v>
          </cell>
        </row>
        <row r="54">
          <cell r="A54" t="str">
            <v>H2.12.j</v>
          </cell>
          <cell r="B54" t="str">
            <v>Response</v>
          </cell>
          <cell r="D54" t="str">
            <v>Category option</v>
          </cell>
          <cell r="E54">
            <v>9</v>
          </cell>
          <cell r="I54" t="str">
            <v>Nephew</v>
          </cell>
          <cell r="K54" t="str">
            <v>Subrinho</v>
          </cell>
        </row>
        <row r="55">
          <cell r="A55" t="str">
            <v>H2.12.k</v>
          </cell>
          <cell r="B55" t="str">
            <v>Response</v>
          </cell>
          <cell r="D55" t="str">
            <v>Category option</v>
          </cell>
          <cell r="E55">
            <v>10</v>
          </cell>
          <cell r="I55" t="str">
            <v>Father</v>
          </cell>
          <cell r="K55" t="str">
            <v>Aman</v>
          </cell>
        </row>
        <row r="56">
          <cell r="A56" t="str">
            <v>H2.12.l</v>
          </cell>
          <cell r="B56" t="str">
            <v>Response</v>
          </cell>
          <cell r="D56" t="str">
            <v>Category option</v>
          </cell>
          <cell r="E56">
            <v>11</v>
          </cell>
          <cell r="I56" t="str">
            <v>Mother</v>
          </cell>
          <cell r="K56" t="str">
            <v>Inan</v>
          </cell>
        </row>
        <row r="57">
          <cell r="A57" t="str">
            <v>H2.12.m</v>
          </cell>
          <cell r="B57" t="str">
            <v>Response</v>
          </cell>
          <cell r="D57" t="str">
            <v>Category option</v>
          </cell>
          <cell r="E57">
            <v>12</v>
          </cell>
          <cell r="I57" t="str">
            <v>Sister</v>
          </cell>
          <cell r="K57" t="str">
            <v>Feton</v>
          </cell>
        </row>
        <row r="58">
          <cell r="A58" t="str">
            <v>H2.12.n</v>
          </cell>
          <cell r="B58" t="str">
            <v>Response</v>
          </cell>
          <cell r="D58" t="str">
            <v>Category option</v>
          </cell>
          <cell r="E58">
            <v>13</v>
          </cell>
          <cell r="I58" t="str">
            <v>Brother</v>
          </cell>
          <cell r="K58" t="str">
            <v>Nan</v>
          </cell>
        </row>
        <row r="59">
          <cell r="A59" t="str">
            <v>H2.12.o</v>
          </cell>
          <cell r="B59" t="str">
            <v>Response</v>
          </cell>
          <cell r="D59" t="str">
            <v>Category option</v>
          </cell>
          <cell r="E59">
            <v>14</v>
          </cell>
          <cell r="I59" t="str">
            <v>Aunt</v>
          </cell>
          <cell r="K59" t="str">
            <v>Tia</v>
          </cell>
        </row>
        <row r="60">
          <cell r="A60" t="str">
            <v>H2.12.oo</v>
          </cell>
          <cell r="B60" t="str">
            <v>Response</v>
          </cell>
          <cell r="D60" t="str">
            <v>Category option</v>
          </cell>
          <cell r="E60">
            <v>15</v>
          </cell>
          <cell r="I60" t="str">
            <v>Uncle</v>
          </cell>
          <cell r="K60" t="str">
            <v>Tiu</v>
          </cell>
        </row>
        <row r="61">
          <cell r="A61" t="str">
            <v>H2.12.p</v>
          </cell>
          <cell r="B61" t="str">
            <v>Response</v>
          </cell>
          <cell r="D61" t="str">
            <v>Category option</v>
          </cell>
          <cell r="E61">
            <v>16</v>
          </cell>
          <cell r="I61" t="str">
            <v>Daughter-in-Law</v>
          </cell>
          <cell r="K61" t="str">
            <v>Feto foun</v>
          </cell>
        </row>
        <row r="62">
          <cell r="A62" t="str">
            <v>H2.12.pp</v>
          </cell>
          <cell r="B62" t="str">
            <v>Response</v>
          </cell>
          <cell r="D62" t="str">
            <v>Category option</v>
          </cell>
          <cell r="E62">
            <v>17</v>
          </cell>
          <cell r="I62" t="str">
            <v>Son-in-Law</v>
          </cell>
          <cell r="K62" t="str">
            <v>Mane foun</v>
          </cell>
        </row>
        <row r="63">
          <cell r="A63" t="str">
            <v>H2.12.q</v>
          </cell>
          <cell r="B63" t="str">
            <v>Response</v>
          </cell>
          <cell r="D63" t="str">
            <v>Category option</v>
          </cell>
          <cell r="E63">
            <v>18</v>
          </cell>
          <cell r="I63" t="str">
            <v>Grandfather</v>
          </cell>
          <cell r="K63" t="str">
            <v>Avo mane</v>
          </cell>
        </row>
        <row r="64">
          <cell r="A64" t="str">
            <v>H2.12.r</v>
          </cell>
          <cell r="B64" t="str">
            <v>Response</v>
          </cell>
          <cell r="D64" t="str">
            <v>Category option</v>
          </cell>
          <cell r="E64">
            <v>19</v>
          </cell>
          <cell r="I64" t="str">
            <v>Grandmother</v>
          </cell>
          <cell r="K64" t="str">
            <v>Avo feto</v>
          </cell>
        </row>
        <row r="65">
          <cell r="A65" t="str">
            <v>H2.12.s</v>
          </cell>
          <cell r="B65" t="str">
            <v>Response</v>
          </cell>
          <cell r="D65" t="str">
            <v>Category option</v>
          </cell>
          <cell r="E65">
            <v>20</v>
          </cell>
          <cell r="I65" t="str">
            <v>Father-in-Law</v>
          </cell>
          <cell r="K65" t="str">
            <v>Banin mane</v>
          </cell>
        </row>
        <row r="66">
          <cell r="A66" t="str">
            <v>H2.12.t</v>
          </cell>
          <cell r="B66" t="str">
            <v>Response</v>
          </cell>
          <cell r="D66" t="str">
            <v>Category option</v>
          </cell>
          <cell r="E66">
            <v>21</v>
          </cell>
          <cell r="I66" t="str">
            <v>Mother-in-Law</v>
          </cell>
          <cell r="K66" t="str">
            <v>Banin feto</v>
          </cell>
        </row>
        <row r="67">
          <cell r="A67" t="str">
            <v>H2.12.u</v>
          </cell>
          <cell r="B67" t="str">
            <v>Response</v>
          </cell>
          <cell r="D67" t="str">
            <v>Category option</v>
          </cell>
          <cell r="E67">
            <v>22</v>
          </cell>
          <cell r="I67" t="str">
            <v>Cousin</v>
          </cell>
          <cell r="K67" t="str">
            <v>Prima</v>
          </cell>
        </row>
        <row r="68">
          <cell r="A68" t="str">
            <v>H2.12.uu</v>
          </cell>
          <cell r="B68" t="str">
            <v>Response</v>
          </cell>
          <cell r="D68" t="str">
            <v>Category option</v>
          </cell>
          <cell r="E68">
            <v>23</v>
          </cell>
          <cell r="I68" t="str">
            <v>Cousin</v>
          </cell>
          <cell r="K68" t="str">
            <v>Primo</v>
          </cell>
        </row>
        <row r="69">
          <cell r="A69" t="str">
            <v>H2.12.v</v>
          </cell>
          <cell r="B69" t="str">
            <v>Response</v>
          </cell>
          <cell r="D69" t="str">
            <v>Category option</v>
          </cell>
          <cell r="E69">
            <v>24</v>
          </cell>
          <cell r="I69" t="str">
            <v>Other Relative</v>
          </cell>
          <cell r="K69" t="str">
            <v>Familia seluk</v>
          </cell>
        </row>
        <row r="70">
          <cell r="A70" t="str">
            <v>H2.12.w</v>
          </cell>
          <cell r="B70" t="str">
            <v>Response</v>
          </cell>
          <cell r="D70" t="str">
            <v>Category option</v>
          </cell>
          <cell r="E70">
            <v>25</v>
          </cell>
          <cell r="I70" t="str">
            <v>Servant / Maid / Helper</v>
          </cell>
          <cell r="K70" t="str">
            <v>Pembantu (ema nebe serbisu ajuda iha uma)</v>
          </cell>
        </row>
        <row r="71">
          <cell r="A71" t="str">
            <v>H2.12.x</v>
          </cell>
          <cell r="B71" t="str">
            <v>Response</v>
          </cell>
          <cell r="D71" t="str">
            <v>Category option</v>
          </cell>
          <cell r="E71">
            <v>26</v>
          </cell>
          <cell r="I71" t="str">
            <v>Servant's Relative</v>
          </cell>
          <cell r="K71" t="str">
            <v>Pembantu nian familia</v>
          </cell>
        </row>
        <row r="72">
          <cell r="A72" t="str">
            <v>H2.12.y</v>
          </cell>
          <cell r="B72" t="str">
            <v>Response</v>
          </cell>
          <cell r="D72" t="str">
            <v>Category option</v>
          </cell>
          <cell r="E72">
            <v>27</v>
          </cell>
          <cell r="I72" t="str">
            <v>Tenant</v>
          </cell>
          <cell r="K72" t="str">
            <v>Ema kos</v>
          </cell>
        </row>
        <row r="73">
          <cell r="A73" t="str">
            <v>H2.12.z</v>
          </cell>
          <cell r="B73" t="str">
            <v>Response</v>
          </cell>
          <cell r="D73" t="str">
            <v>Category option</v>
          </cell>
          <cell r="E73">
            <v>28</v>
          </cell>
          <cell r="I73" t="str">
            <v>Tenant's Relative</v>
          </cell>
          <cell r="K73" t="str">
            <v>Ema kos nian familia</v>
          </cell>
        </row>
        <row r="74">
          <cell r="A74" t="str">
            <v>H2.20.a</v>
          </cell>
          <cell r="B74" t="str">
            <v>Response</v>
          </cell>
          <cell r="D74" t="str">
            <v>Category option</v>
          </cell>
          <cell r="E74">
            <v>1</v>
          </cell>
          <cell r="I74" t="str">
            <v>Yes - day, month and year</v>
          </cell>
          <cell r="K74" t="str">
            <v>Sim - loron, fulan no tinan</v>
          </cell>
        </row>
        <row r="75">
          <cell r="A75" t="str">
            <v>H2.20.b</v>
          </cell>
          <cell r="B75" t="str">
            <v>Response</v>
          </cell>
          <cell r="D75" t="str">
            <v>Category option</v>
          </cell>
          <cell r="E75">
            <v>2</v>
          </cell>
          <cell r="I75" t="str">
            <v>Yes - month and year only</v>
          </cell>
          <cell r="K75" t="str">
            <v>Sim - fulan no tinan deit</v>
          </cell>
        </row>
        <row r="76">
          <cell r="A76" t="str">
            <v>H2.20.c</v>
          </cell>
          <cell r="B76" t="str">
            <v>Response</v>
          </cell>
          <cell r="D76" t="str">
            <v>Category option</v>
          </cell>
          <cell r="E76">
            <v>3</v>
          </cell>
          <cell r="I76" t="str">
            <v>Yes - year only</v>
          </cell>
          <cell r="K76" t="str">
            <v>Sim - tinan deit</v>
          </cell>
        </row>
        <row r="77">
          <cell r="A77" t="str">
            <v>H2.30.a</v>
          </cell>
          <cell r="B77" t="str">
            <v>Response</v>
          </cell>
          <cell r="D77" t="str">
            <v>Category option</v>
          </cell>
          <cell r="E77">
            <v>2</v>
          </cell>
          <cell r="I77" t="str">
            <v>No, refused</v>
          </cell>
          <cell r="K77" t="str">
            <v>Lae, lakoi</v>
          </cell>
        </row>
        <row r="78">
          <cell r="A78" t="str">
            <v>H2.30.b</v>
          </cell>
          <cell r="B78" t="str">
            <v>Response</v>
          </cell>
          <cell r="D78" t="str">
            <v>Category option</v>
          </cell>
          <cell r="E78">
            <v>3</v>
          </cell>
          <cell r="I78" t="str">
            <v>No, card not available</v>
          </cell>
          <cell r="K78" t="str">
            <v>Lae, laiha kartu</v>
          </cell>
        </row>
        <row r="79">
          <cell r="A79" t="str">
            <v>H2.32.a</v>
          </cell>
          <cell r="B79" t="str">
            <v>Response</v>
          </cell>
          <cell r="D79" t="str">
            <v>Category option</v>
          </cell>
          <cell r="E79">
            <v>1</v>
          </cell>
          <cell r="I79" t="str">
            <v>Under 15</v>
          </cell>
          <cell r="K79" t="str">
            <v>Under 15</v>
          </cell>
        </row>
        <row r="80">
          <cell r="A80" t="str">
            <v>H2.32.b</v>
          </cell>
          <cell r="B80" t="str">
            <v>Response</v>
          </cell>
          <cell r="D80" t="str">
            <v>Category option</v>
          </cell>
          <cell r="E80">
            <v>2</v>
          </cell>
          <cell r="I80" t="str">
            <v>15-29</v>
          </cell>
          <cell r="K80" t="str">
            <v>15-29</v>
          </cell>
        </row>
        <row r="81">
          <cell r="A81" t="str">
            <v>H2.32.c</v>
          </cell>
          <cell r="B81" t="str">
            <v>Response</v>
          </cell>
          <cell r="D81" t="str">
            <v>Category option</v>
          </cell>
          <cell r="E81">
            <v>3</v>
          </cell>
          <cell r="I81" t="str">
            <v>30-49</v>
          </cell>
          <cell r="K81" t="str">
            <v>30-49</v>
          </cell>
        </row>
        <row r="82">
          <cell r="A82" t="str">
            <v>H2.32.d</v>
          </cell>
          <cell r="B82" t="str">
            <v>Response</v>
          </cell>
          <cell r="D82" t="str">
            <v>Category option</v>
          </cell>
          <cell r="E82">
            <v>4</v>
          </cell>
          <cell r="I82" t="str">
            <v>Over 50</v>
          </cell>
          <cell r="K82" t="str">
            <v>Over 50</v>
          </cell>
        </row>
        <row r="83">
          <cell r="A83" t="str">
            <v>H2.31.a</v>
          </cell>
          <cell r="B83" t="str">
            <v>Response</v>
          </cell>
          <cell r="D83" t="str">
            <v>Category option</v>
          </cell>
          <cell r="E83">
            <v>1</v>
          </cell>
          <cell r="I83" t="str">
            <v>Months</v>
          </cell>
          <cell r="K83" t="str">
            <v>Fulan</v>
          </cell>
        </row>
        <row r="84">
          <cell r="A84" t="str">
            <v>H2.31.b</v>
          </cell>
          <cell r="B84" t="str">
            <v>Response</v>
          </cell>
          <cell r="D84" t="str">
            <v>Category option</v>
          </cell>
          <cell r="E84">
            <v>2</v>
          </cell>
          <cell r="I84" t="str">
            <v>Years</v>
          </cell>
          <cell r="K84" t="str">
            <v>Tinan</v>
          </cell>
        </row>
        <row r="85">
          <cell r="A85" t="str">
            <v>H2.51.a</v>
          </cell>
          <cell r="B85" t="str">
            <v>Response</v>
          </cell>
          <cell r="D85" t="str">
            <v>Category option</v>
          </cell>
          <cell r="E85">
            <v>2</v>
          </cell>
          <cell r="I85" t="str">
            <v>Not born yet</v>
          </cell>
          <cell r="K85" t="str">
            <v>Seidauk moris</v>
          </cell>
        </row>
        <row r="86">
          <cell r="A86" t="str">
            <v>H2.53.a</v>
          </cell>
          <cell r="B86" t="str">
            <v>Response</v>
          </cell>
          <cell r="D86" t="str">
            <v>Category option</v>
          </cell>
          <cell r="E86">
            <v>1</v>
          </cell>
          <cell r="I86" t="str">
            <v>Before</v>
          </cell>
          <cell r="K86" t="str">
            <v>Antes</v>
          </cell>
        </row>
        <row r="87">
          <cell r="A87" t="str">
            <v>H2.53.b</v>
          </cell>
          <cell r="B87" t="str">
            <v>Response</v>
          </cell>
          <cell r="D87" t="str">
            <v>Category option</v>
          </cell>
          <cell r="E87">
            <v>2</v>
          </cell>
          <cell r="I87" t="str">
            <v>After</v>
          </cell>
          <cell r="K87" t="str">
            <v>Depois</v>
          </cell>
        </row>
        <row r="88">
          <cell r="A88" t="str">
            <v>H2.53.c</v>
          </cell>
          <cell r="B88" t="str">
            <v>Response</v>
          </cell>
          <cell r="D88" t="str">
            <v>Category option</v>
          </cell>
          <cell r="E88">
            <v>3</v>
          </cell>
          <cell r="I88" t="str">
            <v>Don't know</v>
          </cell>
          <cell r="K88" t="str">
            <v>La hatene</v>
          </cell>
        </row>
        <row r="89">
          <cell r="A89" t="str">
            <v>H2.60.a</v>
          </cell>
          <cell r="B89" t="str">
            <v>Response</v>
          </cell>
          <cell r="D89" t="str">
            <v>Category option</v>
          </cell>
          <cell r="E89">
            <v>1</v>
          </cell>
          <cell r="I89" t="str">
            <v>Indonesian time</v>
          </cell>
          <cell r="K89" t="str">
            <v>Tempu Indonezia</v>
          </cell>
        </row>
        <row r="90">
          <cell r="A90" t="str">
            <v>H2.60.b</v>
          </cell>
          <cell r="B90" t="str">
            <v>Response</v>
          </cell>
          <cell r="D90" t="str">
            <v>Category option</v>
          </cell>
          <cell r="E90">
            <v>2</v>
          </cell>
          <cell r="I90" t="str">
            <v>Portuguese time</v>
          </cell>
          <cell r="K90" t="str">
            <v>Tempu Portuges</v>
          </cell>
        </row>
        <row r="91">
          <cell r="A91" t="str">
            <v>HC2.01.a</v>
          </cell>
          <cell r="B91" t="str">
            <v>Response</v>
          </cell>
          <cell r="D91" t="str">
            <v>Category option</v>
          </cell>
          <cell r="E91">
            <v>1</v>
          </cell>
          <cell r="I91" t="str">
            <v>Electricity (ETDL)</v>
          </cell>
          <cell r="K91" t="str">
            <v>Eletrisidade (ETDL)</v>
          </cell>
        </row>
        <row r="92">
          <cell r="A92" t="str">
            <v>HC2.01.b</v>
          </cell>
          <cell r="B92" t="str">
            <v>Response</v>
          </cell>
          <cell r="D92" t="str">
            <v>Category option</v>
          </cell>
          <cell r="E92">
            <v>2</v>
          </cell>
          <cell r="I92" t="str">
            <v>Petrol / diesel generator</v>
          </cell>
          <cell r="K92" t="str">
            <v>Petroleu / gerador dizel</v>
          </cell>
        </row>
        <row r="93">
          <cell r="A93" t="str">
            <v>HC2.01.c</v>
          </cell>
          <cell r="B93" t="str">
            <v>Response</v>
          </cell>
          <cell r="D93" t="str">
            <v>Category option</v>
          </cell>
          <cell r="E93">
            <v>3</v>
          </cell>
          <cell r="I93" t="str">
            <v>Solar panel system</v>
          </cell>
          <cell r="K93" t="str">
            <v xml:space="preserve">Tenaga surya / sistema solar panel </v>
          </cell>
        </row>
        <row r="94">
          <cell r="A94" t="str">
            <v>HC2.01.d</v>
          </cell>
          <cell r="B94" t="str">
            <v>Response</v>
          </cell>
          <cell r="D94" t="str">
            <v>Category option</v>
          </cell>
          <cell r="E94">
            <v>4</v>
          </cell>
          <cell r="I94" t="str">
            <v>Petromax / kerosene pressure lantern / lamp / gas lantern</v>
          </cell>
          <cell r="K94" t="str">
            <v xml:space="preserve">Petromax / lanternu uza mina rai / lampu / lanternu gaz </v>
          </cell>
        </row>
        <row r="95">
          <cell r="A95" t="str">
            <v>HC2.01.e</v>
          </cell>
          <cell r="B95" t="str">
            <v>Response</v>
          </cell>
          <cell r="D95" t="str">
            <v>Category option</v>
          </cell>
          <cell r="E95">
            <v>5</v>
          </cell>
          <cell r="I95" t="str">
            <v>Biogas / agricultural products</v>
          </cell>
          <cell r="K95" t="str">
            <v>Biogas / produtu agrikultura</v>
          </cell>
        </row>
        <row r="96">
          <cell r="A96" t="str">
            <v>HC2.01.f</v>
          </cell>
          <cell r="B96" t="str">
            <v>Response</v>
          </cell>
          <cell r="D96" t="str">
            <v>Category option</v>
          </cell>
          <cell r="E96">
            <v>6</v>
          </cell>
          <cell r="I96" t="str">
            <v>Candlenut</v>
          </cell>
          <cell r="K96" t="str">
            <v>Kami</v>
          </cell>
        </row>
        <row r="97">
          <cell r="A97" t="str">
            <v>HC2.01.g</v>
          </cell>
          <cell r="B97" t="str">
            <v>Response</v>
          </cell>
          <cell r="D97" t="str">
            <v>Category option</v>
          </cell>
          <cell r="E97">
            <v>7</v>
          </cell>
          <cell r="I97" t="str">
            <v>Wood</v>
          </cell>
          <cell r="K97" t="str">
            <v xml:space="preserve">Ai </v>
          </cell>
        </row>
        <row r="98">
          <cell r="A98" t="str">
            <v>HC2.01.h</v>
          </cell>
          <cell r="B98" t="str">
            <v>Response</v>
          </cell>
          <cell r="D98" t="str">
            <v>Category option</v>
          </cell>
          <cell r="E98">
            <v>8</v>
          </cell>
          <cell r="I98" t="str">
            <v>Battery torch / flashlight</v>
          </cell>
          <cell r="K98" t="str">
            <v>Lanterna bataria / senter</v>
          </cell>
        </row>
        <row r="99">
          <cell r="A99" t="str">
            <v>HC2.01.i</v>
          </cell>
          <cell r="B99" t="str">
            <v>Response</v>
          </cell>
          <cell r="D99" t="str">
            <v>Category option</v>
          </cell>
          <cell r="E99">
            <v>9</v>
          </cell>
          <cell r="I99" t="str">
            <v>Candles</v>
          </cell>
          <cell r="K99" t="str">
            <v>Lilin</v>
          </cell>
        </row>
        <row r="100">
          <cell r="A100" t="str">
            <v>H2.13.a</v>
          </cell>
          <cell r="B100" t="str">
            <v>Response</v>
          </cell>
          <cell r="D100" t="str">
            <v>Category option</v>
          </cell>
          <cell r="E100">
            <v>1</v>
          </cell>
          <cell r="I100" t="str">
            <v>In the evening (about 2 hours)</v>
          </cell>
          <cell r="K100" t="str">
            <v>Iha kalan (maizoumenus oras 2)</v>
          </cell>
        </row>
        <row r="101">
          <cell r="A101" t="str">
            <v>H2.13.b</v>
          </cell>
          <cell r="B101" t="str">
            <v>Response</v>
          </cell>
          <cell r="D101" t="str">
            <v>Category option</v>
          </cell>
          <cell r="E101">
            <v>2</v>
          </cell>
          <cell r="I101" t="str">
            <v>Late afternoon and evening (about 4 hours)</v>
          </cell>
          <cell r="K101" t="str">
            <v>Lokraik no kalan (maizoumenus oras 4)</v>
          </cell>
        </row>
        <row r="102">
          <cell r="A102" t="str">
            <v>H2.13.c</v>
          </cell>
          <cell r="B102" t="str">
            <v>Response</v>
          </cell>
          <cell r="D102" t="str">
            <v>Category option</v>
          </cell>
          <cell r="E102">
            <v>3</v>
          </cell>
          <cell r="I102" t="str">
            <v>A few times throughout the day and in the evening (about 8 hours)</v>
          </cell>
        </row>
        <row r="103">
          <cell r="A103" t="str">
            <v>H2.13.d</v>
          </cell>
          <cell r="B103" t="str">
            <v>Response</v>
          </cell>
          <cell r="D103" t="str">
            <v>Category option</v>
          </cell>
          <cell r="E103">
            <v>4</v>
          </cell>
          <cell r="I103" t="str">
            <v>For most of the day or night (12 hours)</v>
          </cell>
        </row>
        <row r="104">
          <cell r="A104" t="str">
            <v>H2.13.e</v>
          </cell>
          <cell r="B104" t="str">
            <v>Response</v>
          </cell>
          <cell r="D104" t="str">
            <v>Category option</v>
          </cell>
          <cell r="E104">
            <v>5</v>
          </cell>
          <cell r="I104" t="str">
            <v>All day (24 hours)</v>
          </cell>
          <cell r="K104" t="str">
            <v>Loron tomak (oras 24)</v>
          </cell>
        </row>
        <row r="105">
          <cell r="A105" t="str">
            <v>H2.14.a</v>
          </cell>
          <cell r="B105" t="str">
            <v>Response</v>
          </cell>
          <cell r="D105" t="str">
            <v>Category option</v>
          </cell>
          <cell r="E105">
            <v>1</v>
          </cell>
          <cell r="I105" t="str">
            <v>No, did not use electricity all day and all night</v>
          </cell>
          <cell r="K105" t="str">
            <v>Lae, la uza eletrisidade loron tomak no kalan tomak</v>
          </cell>
        </row>
        <row r="106">
          <cell r="A106" t="str">
            <v>H2.14.b</v>
          </cell>
          <cell r="B106" t="str">
            <v>Response</v>
          </cell>
          <cell r="D106" t="str">
            <v>Category option</v>
          </cell>
          <cell r="E106">
            <v>2</v>
          </cell>
          <cell r="I106" t="str">
            <v>Yes, used electricity all day and all night</v>
          </cell>
          <cell r="K106" t="str">
            <v>Sim, uza eletrisidade loron tomak no kalan tomak</v>
          </cell>
        </row>
        <row r="107">
          <cell r="A107" t="str">
            <v>H2.16x.a</v>
          </cell>
          <cell r="B107" t="str">
            <v>Response</v>
          </cell>
          <cell r="D107" t="str">
            <v>Category option</v>
          </cell>
          <cell r="E107">
            <v>1</v>
          </cell>
          <cell r="I107" t="str">
            <v>Hours</v>
          </cell>
          <cell r="K107" t="str">
            <v>Oras</v>
          </cell>
        </row>
        <row r="108">
          <cell r="A108" t="str">
            <v>H2.16x.b</v>
          </cell>
          <cell r="B108" t="str">
            <v>Response</v>
          </cell>
          <cell r="D108" t="str">
            <v>Category option</v>
          </cell>
          <cell r="E108">
            <v>2</v>
          </cell>
          <cell r="I108" t="str">
            <v>Days</v>
          </cell>
          <cell r="K108" t="str">
            <v>Loron</v>
          </cell>
        </row>
        <row r="109">
          <cell r="A109" t="str">
            <v>H2.16x.c</v>
          </cell>
          <cell r="B109" t="str">
            <v>Response</v>
          </cell>
          <cell r="D109" t="str">
            <v>Category option</v>
          </cell>
          <cell r="E109">
            <v>3</v>
          </cell>
          <cell r="I109" t="str">
            <v>Weeks</v>
          </cell>
          <cell r="K109" t="str">
            <v>Semana</v>
          </cell>
        </row>
        <row r="110">
          <cell r="A110" t="str">
            <v>H2.16x.d</v>
          </cell>
          <cell r="B110" t="str">
            <v>Response</v>
          </cell>
          <cell r="D110" t="str">
            <v>Category option</v>
          </cell>
          <cell r="E110">
            <v>4</v>
          </cell>
          <cell r="I110" t="str">
            <v>Months</v>
          </cell>
          <cell r="K110" t="str">
            <v>Fulan</v>
          </cell>
        </row>
        <row r="111">
          <cell r="A111" t="str">
            <v>H2.16x.e</v>
          </cell>
          <cell r="B111" t="str">
            <v>Response</v>
          </cell>
          <cell r="D111" t="str">
            <v>Category option</v>
          </cell>
          <cell r="E111">
            <v>5</v>
          </cell>
          <cell r="I111" t="str">
            <v>Years</v>
          </cell>
          <cell r="K111" t="str">
            <v>Tinan</v>
          </cell>
        </row>
        <row r="112">
          <cell r="A112" t="str">
            <v>MC12.48.a</v>
          </cell>
          <cell r="B112" t="str">
            <v>Response</v>
          </cell>
          <cell r="D112" t="str">
            <v>Category option</v>
          </cell>
          <cell r="E112">
            <v>6</v>
          </cell>
          <cell r="I112" t="str">
            <v>Quarter (3 months) / trimester / school term</v>
          </cell>
          <cell r="K112" t="str">
            <v>Trimestre (fulan 3)</v>
          </cell>
        </row>
        <row r="113">
          <cell r="A113" t="str">
            <v>MC12.48.b</v>
          </cell>
          <cell r="B113" t="str">
            <v>Response</v>
          </cell>
          <cell r="D113" t="str">
            <v>Category option</v>
          </cell>
          <cell r="E113">
            <v>7</v>
          </cell>
          <cell r="I113" t="str">
            <v>Semester (6 months)</v>
          </cell>
          <cell r="K113" t="str">
            <v>Semestre (fulan 6)</v>
          </cell>
        </row>
        <row r="114">
          <cell r="A114" t="str">
            <v>MC12.81.a</v>
          </cell>
          <cell r="B114" t="str">
            <v>Response</v>
          </cell>
          <cell r="D114" t="str">
            <v>Category option</v>
          </cell>
          <cell r="E114">
            <v>8</v>
          </cell>
          <cell r="I114" t="str">
            <v>Once-off / irregular</v>
          </cell>
          <cell r="K114" t="str">
            <v>Selu dala ida / laiha regularidade</v>
          </cell>
        </row>
        <row r="115">
          <cell r="A115" t="str">
            <v>H4.22.a</v>
          </cell>
          <cell r="B115" t="str">
            <v>Response</v>
          </cell>
          <cell r="D115" t="str">
            <v>Category option</v>
          </cell>
          <cell r="E115">
            <v>1</v>
          </cell>
          <cell r="I115" t="str">
            <v>In this aldeia</v>
          </cell>
          <cell r="K115" t="str">
            <v>Iha aldeia ida ne'e</v>
          </cell>
        </row>
        <row r="116">
          <cell r="A116" t="str">
            <v>H4.22.b</v>
          </cell>
          <cell r="B116" t="str">
            <v>Response</v>
          </cell>
          <cell r="D116" t="str">
            <v>Category option</v>
          </cell>
          <cell r="E116">
            <v>2</v>
          </cell>
          <cell r="I116" t="str">
            <v>In another aldeia within this suku</v>
          </cell>
          <cell r="K116" t="str">
            <v>Iha aldeia seluk, maibe iha suku ida ne'e</v>
          </cell>
        </row>
        <row r="117">
          <cell r="A117" t="str">
            <v>H4.22.c</v>
          </cell>
          <cell r="B117" t="str">
            <v>Response</v>
          </cell>
          <cell r="D117" t="str">
            <v>Category option</v>
          </cell>
          <cell r="E117">
            <v>3</v>
          </cell>
          <cell r="I117" t="str">
            <v>In another suku</v>
          </cell>
          <cell r="K117" t="str">
            <v>Iha suku seluk</v>
          </cell>
        </row>
        <row r="118">
          <cell r="A118" t="str">
            <v>H4.22.d</v>
          </cell>
          <cell r="B118" t="str">
            <v>Response</v>
          </cell>
          <cell r="D118" t="str">
            <v>Category option</v>
          </cell>
          <cell r="E118">
            <v>4</v>
          </cell>
          <cell r="I118" t="str">
            <v>West Timor</v>
          </cell>
          <cell r="K118" t="str">
            <v>Timor Loromonu</v>
          </cell>
        </row>
        <row r="119">
          <cell r="A119" t="str">
            <v>H4.22.e</v>
          </cell>
          <cell r="B119" t="str">
            <v>Response</v>
          </cell>
          <cell r="D119" t="str">
            <v>Category option</v>
          </cell>
          <cell r="E119">
            <v>5</v>
          </cell>
          <cell r="I119" t="str">
            <v>Overseas</v>
          </cell>
          <cell r="K119" t="str">
            <v>Iha rai liur</v>
          </cell>
        </row>
        <row r="120">
          <cell r="A120" t="str">
            <v>MC12.44.a</v>
          </cell>
          <cell r="B120" t="str">
            <v>Response</v>
          </cell>
          <cell r="D120" t="str">
            <v>Category option</v>
          </cell>
          <cell r="E120">
            <v>6</v>
          </cell>
          <cell r="I120" t="str">
            <v>Various locations</v>
          </cell>
          <cell r="K120" t="str">
            <v>Fatin oin-oin</v>
          </cell>
        </row>
        <row r="121">
          <cell r="A121" t="str">
            <v>M4.01.a</v>
          </cell>
          <cell r="B121" t="str">
            <v>Response</v>
          </cell>
          <cell r="D121" t="str">
            <v>Category option</v>
          </cell>
          <cell r="E121">
            <v>1</v>
          </cell>
          <cell r="I121" t="str">
            <v>Metres - measure each length</v>
          </cell>
          <cell r="K121" t="str">
            <v>Metru - sukat kada naruk ida</v>
          </cell>
        </row>
        <row r="122">
          <cell r="A122" t="str">
            <v>M4.01.b</v>
          </cell>
          <cell r="B122" t="str">
            <v>Response</v>
          </cell>
          <cell r="D122" t="str">
            <v>Category option</v>
          </cell>
          <cell r="E122">
            <v>2</v>
          </cell>
          <cell r="I122" t="str">
            <v>Square metres</v>
          </cell>
          <cell r="K122" t="str">
            <v>Metru kuadradu (1m x 1m)</v>
          </cell>
        </row>
        <row r="123">
          <cell r="A123" t="str">
            <v>M4.01.c</v>
          </cell>
          <cell r="B123" t="str">
            <v>Response</v>
          </cell>
          <cell r="D123" t="str">
            <v>Category option</v>
          </cell>
          <cell r="E123">
            <v>3</v>
          </cell>
          <cell r="I123" t="str">
            <v>Hectares</v>
          </cell>
          <cell r="K123" t="str">
            <v>Hektar</v>
          </cell>
        </row>
        <row r="124">
          <cell r="A124" t="str">
            <v>M7.01.a</v>
          </cell>
          <cell r="B124" t="str">
            <v>Response</v>
          </cell>
          <cell r="D124" t="str">
            <v>Category option</v>
          </cell>
          <cell r="E124">
            <v>1</v>
          </cell>
          <cell r="I124" t="str">
            <v>Mobile Phone</v>
          </cell>
          <cell r="K124" t="str">
            <v>Telemovel</v>
          </cell>
        </row>
        <row r="125">
          <cell r="A125" t="str">
            <v>M7.01.b</v>
          </cell>
          <cell r="B125" t="str">
            <v>Response</v>
          </cell>
          <cell r="D125" t="str">
            <v>Category option</v>
          </cell>
          <cell r="E125">
            <v>2</v>
          </cell>
          <cell r="I125" t="str">
            <v>Watch</v>
          </cell>
          <cell r="K125" t="str">
            <v>Relojiu liman</v>
          </cell>
        </row>
        <row r="126">
          <cell r="A126" t="str">
            <v>M7.01.c</v>
          </cell>
          <cell r="B126" t="str">
            <v>Response</v>
          </cell>
          <cell r="D126" t="str">
            <v>Category option</v>
          </cell>
          <cell r="E126">
            <v>3</v>
          </cell>
          <cell r="I126" t="str">
            <v>Radio</v>
          </cell>
          <cell r="K126" t="str">
            <v>Radio</v>
          </cell>
        </row>
        <row r="127">
          <cell r="A127" t="str">
            <v>M7.01.d</v>
          </cell>
          <cell r="B127" t="str">
            <v>Response</v>
          </cell>
          <cell r="D127" t="str">
            <v>Category option</v>
          </cell>
          <cell r="E127">
            <v>4</v>
          </cell>
          <cell r="I127" t="str">
            <v>Television</v>
          </cell>
          <cell r="K127" t="str">
            <v>Televizaun</v>
          </cell>
        </row>
        <row r="128">
          <cell r="A128" t="str">
            <v>M7.01.e</v>
          </cell>
          <cell r="B128" t="str">
            <v>Response</v>
          </cell>
          <cell r="D128" t="str">
            <v>Category option</v>
          </cell>
          <cell r="E128">
            <v>5</v>
          </cell>
          <cell r="I128" t="str">
            <v>Bicycle</v>
          </cell>
          <cell r="K128" t="str">
            <v>Bisikleta</v>
          </cell>
        </row>
        <row r="129">
          <cell r="A129" t="str">
            <v>M7.01.f</v>
          </cell>
          <cell r="B129" t="str">
            <v>Response</v>
          </cell>
          <cell r="D129" t="str">
            <v>Category option</v>
          </cell>
          <cell r="E129">
            <v>6</v>
          </cell>
          <cell r="I129" t="str">
            <v>Generator</v>
          </cell>
          <cell r="K129" t="str">
            <v>Jerador</v>
          </cell>
        </row>
        <row r="130">
          <cell r="A130" t="str">
            <v>M7.01.g</v>
          </cell>
          <cell r="B130" t="str">
            <v>Response</v>
          </cell>
          <cell r="D130" t="str">
            <v>Category option</v>
          </cell>
          <cell r="E130">
            <v>7</v>
          </cell>
          <cell r="I130" t="str">
            <v>Gas Stove / Gas Range</v>
          </cell>
          <cell r="K130" t="str">
            <v>Fugaun gas</v>
          </cell>
        </row>
        <row r="131">
          <cell r="A131" t="str">
            <v>M7.10.a</v>
          </cell>
          <cell r="B131" t="str">
            <v>Response</v>
          </cell>
          <cell r="D131" t="str">
            <v>Category option</v>
          </cell>
          <cell r="E131">
            <v>1</v>
          </cell>
          <cell r="I131" t="str">
            <v>Motorcycle / Scooter</v>
          </cell>
          <cell r="K131" t="str">
            <v>Motor / scooter</v>
          </cell>
        </row>
        <row r="132">
          <cell r="A132" t="str">
            <v>M7.10.b</v>
          </cell>
          <cell r="B132" t="str">
            <v>Response</v>
          </cell>
          <cell r="D132" t="str">
            <v>Category option</v>
          </cell>
          <cell r="E132">
            <v>2</v>
          </cell>
          <cell r="I132" t="str">
            <v>Car / truck / angguna</v>
          </cell>
          <cell r="K132" t="str">
            <v>Kareta, truk ka angguna?</v>
          </cell>
        </row>
        <row r="133">
          <cell r="A133" t="str">
            <v>M7.10.c</v>
          </cell>
          <cell r="B133" t="str">
            <v>Response</v>
          </cell>
          <cell r="D133" t="str">
            <v>Category option</v>
          </cell>
          <cell r="E133">
            <v>3</v>
          </cell>
          <cell r="I133" t="str">
            <v>Boat</v>
          </cell>
          <cell r="K133" t="str">
            <v>Bero</v>
          </cell>
        </row>
        <row r="134">
          <cell r="A134" t="str">
            <v>M7.11.a</v>
          </cell>
          <cell r="B134" t="str">
            <v>Response</v>
          </cell>
          <cell r="D134" t="str">
            <v>Category option</v>
          </cell>
          <cell r="E134">
            <v>1</v>
          </cell>
          <cell r="I134" t="str">
            <v>Taxi</v>
          </cell>
          <cell r="K134" t="str">
            <v>Taksi</v>
          </cell>
        </row>
        <row r="135">
          <cell r="A135" t="str">
            <v>M7.11.b</v>
          </cell>
          <cell r="B135" t="str">
            <v>Response</v>
          </cell>
          <cell r="D135" t="str">
            <v>Category option</v>
          </cell>
          <cell r="E135">
            <v>2</v>
          </cell>
          <cell r="I135" t="str">
            <v>Car / van, not 4WD</v>
          </cell>
          <cell r="K135" t="str">
            <v>Kareta / karrinha, la uza trasaun</v>
          </cell>
        </row>
        <row r="136">
          <cell r="A136" t="str">
            <v>M7.11.c</v>
          </cell>
          <cell r="B136" t="str">
            <v>Response</v>
          </cell>
          <cell r="D136" t="str">
            <v>Category option</v>
          </cell>
          <cell r="E136">
            <v>3</v>
          </cell>
          <cell r="I136" t="str">
            <v>4WD</v>
          </cell>
          <cell r="K136" t="str">
            <v>Kareta ho trasaun</v>
          </cell>
        </row>
        <row r="137">
          <cell r="A137" t="str">
            <v>M7.11.d</v>
          </cell>
          <cell r="B137" t="str">
            <v>Response</v>
          </cell>
          <cell r="D137" t="str">
            <v>Category option</v>
          </cell>
          <cell r="E137">
            <v>4</v>
          </cell>
          <cell r="I137" t="str">
            <v>Mikrolet / car-powered angguna</v>
          </cell>
          <cell r="K137" t="str">
            <v>Angguna uza mikrolet / karreta</v>
          </cell>
        </row>
        <row r="138">
          <cell r="A138" t="str">
            <v>M7.11.e</v>
          </cell>
          <cell r="B138" t="str">
            <v>Response</v>
          </cell>
          <cell r="D138" t="str">
            <v>Category option</v>
          </cell>
          <cell r="E138">
            <v>5</v>
          </cell>
          <cell r="I138" t="str">
            <v>Motorbike-powered angguna</v>
          </cell>
          <cell r="K138" t="str">
            <v>Angguna uza motor</v>
          </cell>
        </row>
        <row r="139">
          <cell r="A139" t="str">
            <v>M7.11.f</v>
          </cell>
          <cell r="B139" t="str">
            <v>Response</v>
          </cell>
          <cell r="D139" t="str">
            <v>Category option</v>
          </cell>
          <cell r="E139">
            <v>6</v>
          </cell>
          <cell r="I139" t="str">
            <v>Truck</v>
          </cell>
          <cell r="K139" t="str">
            <v>Truck</v>
          </cell>
        </row>
        <row r="140">
          <cell r="A140" t="str">
            <v>M7.21.a</v>
          </cell>
          <cell r="B140" t="str">
            <v>Response</v>
          </cell>
          <cell r="D140" t="str">
            <v>Category option</v>
          </cell>
          <cell r="E140">
            <v>1</v>
          </cell>
          <cell r="I140" t="str">
            <v>Refrigerator / Freezer</v>
          </cell>
          <cell r="K140" t="str">
            <v>Jeleira / Frigorífiku</v>
          </cell>
        </row>
        <row r="141">
          <cell r="A141" t="str">
            <v>M7.21.b</v>
          </cell>
          <cell r="B141" t="str">
            <v>Response</v>
          </cell>
          <cell r="D141" t="str">
            <v>Category option</v>
          </cell>
          <cell r="E141">
            <v>2</v>
          </cell>
          <cell r="I141" t="str">
            <v>Computer / iPad</v>
          </cell>
          <cell r="K141" t="str">
            <v>Komputador / iPad</v>
          </cell>
        </row>
        <row r="142">
          <cell r="A142" t="str">
            <v>M7.21.c</v>
          </cell>
          <cell r="B142" t="str">
            <v>Response</v>
          </cell>
          <cell r="D142" t="str">
            <v>Category option</v>
          </cell>
          <cell r="E142">
            <v>3</v>
          </cell>
          <cell r="I142" t="str">
            <v>Washing Machine</v>
          </cell>
          <cell r="K142" t="str">
            <v>Makina fase roupa</v>
          </cell>
        </row>
        <row r="143">
          <cell r="A143" t="str">
            <v>M7.30.a</v>
          </cell>
          <cell r="B143" t="str">
            <v>Response</v>
          </cell>
          <cell r="D143" t="str">
            <v>Category option</v>
          </cell>
          <cell r="E143">
            <v>1</v>
          </cell>
          <cell r="I143" t="str">
            <v>Axe</v>
          </cell>
          <cell r="K143" t="str">
            <v>Baliun</v>
          </cell>
        </row>
        <row r="144">
          <cell r="A144" t="str">
            <v>M7.30.b</v>
          </cell>
          <cell r="B144" t="str">
            <v>Response</v>
          </cell>
          <cell r="D144" t="str">
            <v>Category option</v>
          </cell>
          <cell r="E144">
            <v>2</v>
          </cell>
          <cell r="I144" t="str">
            <v>Hoe</v>
          </cell>
          <cell r="K144" t="str">
            <v>Enxada</v>
          </cell>
        </row>
        <row r="145">
          <cell r="A145" t="str">
            <v>M7.30.c</v>
          </cell>
          <cell r="B145" t="str">
            <v>Response</v>
          </cell>
          <cell r="D145" t="str">
            <v>Category option</v>
          </cell>
          <cell r="E145">
            <v>3</v>
          </cell>
          <cell r="I145" t="str">
            <v>Machete</v>
          </cell>
          <cell r="K145" t="str">
            <v>Taha / katana / maubeka</v>
          </cell>
        </row>
        <row r="146">
          <cell r="A146" t="str">
            <v>M7.30.d</v>
          </cell>
          <cell r="B146" t="str">
            <v>Response</v>
          </cell>
          <cell r="D146" t="str">
            <v>Category option</v>
          </cell>
          <cell r="E146">
            <v>4</v>
          </cell>
          <cell r="I146" t="str">
            <v>Crowbar</v>
          </cell>
          <cell r="K146" t="str">
            <v>Ai-suak</v>
          </cell>
        </row>
        <row r="147">
          <cell r="A147" t="str">
            <v>M7.30.e</v>
          </cell>
          <cell r="B147" t="str">
            <v>Response</v>
          </cell>
          <cell r="D147" t="str">
            <v>Category option</v>
          </cell>
          <cell r="E147">
            <v>5</v>
          </cell>
          <cell r="I147" t="str">
            <v>Wheelbarrow / pushcart</v>
          </cell>
          <cell r="K147" t="str">
            <v>Gerobak / karosa</v>
          </cell>
        </row>
        <row r="148">
          <cell r="A148" t="str">
            <v>M7.30.f</v>
          </cell>
          <cell r="B148" t="str">
            <v>Response</v>
          </cell>
          <cell r="D148" t="str">
            <v>Category option</v>
          </cell>
          <cell r="E148">
            <v>6</v>
          </cell>
          <cell r="I148" t="str">
            <v>Plough for buffalo</v>
          </cell>
          <cell r="K148" t="str">
            <v>Xarua</v>
          </cell>
        </row>
        <row r="149">
          <cell r="A149" t="str">
            <v>M7.30.g</v>
          </cell>
          <cell r="B149" t="str">
            <v>Response</v>
          </cell>
          <cell r="D149" t="str">
            <v>Category option</v>
          </cell>
          <cell r="E149">
            <v>7</v>
          </cell>
          <cell r="I149" t="str">
            <v>Rice hulling machine</v>
          </cell>
          <cell r="K149" t="str">
            <v>Mákina dulas hare</v>
          </cell>
        </row>
        <row r="150">
          <cell r="A150" t="str">
            <v>M7.30.h</v>
          </cell>
          <cell r="B150" t="str">
            <v>Response</v>
          </cell>
          <cell r="D150" t="str">
            <v>Category option</v>
          </cell>
          <cell r="E150">
            <v>8</v>
          </cell>
          <cell r="I150" t="str">
            <v>Coffee pulper</v>
          </cell>
          <cell r="K150" t="str">
            <v>Mákina dulas kafé kulit</v>
          </cell>
        </row>
        <row r="151">
          <cell r="A151" t="str">
            <v>M7.30.i</v>
          </cell>
          <cell r="B151" t="str">
            <v>Response</v>
          </cell>
          <cell r="D151" t="str">
            <v>Category option</v>
          </cell>
          <cell r="E151">
            <v>9</v>
          </cell>
          <cell r="I151" t="str">
            <v>Hand Tractor</v>
          </cell>
          <cell r="K151" t="str">
            <v>Trator-liman</v>
          </cell>
        </row>
        <row r="152">
          <cell r="A152" t="str">
            <v>M7.30.j</v>
          </cell>
          <cell r="B152" t="str">
            <v>Response</v>
          </cell>
          <cell r="D152" t="str">
            <v>Category option</v>
          </cell>
          <cell r="E152">
            <v>10</v>
          </cell>
          <cell r="I152" t="str">
            <v>Tractor</v>
          </cell>
          <cell r="K152" t="str">
            <v>Trator</v>
          </cell>
        </row>
        <row r="153">
          <cell r="A153" t="str">
            <v>M7.40.a</v>
          </cell>
          <cell r="B153" t="str">
            <v>Response</v>
          </cell>
          <cell r="D153" t="str">
            <v>Category option</v>
          </cell>
          <cell r="E153">
            <v>1</v>
          </cell>
          <cell r="I153" t="str">
            <v>Chicken</v>
          </cell>
          <cell r="K153" t="str">
            <v>Manu</v>
          </cell>
        </row>
        <row r="154">
          <cell r="A154" t="str">
            <v>M7.40.b</v>
          </cell>
          <cell r="B154" t="str">
            <v>Response</v>
          </cell>
          <cell r="D154" t="str">
            <v>Category option</v>
          </cell>
          <cell r="E154">
            <v>2</v>
          </cell>
          <cell r="I154" t="str">
            <v>Fighting rooster</v>
          </cell>
          <cell r="K154" t="str">
            <v>Manu futu</v>
          </cell>
        </row>
        <row r="155">
          <cell r="A155" t="str">
            <v>M7.40.c</v>
          </cell>
          <cell r="B155" t="str">
            <v>Response</v>
          </cell>
          <cell r="D155" t="str">
            <v>Category option</v>
          </cell>
          <cell r="E155">
            <v>3</v>
          </cell>
          <cell r="I155" t="str">
            <v>Pig</v>
          </cell>
          <cell r="K155" t="str">
            <v>Fahi</v>
          </cell>
        </row>
        <row r="156">
          <cell r="A156" t="str">
            <v>M7.40.d</v>
          </cell>
          <cell r="B156" t="str">
            <v>Response</v>
          </cell>
          <cell r="D156" t="str">
            <v>Category option</v>
          </cell>
          <cell r="E156">
            <v>4</v>
          </cell>
          <cell r="I156" t="str">
            <v>Goat</v>
          </cell>
          <cell r="K156" t="str">
            <v>Bibi</v>
          </cell>
        </row>
        <row r="157">
          <cell r="A157" t="str">
            <v>M7.40.e</v>
          </cell>
          <cell r="B157" t="str">
            <v>Response</v>
          </cell>
          <cell r="D157" t="str">
            <v>Category option</v>
          </cell>
          <cell r="E157">
            <v>5</v>
          </cell>
          <cell r="I157" t="str">
            <v>Sheep</v>
          </cell>
          <cell r="K157" t="str">
            <v>Bibi malae</v>
          </cell>
        </row>
        <row r="158">
          <cell r="A158" t="str">
            <v>M7.40.f</v>
          </cell>
          <cell r="B158" t="str">
            <v>Response</v>
          </cell>
          <cell r="D158" t="str">
            <v>Category option</v>
          </cell>
          <cell r="E158">
            <v>6</v>
          </cell>
          <cell r="I158" t="str">
            <v>Cow / Buffalo</v>
          </cell>
          <cell r="K158" t="str">
            <v>Karau</v>
          </cell>
        </row>
        <row r="159">
          <cell r="A159" t="str">
            <v>M7.40.g</v>
          </cell>
          <cell r="B159" t="str">
            <v>Response</v>
          </cell>
          <cell r="D159" t="str">
            <v>Category option</v>
          </cell>
          <cell r="E159">
            <v>7</v>
          </cell>
          <cell r="I159" t="str">
            <v>Horse / donkey</v>
          </cell>
          <cell r="K159" t="str">
            <v>Kuda</v>
          </cell>
        </row>
        <row r="160">
          <cell r="A160" t="str">
            <v>M7.40.h</v>
          </cell>
          <cell r="B160" t="str">
            <v>Response</v>
          </cell>
          <cell r="D160" t="str">
            <v>Category option</v>
          </cell>
          <cell r="E160">
            <v>8</v>
          </cell>
          <cell r="I160" t="str">
            <v>Duck</v>
          </cell>
          <cell r="K160" t="str">
            <v>Manu rade</v>
          </cell>
        </row>
        <row r="161">
          <cell r="A161" t="str">
            <v>M7.40.i</v>
          </cell>
          <cell r="B161" t="str">
            <v>Response</v>
          </cell>
          <cell r="D161" t="str">
            <v>Category option</v>
          </cell>
          <cell r="E161">
            <v>9</v>
          </cell>
          <cell r="I161" t="str">
            <v>Turtle</v>
          </cell>
          <cell r="K161" t="str">
            <v>Lenuk</v>
          </cell>
        </row>
        <row r="162">
          <cell r="A162" t="str">
            <v>M7.40.j</v>
          </cell>
          <cell r="B162" t="str">
            <v>Response</v>
          </cell>
          <cell r="D162" t="str">
            <v>Category option</v>
          </cell>
          <cell r="E162">
            <v>10</v>
          </cell>
          <cell r="I162" t="str">
            <v>Dog</v>
          </cell>
          <cell r="K162" t="str">
            <v>Asu</v>
          </cell>
        </row>
        <row r="163">
          <cell r="A163" t="str">
            <v>M7.12.a</v>
          </cell>
          <cell r="B163" t="str">
            <v>Response</v>
          </cell>
          <cell r="D163" t="str">
            <v>Category option</v>
          </cell>
          <cell r="E163">
            <v>1</v>
          </cell>
          <cell r="I163" t="str">
            <v>Dug-out canoe</v>
          </cell>
          <cell r="K163" t="str">
            <v>Bero ai kanotak</v>
          </cell>
        </row>
        <row r="164">
          <cell r="A164" t="str">
            <v>M7.12.b</v>
          </cell>
          <cell r="B164" t="str">
            <v>Response</v>
          </cell>
          <cell r="D164" t="str">
            <v>Category option</v>
          </cell>
          <cell r="E164">
            <v>2</v>
          </cell>
          <cell r="I164" t="str">
            <v>Row boat / fiberglass canoe</v>
          </cell>
          <cell r="K164" t="str">
            <v>Bero hean-bero fibreglass</v>
          </cell>
        </row>
        <row r="165">
          <cell r="A165" t="str">
            <v>M7.12.c</v>
          </cell>
          <cell r="B165" t="str">
            <v>Response</v>
          </cell>
          <cell r="D165" t="str">
            <v>Category option</v>
          </cell>
          <cell r="E165">
            <v>3</v>
          </cell>
          <cell r="I165" t="str">
            <v>Boat with motor</v>
          </cell>
          <cell r="K165" t="str">
            <v>Bero ho motor</v>
          </cell>
        </row>
        <row r="166">
          <cell r="A166" t="str">
            <v>M7.20.a</v>
          </cell>
          <cell r="B166" t="str">
            <v>Response</v>
          </cell>
          <cell r="D166" t="str">
            <v>Category option</v>
          </cell>
          <cell r="E166">
            <v>1</v>
          </cell>
          <cell r="I166" t="str">
            <v>Satellite dish</v>
          </cell>
          <cell r="K166" t="str">
            <v>Parabola</v>
          </cell>
        </row>
        <row r="167">
          <cell r="A167" t="str">
            <v>M7.20.b</v>
          </cell>
          <cell r="B167" t="str">
            <v>Response</v>
          </cell>
          <cell r="D167" t="str">
            <v>Category option</v>
          </cell>
          <cell r="E167">
            <v>2</v>
          </cell>
          <cell r="I167" t="str">
            <v>Dvd / Vcd / Cd / Vhs Player</v>
          </cell>
          <cell r="K167" t="str">
            <v>Dvd / Vcd / Cd / Vhs Player</v>
          </cell>
        </row>
        <row r="168">
          <cell r="A168" t="str">
            <v>M7.21.a</v>
          </cell>
          <cell r="B168" t="str">
            <v>Response</v>
          </cell>
          <cell r="D168" t="str">
            <v>Category option</v>
          </cell>
          <cell r="E168">
            <v>1</v>
          </cell>
          <cell r="I168" t="str">
            <v>Refrigerator / Freezer</v>
          </cell>
          <cell r="K168" t="str">
            <v>Jeleira / Frigorífiku</v>
          </cell>
        </row>
        <row r="169">
          <cell r="A169" t="str">
            <v>M7.21.b</v>
          </cell>
          <cell r="B169" t="str">
            <v>Response</v>
          </cell>
          <cell r="D169" t="str">
            <v>Category option</v>
          </cell>
          <cell r="E169">
            <v>2</v>
          </cell>
          <cell r="I169" t="str">
            <v>Computer / iPad</v>
          </cell>
          <cell r="K169" t="str">
            <v>Komputador / iPad</v>
          </cell>
        </row>
        <row r="170">
          <cell r="A170" t="str">
            <v>M7.21.c</v>
          </cell>
          <cell r="B170" t="str">
            <v>Response</v>
          </cell>
          <cell r="D170" t="str">
            <v>Category option</v>
          </cell>
          <cell r="E170">
            <v>3</v>
          </cell>
          <cell r="I170" t="str">
            <v>Washing Machine</v>
          </cell>
          <cell r="K170" t="str">
            <v>Makina fase roupa</v>
          </cell>
        </row>
        <row r="171">
          <cell r="A171" t="str">
            <v>M11.13.a</v>
          </cell>
          <cell r="B171" t="str">
            <v>Response</v>
          </cell>
          <cell r="D171" t="str">
            <v>Category option</v>
          </cell>
          <cell r="E171">
            <v>1</v>
          </cell>
          <cell r="I171" t="str">
            <v>Public Hall</v>
          </cell>
          <cell r="K171" t="str">
            <v>Salaun públiku</v>
          </cell>
        </row>
        <row r="172">
          <cell r="A172" t="str">
            <v>M11.13.b</v>
          </cell>
          <cell r="B172" t="str">
            <v>Response</v>
          </cell>
          <cell r="D172" t="str">
            <v>Category option</v>
          </cell>
          <cell r="E172">
            <v>2</v>
          </cell>
          <cell r="I172" t="str">
            <v>Aldeia office</v>
          </cell>
          <cell r="K172" t="str">
            <v>Cede Aldeia</v>
          </cell>
        </row>
        <row r="173">
          <cell r="A173" t="str">
            <v>M11.13.c</v>
          </cell>
          <cell r="B173" t="str">
            <v>Response</v>
          </cell>
          <cell r="D173" t="str">
            <v>Category option</v>
          </cell>
          <cell r="E173">
            <v>3</v>
          </cell>
          <cell r="I173" t="str">
            <v>Suku office</v>
          </cell>
          <cell r="K173" t="str">
            <v>Cede Suku</v>
          </cell>
        </row>
        <row r="174">
          <cell r="A174" t="str">
            <v>M11.13.d</v>
          </cell>
          <cell r="B174" t="str">
            <v>Response</v>
          </cell>
          <cell r="D174" t="str">
            <v>Category option</v>
          </cell>
          <cell r="E174">
            <v>4</v>
          </cell>
          <cell r="I174" t="str">
            <v>Xefe Aldeia's house</v>
          </cell>
          <cell r="K174" t="str">
            <v>Xefe Aldeia nia uma</v>
          </cell>
        </row>
        <row r="175">
          <cell r="A175" t="str">
            <v>M11.13.e</v>
          </cell>
          <cell r="B175" t="str">
            <v>Response</v>
          </cell>
          <cell r="D175" t="str">
            <v>Category option</v>
          </cell>
          <cell r="E175">
            <v>5</v>
          </cell>
          <cell r="I175" t="str">
            <v>Xefe Suku's house</v>
          </cell>
          <cell r="K175" t="str">
            <v>Xefe Suku nia uma</v>
          </cell>
        </row>
        <row r="176">
          <cell r="A176" t="str">
            <v>M11.13.f</v>
          </cell>
          <cell r="B176" t="str">
            <v>Response</v>
          </cell>
          <cell r="D176" t="str">
            <v>Category option</v>
          </cell>
          <cell r="E176">
            <v>6</v>
          </cell>
          <cell r="I176" t="str">
            <v>School</v>
          </cell>
          <cell r="K176" t="str">
            <v>Escola</v>
          </cell>
        </row>
        <row r="177">
          <cell r="A177" t="str">
            <v>M11.13.g</v>
          </cell>
          <cell r="B177" t="str">
            <v>Response</v>
          </cell>
          <cell r="D177" t="str">
            <v>Category option</v>
          </cell>
          <cell r="E177">
            <v>7</v>
          </cell>
          <cell r="I177" t="str">
            <v>Church</v>
          </cell>
          <cell r="K177" t="str">
            <v>Igreja</v>
          </cell>
        </row>
        <row r="178">
          <cell r="A178" t="str">
            <v>M11.13.h</v>
          </cell>
          <cell r="B178" t="str">
            <v>Response</v>
          </cell>
          <cell r="D178" t="str">
            <v>Category option</v>
          </cell>
          <cell r="E178">
            <v>8</v>
          </cell>
          <cell r="I178" t="str">
            <v>Health centre</v>
          </cell>
          <cell r="K178" t="str">
            <v>Sentru saúde</v>
          </cell>
        </row>
        <row r="179">
          <cell r="A179" t="str">
            <v>M11.13.i</v>
          </cell>
          <cell r="B179" t="str">
            <v>Response</v>
          </cell>
          <cell r="D179" t="str">
            <v>Category option</v>
          </cell>
          <cell r="E179">
            <v>9</v>
          </cell>
          <cell r="I179" t="str">
            <v>Outside on the grass</v>
          </cell>
          <cell r="K179" t="str">
            <v>Iha rai luan</v>
          </cell>
        </row>
        <row r="180">
          <cell r="A180" t="str">
            <v>M11.10.a</v>
          </cell>
          <cell r="B180" t="str">
            <v>Response</v>
          </cell>
          <cell r="D180" t="str">
            <v>Category option</v>
          </cell>
          <cell r="E180">
            <v>2</v>
          </cell>
          <cell r="I180" t="str">
            <v>Knows</v>
          </cell>
          <cell r="K180" t="str">
            <v>Hatene</v>
          </cell>
        </row>
        <row r="181">
          <cell r="A181" t="str">
            <v>H5.20.a</v>
          </cell>
          <cell r="B181" t="str">
            <v>Response</v>
          </cell>
          <cell r="D181" t="str">
            <v>Category option</v>
          </cell>
          <cell r="E181">
            <v>1</v>
          </cell>
          <cell r="I181" t="str">
            <v xml:space="preserve">Bottled </v>
          </cell>
          <cell r="K181" t="str">
            <v>Be botir (AQUA)</v>
          </cell>
        </row>
        <row r="182">
          <cell r="A182" t="str">
            <v>H5.20.b</v>
          </cell>
          <cell r="B182" t="str">
            <v>Response</v>
          </cell>
          <cell r="D182" t="str">
            <v>Category option</v>
          </cell>
          <cell r="E182">
            <v>2</v>
          </cell>
          <cell r="I182" t="str">
            <v xml:space="preserve">Piped Into Dwelling </v>
          </cell>
          <cell r="K182" t="str">
            <v>Pipa ba uma kain</v>
          </cell>
        </row>
        <row r="183">
          <cell r="A183" t="str">
            <v>H5.20.c</v>
          </cell>
          <cell r="B183" t="str">
            <v>Response</v>
          </cell>
          <cell r="D183" t="str">
            <v>Category option</v>
          </cell>
          <cell r="E183">
            <v>3</v>
          </cell>
          <cell r="I183" t="str">
            <v>Piped To Yard / Plot (On-Site)</v>
          </cell>
          <cell r="K183" t="str">
            <v xml:space="preserve">Pipa iha uma ninin (iha fatin) </v>
          </cell>
        </row>
        <row r="184">
          <cell r="A184" t="str">
            <v>H5.20.d</v>
          </cell>
          <cell r="B184" t="str">
            <v>Response</v>
          </cell>
          <cell r="D184" t="str">
            <v>Category option</v>
          </cell>
          <cell r="E184">
            <v>4</v>
          </cell>
          <cell r="I184" t="str">
            <v>Tap / Standpipe Off-Site</v>
          </cell>
          <cell r="K184" t="str">
            <v>Torneira</v>
          </cell>
        </row>
        <row r="185">
          <cell r="A185" t="str">
            <v>H5.20.e</v>
          </cell>
          <cell r="B185" t="str">
            <v>Response</v>
          </cell>
          <cell r="D185" t="str">
            <v>Category option</v>
          </cell>
          <cell r="E185">
            <v>5</v>
          </cell>
          <cell r="I185" t="str">
            <v>Well</v>
          </cell>
          <cell r="K185" t="str">
            <v>Be posu</v>
          </cell>
        </row>
        <row r="186">
          <cell r="A186" t="str">
            <v>H5.20.f</v>
          </cell>
          <cell r="B186" t="str">
            <v>Response</v>
          </cell>
          <cell r="D186" t="str">
            <v>Category option</v>
          </cell>
          <cell r="E186">
            <v>6</v>
          </cell>
          <cell r="I186" t="str">
            <v>Borehole</v>
          </cell>
          <cell r="K186" t="str">
            <v xml:space="preserve">Ke'e be </v>
          </cell>
        </row>
        <row r="187">
          <cell r="A187" t="str">
            <v>H5.20.g</v>
          </cell>
          <cell r="B187" t="str">
            <v>Response</v>
          </cell>
          <cell r="D187" t="str">
            <v>Category option</v>
          </cell>
          <cell r="E187">
            <v>7</v>
          </cell>
          <cell r="I187" t="str">
            <v>Spring</v>
          </cell>
          <cell r="K187" t="str">
            <v>Be moris</v>
          </cell>
        </row>
        <row r="188">
          <cell r="A188" t="str">
            <v>H5.20.h</v>
          </cell>
          <cell r="B188" t="str">
            <v>Response</v>
          </cell>
          <cell r="D188" t="str">
            <v>Category option</v>
          </cell>
          <cell r="E188">
            <v>8</v>
          </cell>
          <cell r="I188" t="str">
            <v>River / Stream</v>
          </cell>
          <cell r="K188" t="str">
            <v>Mota / be sulin</v>
          </cell>
        </row>
        <row r="189">
          <cell r="A189" t="str">
            <v>H5.20.i</v>
          </cell>
          <cell r="B189" t="str">
            <v>Response</v>
          </cell>
          <cell r="D189" t="str">
            <v>Category option</v>
          </cell>
          <cell r="E189">
            <v>9</v>
          </cell>
          <cell r="I189" t="str">
            <v>Dam / Lake / Pond</v>
          </cell>
          <cell r="K189" t="str">
            <v>Kolam / lagua</v>
          </cell>
        </row>
        <row r="190">
          <cell r="A190" t="str">
            <v>H5.20.j</v>
          </cell>
          <cell r="B190" t="str">
            <v>Response</v>
          </cell>
          <cell r="D190" t="str">
            <v>Category option</v>
          </cell>
          <cell r="E190">
            <v>10</v>
          </cell>
          <cell r="I190" t="str">
            <v xml:space="preserve">Canal / Irrigation Channel  </v>
          </cell>
          <cell r="K190" t="str">
            <v xml:space="preserve">Be dalan / kanal irigasaun </v>
          </cell>
        </row>
        <row r="191">
          <cell r="A191" t="str">
            <v>H5.20.k</v>
          </cell>
          <cell r="B191" t="str">
            <v>Response</v>
          </cell>
          <cell r="D191" t="str">
            <v>Category option</v>
          </cell>
          <cell r="E191">
            <v>11</v>
          </cell>
          <cell r="I191" t="str">
            <v>Rainwater</v>
          </cell>
          <cell r="K191" t="str">
            <v>Udan been</v>
          </cell>
        </row>
        <row r="192">
          <cell r="A192" t="str">
            <v>H5.20.l</v>
          </cell>
          <cell r="B192" t="str">
            <v>Response</v>
          </cell>
          <cell r="D192" t="str">
            <v>Category option</v>
          </cell>
          <cell r="E192">
            <v>12</v>
          </cell>
          <cell r="I192" t="str">
            <v>Truck / Cart / Tanker</v>
          </cell>
          <cell r="K192" t="str">
            <v>Trek / gerobak / Tanke</v>
          </cell>
        </row>
        <row r="193">
          <cell r="A193" t="str">
            <v>MC5.02a</v>
          </cell>
          <cell r="B193" t="str">
            <v>Response</v>
          </cell>
          <cell r="D193" t="str">
            <v>Category option</v>
          </cell>
          <cell r="E193">
            <v>1</v>
          </cell>
          <cell r="I193" t="str">
            <v>Kgs</v>
          </cell>
          <cell r="K193" t="str">
            <v>Kilo</v>
          </cell>
        </row>
        <row r="194">
          <cell r="A194" t="str">
            <v>MC5.02b</v>
          </cell>
          <cell r="B194" t="str">
            <v>Response</v>
          </cell>
          <cell r="D194" t="str">
            <v>Category option</v>
          </cell>
          <cell r="E194">
            <v>2</v>
          </cell>
          <cell r="I194" t="str">
            <v>Small tin / milk can (330g)</v>
          </cell>
        </row>
        <row r="195">
          <cell r="A195" t="str">
            <v>MC5.02c</v>
          </cell>
          <cell r="B195" t="str">
            <v>Response</v>
          </cell>
          <cell r="D195" t="str">
            <v>Category option</v>
          </cell>
          <cell r="E195">
            <v>3</v>
          </cell>
          <cell r="I195" t="str">
            <v>Sack</v>
          </cell>
          <cell r="K195" t="str">
            <v>Saku</v>
          </cell>
        </row>
        <row r="196">
          <cell r="A196" t="str">
            <v>MC5.02d</v>
          </cell>
          <cell r="B196" t="str">
            <v>Response</v>
          </cell>
          <cell r="D196" t="str">
            <v>Category option</v>
          </cell>
          <cell r="E196">
            <v>4</v>
          </cell>
          <cell r="I196" t="str">
            <v>Cart</v>
          </cell>
          <cell r="K196" t="str">
            <v>Gerobak / karosa</v>
          </cell>
        </row>
        <row r="197">
          <cell r="A197" t="str">
            <v>MC5.02e</v>
          </cell>
          <cell r="B197" t="str">
            <v>Response</v>
          </cell>
          <cell r="D197" t="str">
            <v>Category option</v>
          </cell>
          <cell r="E197">
            <v>5</v>
          </cell>
          <cell r="I197" t="str">
            <v>Don't know - estimate amount with image of cart</v>
          </cell>
          <cell r="K197" t="str">
            <v>La hatene - koko sura liu husi hare foto gerobak</v>
          </cell>
        </row>
        <row r="198">
          <cell r="A198" t="str">
            <v>MC5.01a</v>
          </cell>
          <cell r="B198" t="str">
            <v>Response</v>
          </cell>
          <cell r="D198" t="str">
            <v>Category option</v>
          </cell>
          <cell r="E198">
            <v>1</v>
          </cell>
          <cell r="I198" t="str">
            <v>Cassava</v>
          </cell>
          <cell r="K198" t="str">
            <v>Aifarina</v>
          </cell>
        </row>
        <row r="199">
          <cell r="A199" t="str">
            <v>MC5.01b</v>
          </cell>
          <cell r="B199" t="str">
            <v>Response</v>
          </cell>
          <cell r="D199" t="str">
            <v>Category option</v>
          </cell>
          <cell r="E199">
            <v>2</v>
          </cell>
          <cell r="I199" t="str">
            <v>Maize or corn</v>
          </cell>
          <cell r="K199" t="str">
            <v>Batar</v>
          </cell>
        </row>
        <row r="200">
          <cell r="A200" t="str">
            <v>MC5.01c</v>
          </cell>
          <cell r="B200" t="str">
            <v>Response</v>
          </cell>
          <cell r="D200" t="str">
            <v>Category option</v>
          </cell>
          <cell r="E200">
            <v>3</v>
          </cell>
          <cell r="I200" t="str">
            <v>Rice</v>
          </cell>
          <cell r="K200" t="str">
            <v>Fos / hare</v>
          </cell>
        </row>
        <row r="201">
          <cell r="A201" t="str">
            <v>MC5.01d</v>
          </cell>
          <cell r="B201" t="str">
            <v>Response</v>
          </cell>
          <cell r="D201" t="str">
            <v>Category option</v>
          </cell>
          <cell r="E201">
            <v>4</v>
          </cell>
          <cell r="I201" t="str">
            <v>Squash / pumpkin</v>
          </cell>
          <cell r="K201" t="str">
            <v>Lakeru</v>
          </cell>
        </row>
        <row r="202">
          <cell r="A202" t="str">
            <v>MC5.01e</v>
          </cell>
          <cell r="B202" t="str">
            <v>Response</v>
          </cell>
          <cell r="D202" t="str">
            <v>Category option</v>
          </cell>
          <cell r="E202">
            <v>5</v>
          </cell>
          <cell r="I202" t="str">
            <v>Potato / sweet potato</v>
          </cell>
          <cell r="K202" t="str">
            <v>Fehuk ka fehuk midar</v>
          </cell>
        </row>
        <row r="203">
          <cell r="A203" t="str">
            <v>MC5.01f</v>
          </cell>
          <cell r="B203" t="str">
            <v>Response</v>
          </cell>
          <cell r="D203" t="str">
            <v>Category option</v>
          </cell>
          <cell r="E203">
            <v>6</v>
          </cell>
          <cell r="I203" t="str">
            <v>Taro (talas / kontas)</v>
          </cell>
          <cell r="K203" t="str">
            <v>Talas ka kontas</v>
          </cell>
        </row>
        <row r="204">
          <cell r="A204" t="str">
            <v>MC5.01g</v>
          </cell>
          <cell r="B204" t="str">
            <v>Response</v>
          </cell>
          <cell r="D204" t="str">
            <v>Category option</v>
          </cell>
          <cell r="E204">
            <v>7</v>
          </cell>
          <cell r="I204" t="str">
            <v>Beans (kidney beans, soy beans)</v>
          </cell>
          <cell r="K204" t="str">
            <v>Koto (koto mean, fore keli)</v>
          </cell>
        </row>
        <row r="205">
          <cell r="A205" t="str">
            <v>MC5.01h</v>
          </cell>
          <cell r="B205" t="str">
            <v>Response</v>
          </cell>
          <cell r="D205" t="str">
            <v>Category option</v>
          </cell>
          <cell r="E205">
            <v>8</v>
          </cell>
          <cell r="I205" t="str">
            <v>Peanuts</v>
          </cell>
          <cell r="K205" t="str">
            <v>Forai</v>
          </cell>
        </row>
        <row r="206">
          <cell r="A206" t="str">
            <v>MC5.01i</v>
          </cell>
          <cell r="B206" t="str">
            <v>Response</v>
          </cell>
          <cell r="D206" t="str">
            <v>Category option</v>
          </cell>
          <cell r="E206">
            <v>9</v>
          </cell>
          <cell r="I206" t="str">
            <v>Other vegetables</v>
          </cell>
          <cell r="K206" t="str">
            <v>Modo sira seluk</v>
          </cell>
        </row>
        <row r="207">
          <cell r="A207" t="str">
            <v>MC5.01j</v>
          </cell>
          <cell r="B207" t="str">
            <v>Response</v>
          </cell>
          <cell r="D207" t="str">
            <v>Category option</v>
          </cell>
          <cell r="E207">
            <v>10</v>
          </cell>
          <cell r="I207" t="str">
            <v>Bananas</v>
          </cell>
          <cell r="K207" t="str">
            <v>Hudi</v>
          </cell>
        </row>
        <row r="208">
          <cell r="A208" t="str">
            <v>MC5.01k</v>
          </cell>
          <cell r="B208" t="str">
            <v>Response</v>
          </cell>
          <cell r="D208" t="str">
            <v>Category option</v>
          </cell>
          <cell r="E208">
            <v>11</v>
          </cell>
          <cell r="I208" t="str">
            <v>Coconuts</v>
          </cell>
          <cell r="K208" t="str">
            <v>Nuu</v>
          </cell>
        </row>
        <row r="209">
          <cell r="A209" t="str">
            <v>MC5.01l</v>
          </cell>
          <cell r="B209" t="str">
            <v>Response</v>
          </cell>
          <cell r="D209" t="str">
            <v>Category option</v>
          </cell>
          <cell r="E209">
            <v>12</v>
          </cell>
          <cell r="I209" t="str">
            <v>Other fruit</v>
          </cell>
          <cell r="K209" t="str">
            <v>Ai-fuan sira seluk</v>
          </cell>
        </row>
        <row r="210">
          <cell r="A210" t="str">
            <v>MC5.01m</v>
          </cell>
          <cell r="B210" t="str">
            <v>Response</v>
          </cell>
          <cell r="D210" t="str">
            <v>Category option</v>
          </cell>
          <cell r="E210">
            <v>13</v>
          </cell>
          <cell r="I210" t="str">
            <v>Coffee</v>
          </cell>
          <cell r="K210" t="str">
            <v>Kafe</v>
          </cell>
        </row>
        <row r="211">
          <cell r="A211" t="str">
            <v>MC5.01n</v>
          </cell>
          <cell r="B211" t="str">
            <v>Response</v>
          </cell>
          <cell r="D211" t="str">
            <v>Category option</v>
          </cell>
          <cell r="E211">
            <v>14</v>
          </cell>
          <cell r="I211" t="str">
            <v>Other crops</v>
          </cell>
          <cell r="K211" t="str">
            <v>Ai-han seluk</v>
          </cell>
        </row>
        <row r="212">
          <cell r="A212" t="str">
            <v>H5.21.a</v>
          </cell>
          <cell r="B212" t="str">
            <v>Response</v>
          </cell>
          <cell r="D212" t="str">
            <v>Category option</v>
          </cell>
          <cell r="E212">
            <v>1</v>
          </cell>
          <cell r="I212" t="str">
            <v>Just this family</v>
          </cell>
          <cell r="K212" t="str">
            <v>Familia ida ne deit</v>
          </cell>
        </row>
        <row r="213">
          <cell r="A213" t="str">
            <v>H5.21.b</v>
          </cell>
          <cell r="B213" t="str">
            <v>Response</v>
          </cell>
          <cell r="D213" t="str">
            <v>Category option</v>
          </cell>
          <cell r="E213">
            <v>2</v>
          </cell>
          <cell r="I213" t="str">
            <v>Just some people</v>
          </cell>
          <cell r="K213" t="str">
            <v>Ema balun deit</v>
          </cell>
        </row>
        <row r="214">
          <cell r="A214" t="str">
            <v>H5.21.c</v>
          </cell>
          <cell r="B214" t="str">
            <v>Response</v>
          </cell>
          <cell r="D214" t="str">
            <v>Category option</v>
          </cell>
          <cell r="E214">
            <v>3</v>
          </cell>
          <cell r="I214" t="str">
            <v>Anyone - a public source that anybody in the aldeia can use</v>
          </cell>
          <cell r="K214" t="str">
            <v>Ema hotu-hotu (be'e matan públiku ida nebee ema hotu-hotu iha aldeia bele uza)</v>
          </cell>
        </row>
        <row r="215">
          <cell r="A215" t="str">
            <v>MC10.02a</v>
          </cell>
          <cell r="B215" t="str">
            <v>Response</v>
          </cell>
          <cell r="D215" t="str">
            <v>Category option</v>
          </cell>
          <cell r="E215">
            <v>1</v>
          </cell>
          <cell r="I215" t="str">
            <v>Date: year, month, day</v>
          </cell>
          <cell r="K215" t="str">
            <v>Data: tinan, fulan no loron</v>
          </cell>
        </row>
        <row r="216">
          <cell r="A216" t="str">
            <v>MC10.02b</v>
          </cell>
          <cell r="B216" t="str">
            <v>Response</v>
          </cell>
          <cell r="D216" t="str">
            <v>Category option</v>
          </cell>
          <cell r="E216">
            <v>2</v>
          </cell>
          <cell r="I216" t="str">
            <v>Date: year, month only</v>
          </cell>
          <cell r="K216" t="str">
            <v>Data: tinan no fulan deit</v>
          </cell>
        </row>
        <row r="217">
          <cell r="A217" t="str">
            <v>MC10.02c</v>
          </cell>
          <cell r="B217" t="str">
            <v>Response</v>
          </cell>
          <cell r="D217" t="str">
            <v>Category option</v>
          </cell>
          <cell r="E217">
            <v>3</v>
          </cell>
          <cell r="I217" t="str">
            <v>Days ago</v>
          </cell>
          <cell r="K217" t="str">
            <v>Loron liu ba</v>
          </cell>
        </row>
        <row r="218">
          <cell r="A218" t="str">
            <v>MC10.02d</v>
          </cell>
          <cell r="B218" t="str">
            <v>Response</v>
          </cell>
          <cell r="D218" t="str">
            <v>Category option</v>
          </cell>
          <cell r="E218">
            <v>4</v>
          </cell>
          <cell r="I218" t="str">
            <v>Weeks ago</v>
          </cell>
          <cell r="K218" t="str">
            <v>Semana liu ba</v>
          </cell>
        </row>
        <row r="219">
          <cell r="A219" t="str">
            <v>MC10.02e</v>
          </cell>
          <cell r="B219" t="str">
            <v>Response</v>
          </cell>
          <cell r="D219" t="str">
            <v>Category option</v>
          </cell>
          <cell r="E219">
            <v>5</v>
          </cell>
          <cell r="I219" t="str">
            <v>Months ago</v>
          </cell>
          <cell r="K219" t="str">
            <v>Fulan liu ba</v>
          </cell>
        </row>
        <row r="220">
          <cell r="A220" t="str">
            <v>MC10.02f</v>
          </cell>
          <cell r="B220" t="str">
            <v>Response</v>
          </cell>
          <cell r="D220" t="str">
            <v>Category option</v>
          </cell>
          <cell r="E220">
            <v>6</v>
          </cell>
          <cell r="I220" t="str">
            <v>Years ago</v>
          </cell>
          <cell r="K220" t="str">
            <v>Tinan liu ba</v>
          </cell>
        </row>
        <row r="221">
          <cell r="A221" t="str">
            <v>MC10.02g</v>
          </cell>
          <cell r="B221" t="str">
            <v>Response</v>
          </cell>
          <cell r="D221" t="str">
            <v>Category option</v>
          </cell>
          <cell r="E221">
            <v>7</v>
          </cell>
          <cell r="I221" t="str">
            <v>Never</v>
          </cell>
          <cell r="K221" t="str">
            <v>Nunka</v>
          </cell>
        </row>
        <row r="222">
          <cell r="A222" t="str">
            <v>MC10.08a</v>
          </cell>
          <cell r="B222" t="str">
            <v>Response</v>
          </cell>
          <cell r="D222" t="str">
            <v>Category option</v>
          </cell>
          <cell r="E222">
            <v>1</v>
          </cell>
          <cell r="I222" t="str">
            <v>Walk</v>
          </cell>
          <cell r="K222" t="str">
            <v>Lao</v>
          </cell>
        </row>
        <row r="223">
          <cell r="A223" t="str">
            <v>MC10.08b</v>
          </cell>
          <cell r="B223" t="str">
            <v>Response</v>
          </cell>
          <cell r="D223" t="str">
            <v>Category option</v>
          </cell>
          <cell r="E223">
            <v>2</v>
          </cell>
          <cell r="I223" t="str">
            <v>Bicycle</v>
          </cell>
          <cell r="K223" t="str">
            <v>Biskleta</v>
          </cell>
        </row>
        <row r="224">
          <cell r="A224" t="str">
            <v>MC10.08c</v>
          </cell>
          <cell r="B224" t="str">
            <v>Response</v>
          </cell>
          <cell r="D224" t="str">
            <v>Category option</v>
          </cell>
          <cell r="E224">
            <v>3</v>
          </cell>
          <cell r="I224" t="str">
            <v>Taxi</v>
          </cell>
          <cell r="K224" t="str">
            <v>Taxi</v>
          </cell>
        </row>
        <row r="225">
          <cell r="A225" t="str">
            <v>MC10.08d</v>
          </cell>
          <cell r="B225" t="str">
            <v>Response</v>
          </cell>
          <cell r="D225" t="str">
            <v>Category option</v>
          </cell>
          <cell r="E225">
            <v>4</v>
          </cell>
          <cell r="I225" t="str">
            <v>Private car / private truck</v>
          </cell>
          <cell r="K225" t="str">
            <v>Kareta / truk privadu</v>
          </cell>
        </row>
        <row r="226">
          <cell r="A226" t="str">
            <v>MC10.08e</v>
          </cell>
          <cell r="B226" t="str">
            <v>Response</v>
          </cell>
          <cell r="D226" t="str">
            <v>Category option</v>
          </cell>
          <cell r="E226">
            <v>5</v>
          </cell>
          <cell r="I226" t="str">
            <v>Motorbike / scooter</v>
          </cell>
          <cell r="K226" t="str">
            <v>Motor</v>
          </cell>
        </row>
        <row r="227">
          <cell r="A227" t="str">
            <v>MC10.08f</v>
          </cell>
          <cell r="B227" t="str">
            <v>Response</v>
          </cell>
          <cell r="D227" t="str">
            <v>Category option</v>
          </cell>
          <cell r="E227">
            <v>6</v>
          </cell>
          <cell r="I227" t="str">
            <v>Public truck / mikrolet / bus</v>
          </cell>
          <cell r="K227" t="str">
            <v>Angguna / mikrolet / truk publiku</v>
          </cell>
        </row>
        <row r="228">
          <cell r="A228" t="str">
            <v>MC10.08g</v>
          </cell>
          <cell r="B228" t="str">
            <v>Response</v>
          </cell>
          <cell r="D228" t="str">
            <v>Category option</v>
          </cell>
          <cell r="E228">
            <v>7</v>
          </cell>
          <cell r="I228" t="str">
            <v>Horse</v>
          </cell>
          <cell r="K228" t="str">
            <v>Kuda</v>
          </cell>
        </row>
        <row r="229">
          <cell r="A229" t="str">
            <v>MC10.08h</v>
          </cell>
          <cell r="B229" t="str">
            <v>Response</v>
          </cell>
          <cell r="D229" t="str">
            <v>Category option</v>
          </cell>
          <cell r="E229">
            <v>8</v>
          </cell>
          <cell r="I229" t="str">
            <v>Boat</v>
          </cell>
          <cell r="K229" t="str">
            <v>Ber'o</v>
          </cell>
        </row>
        <row r="230">
          <cell r="A230" t="str">
            <v>MC10.08i</v>
          </cell>
          <cell r="B230" t="str">
            <v>Response</v>
          </cell>
          <cell r="D230" t="str">
            <v>Category option</v>
          </cell>
          <cell r="E230">
            <v>9</v>
          </cell>
          <cell r="I230" t="str">
            <v>Public Ferry</v>
          </cell>
          <cell r="K230" t="str">
            <v>Ferry</v>
          </cell>
        </row>
        <row r="231">
          <cell r="A231" t="str">
            <v>MC10.50a</v>
          </cell>
          <cell r="B231" t="str">
            <v>Response</v>
          </cell>
          <cell r="D231" t="str">
            <v>Category option</v>
          </cell>
          <cell r="E231">
            <v>1</v>
          </cell>
          <cell r="I231" t="str">
            <v>Improved</v>
          </cell>
          <cell r="K231" t="str">
            <v>Diak liu tan</v>
          </cell>
        </row>
        <row r="232">
          <cell r="A232" t="str">
            <v>MC10.50b</v>
          </cell>
          <cell r="B232" t="str">
            <v>Response</v>
          </cell>
          <cell r="D232" t="str">
            <v>Category option</v>
          </cell>
          <cell r="E232">
            <v>2</v>
          </cell>
          <cell r="I232" t="str">
            <v>Deteriorated</v>
          </cell>
          <cell r="K232" t="str">
            <v>At liu tan</v>
          </cell>
        </row>
        <row r="233">
          <cell r="A233" t="str">
            <v>MC10.50c</v>
          </cell>
          <cell r="B233" t="str">
            <v>Response</v>
          </cell>
          <cell r="D233" t="str">
            <v>Category option</v>
          </cell>
          <cell r="E233">
            <v>3</v>
          </cell>
          <cell r="I233" t="str">
            <v>Stayed the same</v>
          </cell>
          <cell r="K233" t="str">
            <v>Hanesan deit</v>
          </cell>
        </row>
        <row r="234">
          <cell r="A234" t="str">
            <v>MC10.50d</v>
          </cell>
          <cell r="B234" t="str">
            <v>Response</v>
          </cell>
          <cell r="D234" t="str">
            <v>Category option</v>
          </cell>
          <cell r="E234">
            <v>4</v>
          </cell>
          <cell r="I234" t="str">
            <v>Not in aldeia 2 years ago</v>
          </cell>
          <cell r="K234" t="str">
            <v>La hela iha aldeia ne'e tinan 2 kotuk</v>
          </cell>
        </row>
        <row r="235">
          <cell r="A235" t="str">
            <v>MC12.01.a</v>
          </cell>
          <cell r="B235" t="str">
            <v>Response</v>
          </cell>
          <cell r="D235" t="str">
            <v>Category option</v>
          </cell>
          <cell r="E235">
            <v>1</v>
          </cell>
          <cell r="I235" t="str">
            <v>Selling crops (that the household has grown or collected, not bought and re-sold)</v>
          </cell>
          <cell r="K235" t="str">
            <v>Fa'an kuda modo (nebe umakain kuda ou koileta laos sosa no fa'an hikas)</v>
          </cell>
        </row>
        <row r="236">
          <cell r="A236" t="str">
            <v>MC12.01.b</v>
          </cell>
          <cell r="B236" t="str">
            <v>Response</v>
          </cell>
          <cell r="D236" t="str">
            <v>Category option</v>
          </cell>
          <cell r="E236">
            <v>2</v>
          </cell>
          <cell r="I236" t="str">
            <v>Selling coffee</v>
          </cell>
          <cell r="K236" t="str">
            <v>Fa'an kafe</v>
          </cell>
        </row>
        <row r="237">
          <cell r="A237" t="str">
            <v>MC12.01.c</v>
          </cell>
          <cell r="B237" t="str">
            <v>Response</v>
          </cell>
          <cell r="D237" t="str">
            <v>Category option</v>
          </cell>
          <cell r="E237">
            <v>3</v>
          </cell>
          <cell r="I237" t="str">
            <v>Selling chickens or other livestock</v>
          </cell>
          <cell r="K237" t="str">
            <v>Fa'an manu ka animal hakiak seluk</v>
          </cell>
        </row>
        <row r="238">
          <cell r="A238" t="str">
            <v>MC12.01.d</v>
          </cell>
          <cell r="B238" t="str">
            <v>Response</v>
          </cell>
          <cell r="D238" t="str">
            <v>Category option</v>
          </cell>
          <cell r="E238">
            <v>4</v>
          </cell>
          <cell r="I238" t="str">
            <v>Selling fish</v>
          </cell>
          <cell r="K238" t="str">
            <v>Fa'an ikan</v>
          </cell>
        </row>
        <row r="239">
          <cell r="A239" t="str">
            <v>MC12.01.e</v>
          </cell>
          <cell r="B239" t="str">
            <v>Response</v>
          </cell>
          <cell r="D239" t="str">
            <v>Category option</v>
          </cell>
          <cell r="E239">
            <v>5</v>
          </cell>
          <cell r="I239" t="str">
            <v>Selling game</v>
          </cell>
          <cell r="K239" t="str">
            <v>Fa'an kasa</v>
          </cell>
        </row>
        <row r="240">
          <cell r="A240" t="str">
            <v>MC12.01.f</v>
          </cell>
          <cell r="B240" t="str">
            <v>Response</v>
          </cell>
          <cell r="D240" t="str">
            <v>Category option</v>
          </cell>
          <cell r="E240">
            <v>6</v>
          </cell>
          <cell r="I240" t="str">
            <v>Selling things on the street, in the market or in a kiosk (including crops bought and re-sold)</v>
          </cell>
          <cell r="K240" t="str">
            <v>Fila liman, por ezemplu fa'an sasan iha dalan ibun, iha merkadu, ka loke kios (inklui modo nebe sosa no fa'an hikas)</v>
          </cell>
        </row>
        <row r="241">
          <cell r="A241" t="str">
            <v>MC12.01.g</v>
          </cell>
          <cell r="B241" t="str">
            <v>Response</v>
          </cell>
          <cell r="D241" t="str">
            <v>Category option</v>
          </cell>
          <cell r="E241">
            <v>7</v>
          </cell>
          <cell r="I241" t="str">
            <v>Household member driving a taxi, mikrolet or truck</v>
          </cell>
          <cell r="K241" t="str">
            <v>Membru uma kain lori taxi, mikrolet ka truk</v>
          </cell>
        </row>
        <row r="242">
          <cell r="A242" t="str">
            <v>MC12.01.h</v>
          </cell>
          <cell r="B242" t="str">
            <v>Response</v>
          </cell>
          <cell r="D242" t="str">
            <v>Category option</v>
          </cell>
          <cell r="E242">
            <v>8</v>
          </cell>
          <cell r="I242" t="str">
            <v>Earning money for project work (day-labourer)</v>
          </cell>
          <cell r="K242" t="str">
            <v>Hetan osan husi servisu proyek</v>
          </cell>
        </row>
        <row r="243">
          <cell r="A243" t="str">
            <v>MC12.01.i</v>
          </cell>
          <cell r="B243" t="str">
            <v>Response</v>
          </cell>
          <cell r="D243" t="str">
            <v>Category option</v>
          </cell>
          <cell r="E243">
            <v>9</v>
          </cell>
          <cell r="I243" t="str">
            <v>Salary or payment for working for an employer</v>
          </cell>
          <cell r="K243" t="str">
            <v>Salariu ka kolen husi servisu ba patraun (serbisu ba ema ruma)</v>
          </cell>
        </row>
        <row r="244">
          <cell r="A244" t="str">
            <v>MC12.01.j</v>
          </cell>
          <cell r="B244" t="str">
            <v>Response</v>
          </cell>
          <cell r="D244" t="str">
            <v>Category option</v>
          </cell>
          <cell r="E244">
            <v>10</v>
          </cell>
          <cell r="I244" t="str">
            <v>Government transfers or subsidies e.g. pension/war veteran payments</v>
          </cell>
          <cell r="K244" t="str">
            <v>Transfere goevrnu ka subsisi. Ezemplu pensaun/ pensaun veteranu funu</v>
          </cell>
        </row>
        <row r="245">
          <cell r="A245" t="str">
            <v>MC12.01.k</v>
          </cell>
          <cell r="B245" t="str">
            <v>Response</v>
          </cell>
          <cell r="D245" t="str">
            <v>Category option</v>
          </cell>
          <cell r="E245">
            <v>11</v>
          </cell>
          <cell r="I245" t="str">
            <v>Money received from people living outside this household, including money for bride price and traditional practices (gifts, remittances)</v>
          </cell>
          <cell r="K245" t="str">
            <v>Presente osan husi ema nebee hela liur ba uma kain ne'e, inklui osan ba barlake ka pratika tradisional</v>
          </cell>
        </row>
        <row r="246">
          <cell r="A246" t="str">
            <v>MC12.01.l</v>
          </cell>
          <cell r="B246" t="str">
            <v>Response</v>
          </cell>
          <cell r="D246" t="str">
            <v>Category option</v>
          </cell>
          <cell r="E246">
            <v>12</v>
          </cell>
          <cell r="I246" t="str">
            <v>Earning money by working for self or household in another way</v>
          </cell>
          <cell r="K246" t="str">
            <v>Hetan osan husi servisu seluk ba an rasik ka uma kain rasik</v>
          </cell>
        </row>
        <row r="247">
          <cell r="A247" t="str">
            <v>MC12.05.a</v>
          </cell>
          <cell r="B247" t="str">
            <v>Response</v>
          </cell>
          <cell r="D247" t="str">
            <v>Category option</v>
          </cell>
          <cell r="E247">
            <v>1306</v>
          </cell>
          <cell r="I247" t="str">
            <v>June 2013</v>
          </cell>
          <cell r="K247" t="str">
            <v>Junu 2013</v>
          </cell>
        </row>
        <row r="248">
          <cell r="A248" t="str">
            <v>MC12.05.b</v>
          </cell>
          <cell r="B248" t="str">
            <v>Response</v>
          </cell>
          <cell r="D248" t="str">
            <v>Category option</v>
          </cell>
          <cell r="E248">
            <v>1307</v>
          </cell>
          <cell r="I248" t="str">
            <v>July 2013</v>
          </cell>
          <cell r="K248" t="str">
            <v>Jullu 2013</v>
          </cell>
        </row>
        <row r="249">
          <cell r="A249" t="str">
            <v>MC12.05.c</v>
          </cell>
          <cell r="B249" t="str">
            <v>Response</v>
          </cell>
          <cell r="D249" t="str">
            <v>Category option</v>
          </cell>
          <cell r="E249">
            <v>1308</v>
          </cell>
          <cell r="I249" t="str">
            <v>August 2013</v>
          </cell>
          <cell r="K249" t="str">
            <v>Agustu 2013</v>
          </cell>
        </row>
        <row r="250">
          <cell r="A250" t="str">
            <v>MC12.05.d</v>
          </cell>
          <cell r="B250" t="str">
            <v>Response</v>
          </cell>
          <cell r="D250" t="str">
            <v>Category option</v>
          </cell>
          <cell r="E250">
            <v>1309</v>
          </cell>
          <cell r="I250" t="str">
            <v>September 2013</v>
          </cell>
          <cell r="K250" t="str">
            <v>Setembru 2013</v>
          </cell>
        </row>
        <row r="251">
          <cell r="A251" t="str">
            <v>MC12.05.e</v>
          </cell>
          <cell r="B251" t="str">
            <v>Response</v>
          </cell>
          <cell r="D251" t="str">
            <v>Category option</v>
          </cell>
          <cell r="E251">
            <v>1310</v>
          </cell>
          <cell r="I251" t="str">
            <v>October 2013</v>
          </cell>
          <cell r="K251" t="str">
            <v>Outubru 2013</v>
          </cell>
        </row>
        <row r="252">
          <cell r="A252" t="str">
            <v>MC12.05.f</v>
          </cell>
          <cell r="B252" t="str">
            <v>Response</v>
          </cell>
          <cell r="D252" t="str">
            <v>Category option</v>
          </cell>
          <cell r="E252">
            <v>1311</v>
          </cell>
          <cell r="I252" t="str">
            <v>November 2013</v>
          </cell>
          <cell r="K252" t="str">
            <v>Novembru 2013</v>
          </cell>
        </row>
        <row r="253">
          <cell r="A253" t="str">
            <v>MC12.05.g</v>
          </cell>
          <cell r="B253" t="str">
            <v>Response</v>
          </cell>
          <cell r="D253" t="str">
            <v>Category option</v>
          </cell>
          <cell r="E253">
            <v>1312</v>
          </cell>
          <cell r="I253" t="str">
            <v>December 2013</v>
          </cell>
          <cell r="K253" t="str">
            <v>Dezembru 2013</v>
          </cell>
        </row>
        <row r="254">
          <cell r="A254" t="str">
            <v>MC12.05.h</v>
          </cell>
          <cell r="B254" t="str">
            <v>Response</v>
          </cell>
          <cell r="D254" t="str">
            <v>Category option</v>
          </cell>
          <cell r="E254">
            <v>1401</v>
          </cell>
          <cell r="I254" t="str">
            <v>January 2014</v>
          </cell>
          <cell r="K254" t="str">
            <v>Janeru 2014</v>
          </cell>
        </row>
        <row r="255">
          <cell r="A255" t="str">
            <v>MC12.05.i</v>
          </cell>
          <cell r="B255" t="str">
            <v>Response</v>
          </cell>
          <cell r="D255" t="str">
            <v>Category option</v>
          </cell>
          <cell r="E255">
            <v>1402</v>
          </cell>
          <cell r="I255" t="str">
            <v>February 2014</v>
          </cell>
          <cell r="K255" t="str">
            <v>Febereru 2014</v>
          </cell>
        </row>
        <row r="256">
          <cell r="A256" t="str">
            <v>MC12.05.j</v>
          </cell>
          <cell r="B256" t="str">
            <v>Response</v>
          </cell>
          <cell r="D256" t="str">
            <v>Category option</v>
          </cell>
          <cell r="E256">
            <v>1403</v>
          </cell>
          <cell r="I256" t="str">
            <v>March 2014</v>
          </cell>
          <cell r="K256" t="str">
            <v>Marsu 2014</v>
          </cell>
        </row>
        <row r="257">
          <cell r="A257" t="str">
            <v>MC12.05.k</v>
          </cell>
          <cell r="B257" t="str">
            <v>Response</v>
          </cell>
          <cell r="D257" t="str">
            <v>Category option</v>
          </cell>
          <cell r="E257">
            <v>1404</v>
          </cell>
          <cell r="I257" t="str">
            <v>April 2014</v>
          </cell>
          <cell r="K257" t="str">
            <v>Abril 2014</v>
          </cell>
        </row>
        <row r="258">
          <cell r="A258" t="str">
            <v>MC12.05.l</v>
          </cell>
          <cell r="B258" t="str">
            <v>Response</v>
          </cell>
          <cell r="D258" t="str">
            <v>Category option</v>
          </cell>
          <cell r="E258">
            <v>1405</v>
          </cell>
          <cell r="I258" t="str">
            <v>May 2014</v>
          </cell>
          <cell r="K258" t="str">
            <v>Maiu 2014</v>
          </cell>
        </row>
        <row r="259">
          <cell r="A259" t="str">
            <v>MC12.43.a</v>
          </cell>
          <cell r="B259" t="str">
            <v>Response</v>
          </cell>
          <cell r="D259" t="str">
            <v>Category option</v>
          </cell>
          <cell r="E259">
            <v>1</v>
          </cell>
          <cell r="I259" t="str">
            <v>Private - 1 household</v>
          </cell>
          <cell r="K259" t="str">
            <v>Privadu - uma kain 1 deit</v>
          </cell>
        </row>
        <row r="260">
          <cell r="A260" t="str">
            <v>MC12.43.b</v>
          </cell>
          <cell r="B260" t="str">
            <v>Response</v>
          </cell>
          <cell r="D260" t="str">
            <v>Category option</v>
          </cell>
          <cell r="E260">
            <v>2</v>
          </cell>
          <cell r="I260" t="str">
            <v>Private - shared between a few households</v>
          </cell>
          <cell r="K260" t="str">
            <v>Privadu - uma kain balun sosi</v>
          </cell>
        </row>
        <row r="261">
          <cell r="A261" t="str">
            <v>MC12.43.c</v>
          </cell>
          <cell r="B261" t="str">
            <v>Response</v>
          </cell>
          <cell r="D261" t="str">
            <v>Category option</v>
          </cell>
          <cell r="E261">
            <v>3</v>
          </cell>
          <cell r="I261" t="str">
            <v>Community / public</v>
          </cell>
          <cell r="K261" t="str">
            <v>Komunidade / públiku</v>
          </cell>
        </row>
        <row r="262">
          <cell r="A262" t="str">
            <v>MC12.45.a</v>
          </cell>
          <cell r="B262" t="str">
            <v>Response</v>
          </cell>
          <cell r="D262" t="str">
            <v>Category option</v>
          </cell>
          <cell r="E262">
            <v>1</v>
          </cell>
          <cell r="I262" t="str">
            <v>Community</v>
          </cell>
          <cell r="K262" t="str">
            <v>Komunidade</v>
          </cell>
        </row>
        <row r="263">
          <cell r="A263" t="str">
            <v>MC12.45.b</v>
          </cell>
          <cell r="B263" t="str">
            <v>Response</v>
          </cell>
          <cell r="D263" t="str">
            <v>Category option</v>
          </cell>
          <cell r="E263">
            <v>2</v>
          </cell>
          <cell r="I263" t="str">
            <v>Government or government ministries</v>
          </cell>
          <cell r="K263" t="str">
            <v>Governu ka ministériu sira governu nian</v>
          </cell>
        </row>
        <row r="264">
          <cell r="A264" t="str">
            <v>MC12.45.c</v>
          </cell>
          <cell r="B264" t="str">
            <v>Response</v>
          </cell>
          <cell r="D264" t="str">
            <v>Category option</v>
          </cell>
          <cell r="E264">
            <v>3</v>
          </cell>
          <cell r="I264" t="str">
            <v>Cooperative</v>
          </cell>
          <cell r="K264" t="str">
            <v>Kooperativa</v>
          </cell>
        </row>
        <row r="265">
          <cell r="A265" t="str">
            <v>MC12.45.d</v>
          </cell>
          <cell r="B265" t="str">
            <v>Response</v>
          </cell>
          <cell r="D265" t="str">
            <v>Category option</v>
          </cell>
          <cell r="E265">
            <v>4</v>
          </cell>
          <cell r="I265" t="str">
            <v>Development agency or Aid Program (USAID, AusAID, etc.)</v>
          </cell>
          <cell r="K265" t="str">
            <v>Ajénsia dezenvolvimentu (USAID, AusAID, no sst)</v>
          </cell>
        </row>
        <row r="266">
          <cell r="A266" t="str">
            <v>MC12.45.e</v>
          </cell>
          <cell r="B266" t="str">
            <v>Response</v>
          </cell>
          <cell r="D266" t="str">
            <v>Category option</v>
          </cell>
          <cell r="E266">
            <v>5</v>
          </cell>
          <cell r="I266" t="str">
            <v>NGO</v>
          </cell>
          <cell r="K266" t="str">
            <v>ONG</v>
          </cell>
        </row>
        <row r="267">
          <cell r="A267" t="str">
            <v>MC12.45.f</v>
          </cell>
          <cell r="B267" t="str">
            <v>Response</v>
          </cell>
          <cell r="D267" t="str">
            <v>Category option</v>
          </cell>
          <cell r="E267">
            <v>6</v>
          </cell>
          <cell r="I267" t="str">
            <v>Private company</v>
          </cell>
          <cell r="K267" t="str">
            <v>Kompanhia privadu</v>
          </cell>
        </row>
        <row r="268">
          <cell r="A268" t="str">
            <v>MC12.45.g</v>
          </cell>
          <cell r="B268" t="str">
            <v>Response</v>
          </cell>
          <cell r="D268" t="str">
            <v>Category option</v>
          </cell>
          <cell r="E268">
            <v>7</v>
          </cell>
          <cell r="I268" t="str">
            <v>Private individual</v>
          </cell>
          <cell r="K268" t="str">
            <v>Individu privadu</v>
          </cell>
        </row>
        <row r="269">
          <cell r="A269" t="str">
            <v>MC12.51.a</v>
          </cell>
          <cell r="B269" t="str">
            <v>Response</v>
          </cell>
          <cell r="D269" t="str">
            <v>Category option</v>
          </cell>
          <cell r="E269">
            <v>1</v>
          </cell>
          <cell r="I269" t="str">
            <v>Correct</v>
          </cell>
          <cell r="K269" t="str">
            <v>Los</v>
          </cell>
        </row>
        <row r="270">
          <cell r="A270" t="str">
            <v>MC12.61.a</v>
          </cell>
          <cell r="B270" t="str">
            <v>Response</v>
          </cell>
          <cell r="D270" t="str">
            <v>Category option</v>
          </cell>
          <cell r="E270">
            <v>1</v>
          </cell>
          <cell r="I270" t="str">
            <v>Nun / church minister / priest / catechist</v>
          </cell>
          <cell r="K270" t="str">
            <v>Madre / pastor / pendeta / katekista</v>
          </cell>
        </row>
        <row r="271">
          <cell r="A271" t="str">
            <v>MC12.61.b</v>
          </cell>
          <cell r="B271" t="str">
            <v>Response</v>
          </cell>
          <cell r="D271" t="str">
            <v>Category option</v>
          </cell>
          <cell r="E271">
            <v>2</v>
          </cell>
          <cell r="I271" t="str">
            <v>Xefe Aldeia / Xefe Suku / other community leader</v>
          </cell>
          <cell r="K271" t="str">
            <v>Xefe Aldeia / Xefe Suku / lideransa komunidade seluk</v>
          </cell>
        </row>
        <row r="272">
          <cell r="A272" t="str">
            <v>MC12.61.c</v>
          </cell>
          <cell r="B272" t="str">
            <v>Response</v>
          </cell>
          <cell r="D272" t="str">
            <v>Category option</v>
          </cell>
          <cell r="E272">
            <v>3</v>
          </cell>
          <cell r="I272" t="str">
            <v>Public servant/administrator</v>
          </cell>
          <cell r="K272" t="str">
            <v>Funsionáriu públiku/administrador</v>
          </cell>
        </row>
        <row r="273">
          <cell r="A273" t="str">
            <v>MC12.61.d</v>
          </cell>
          <cell r="B273" t="str">
            <v>Response</v>
          </cell>
          <cell r="D273" t="str">
            <v>Category option</v>
          </cell>
          <cell r="E273">
            <v>4</v>
          </cell>
          <cell r="I273" t="str">
            <v>Office worker / secretary</v>
          </cell>
          <cell r="K273" t="str">
            <v>Funsionáriu eskritóriu / sekretaris</v>
          </cell>
        </row>
        <row r="274">
          <cell r="A274" t="str">
            <v>MC12.61.e</v>
          </cell>
          <cell r="B274" t="str">
            <v>Response</v>
          </cell>
          <cell r="D274" t="str">
            <v>Category option</v>
          </cell>
          <cell r="E274">
            <v>5</v>
          </cell>
          <cell r="I274" t="str">
            <v>Translator / interpreter</v>
          </cell>
          <cell r="K274" t="str">
            <v>Tradutor / durbasa</v>
          </cell>
        </row>
        <row r="275">
          <cell r="A275" t="str">
            <v>MC12.61.f</v>
          </cell>
          <cell r="B275" t="str">
            <v>Response</v>
          </cell>
          <cell r="D275" t="str">
            <v>Category option</v>
          </cell>
          <cell r="E275">
            <v>6</v>
          </cell>
          <cell r="I275" t="str">
            <v>Military / soldier</v>
          </cell>
          <cell r="K275" t="str">
            <v>Militar</v>
          </cell>
        </row>
        <row r="276">
          <cell r="A276" t="str">
            <v>MC12.61.g</v>
          </cell>
          <cell r="B276" t="str">
            <v>Response</v>
          </cell>
          <cell r="D276" t="str">
            <v>Category option</v>
          </cell>
          <cell r="E276">
            <v>7</v>
          </cell>
          <cell r="I276" t="str">
            <v>Police</v>
          </cell>
          <cell r="K276" t="str">
            <v>Polísia</v>
          </cell>
        </row>
        <row r="277">
          <cell r="A277" t="str">
            <v>MC12.61.h</v>
          </cell>
          <cell r="B277" t="str">
            <v>Response</v>
          </cell>
          <cell r="D277" t="str">
            <v>Category option</v>
          </cell>
          <cell r="E277">
            <v>8</v>
          </cell>
          <cell r="I277" t="str">
            <v>Security guard</v>
          </cell>
          <cell r="K277" t="str">
            <v>Guarda seguransa</v>
          </cell>
        </row>
        <row r="278">
          <cell r="A278" t="str">
            <v>MC12.61.i</v>
          </cell>
          <cell r="B278" t="str">
            <v>Response</v>
          </cell>
          <cell r="D278" t="str">
            <v>Category option</v>
          </cell>
          <cell r="E278">
            <v>9</v>
          </cell>
          <cell r="I278" t="str">
            <v>Driver / conductor (working for someone else)</v>
          </cell>
          <cell r="K278" t="str">
            <v>Xofer / kondutor (serbisu ba ema ruma)</v>
          </cell>
        </row>
        <row r="279">
          <cell r="A279" t="str">
            <v>MC12.61.j</v>
          </cell>
          <cell r="B279" t="str">
            <v>Response</v>
          </cell>
          <cell r="D279" t="str">
            <v>Category option</v>
          </cell>
          <cell r="E279">
            <v>10</v>
          </cell>
          <cell r="I279" t="str">
            <v>Waiter/waitress</v>
          </cell>
          <cell r="K279" t="str">
            <v>Serventi/servidor</v>
          </cell>
        </row>
        <row r="280">
          <cell r="A280" t="str">
            <v>MC12.61.k</v>
          </cell>
          <cell r="B280" t="str">
            <v>Response</v>
          </cell>
          <cell r="D280" t="str">
            <v>Category option</v>
          </cell>
          <cell r="E280">
            <v>11</v>
          </cell>
          <cell r="I280" t="str">
            <v>Gardener</v>
          </cell>
          <cell r="K280" t="str">
            <v>Trabalhador jardin</v>
          </cell>
        </row>
        <row r="281">
          <cell r="A281" t="str">
            <v>MC12.61.l</v>
          </cell>
          <cell r="B281" t="str">
            <v>Response</v>
          </cell>
          <cell r="D281" t="str">
            <v>Category option</v>
          </cell>
          <cell r="E281">
            <v>12</v>
          </cell>
          <cell r="I281" t="str">
            <v>Maid / nanny / babysitter</v>
          </cell>
          <cell r="K281" t="str">
            <v>Pembantu / hein labarik</v>
          </cell>
        </row>
        <row r="282">
          <cell r="A282" t="str">
            <v>MC12.61.m</v>
          </cell>
          <cell r="B282" t="str">
            <v>Response</v>
          </cell>
          <cell r="D282" t="str">
            <v>Category option</v>
          </cell>
          <cell r="E282">
            <v>13</v>
          </cell>
          <cell r="I282" t="str">
            <v>Cleaner</v>
          </cell>
          <cell r="K282" t="str">
            <v>Trabalhador limpeza</v>
          </cell>
        </row>
        <row r="283">
          <cell r="A283" t="str">
            <v>MC12.61.n</v>
          </cell>
          <cell r="B283" t="str">
            <v>Response</v>
          </cell>
          <cell r="D283" t="str">
            <v>Category option</v>
          </cell>
          <cell r="E283">
            <v>14</v>
          </cell>
          <cell r="I283" t="str">
            <v>Teacher / lecturer / school principal</v>
          </cell>
          <cell r="K283" t="str">
            <v>Mestre / profesor / diretor</v>
          </cell>
        </row>
        <row r="284">
          <cell r="A284" t="str">
            <v>MC12.61.o</v>
          </cell>
          <cell r="B284" t="str">
            <v>Response</v>
          </cell>
          <cell r="D284" t="str">
            <v>Category option</v>
          </cell>
          <cell r="E284">
            <v>15</v>
          </cell>
          <cell r="I284" t="str">
            <v>Nurse</v>
          </cell>
          <cell r="K284" t="str">
            <v>Enfermeiru</v>
          </cell>
        </row>
        <row r="285">
          <cell r="A285" t="str">
            <v>MC12.61.p</v>
          </cell>
          <cell r="B285" t="str">
            <v>Response</v>
          </cell>
          <cell r="D285" t="str">
            <v>Category option</v>
          </cell>
          <cell r="E285">
            <v>16</v>
          </cell>
          <cell r="I285" t="str">
            <v>Midwife</v>
          </cell>
          <cell r="K285" t="str">
            <v>Parteira</v>
          </cell>
        </row>
        <row r="286">
          <cell r="A286" t="str">
            <v>MC12.61.q</v>
          </cell>
          <cell r="B286" t="str">
            <v>Response</v>
          </cell>
          <cell r="D286" t="str">
            <v>Category option</v>
          </cell>
          <cell r="E286">
            <v>17</v>
          </cell>
          <cell r="I286" t="str">
            <v>Tradesperson: carpenter / bricklayer / mechanic</v>
          </cell>
          <cell r="K286" t="str">
            <v>Badaen: badaen ai / karpenteriu / badaen fatuk / mekaniku</v>
          </cell>
        </row>
        <row r="287">
          <cell r="A287" t="str">
            <v>MC12.61.r</v>
          </cell>
          <cell r="B287" t="str">
            <v>Response</v>
          </cell>
          <cell r="D287" t="str">
            <v>Category option</v>
          </cell>
          <cell r="E287">
            <v>18</v>
          </cell>
          <cell r="I287" t="str">
            <v>Labourer - farm / agriculture (working for an employer)</v>
          </cell>
          <cell r="K287" t="str">
            <v>Trabalhador toos nain / agrikultor (serbisu ba patraun)</v>
          </cell>
        </row>
        <row r="288">
          <cell r="A288" t="str">
            <v>MC12.61.s</v>
          </cell>
          <cell r="B288" t="str">
            <v>Response</v>
          </cell>
          <cell r="D288" t="str">
            <v>Category option</v>
          </cell>
          <cell r="E288">
            <v>19</v>
          </cell>
          <cell r="I288" t="str">
            <v>Labourer - non-agriculture (working for an employer)</v>
          </cell>
          <cell r="K288" t="str">
            <v>Trabalhador laos agrikultor (serbisu ba patraun)</v>
          </cell>
        </row>
        <row r="289">
          <cell r="A289" t="str">
            <v>MC12.85.a</v>
          </cell>
          <cell r="B289" t="str">
            <v>Response</v>
          </cell>
          <cell r="D289" t="str">
            <v>Category option</v>
          </cell>
          <cell r="E289">
            <v>1</v>
          </cell>
          <cell r="I289" t="str">
            <v>Relatives outside the household</v>
          </cell>
          <cell r="K289" t="str">
            <v>Familia husi uma kain ida ne'e</v>
          </cell>
        </row>
        <row r="290">
          <cell r="A290" t="str">
            <v>MC12.85.b</v>
          </cell>
          <cell r="B290" t="str">
            <v>Response</v>
          </cell>
          <cell r="D290" t="str">
            <v>Category option</v>
          </cell>
          <cell r="E290">
            <v>2</v>
          </cell>
          <cell r="I290" t="str">
            <v>Other households in the aldeia (not family)</v>
          </cell>
          <cell r="K290" t="str">
            <v>Husi uma kain seluk iha aldeia ida ne'e (laos familia)</v>
          </cell>
        </row>
        <row r="291">
          <cell r="A291" t="str">
            <v>MC12.85.c</v>
          </cell>
          <cell r="B291" t="str">
            <v>Response</v>
          </cell>
          <cell r="D291" t="str">
            <v>Category option</v>
          </cell>
          <cell r="E291">
            <v>3</v>
          </cell>
          <cell r="I291" t="str">
            <v>Bride's family (bride price)</v>
          </cell>
          <cell r="K291" t="str">
            <v>Familia feto foun (barlake)</v>
          </cell>
        </row>
        <row r="292">
          <cell r="A292" t="str">
            <v>MC12.85.d</v>
          </cell>
          <cell r="B292" t="str">
            <v>Response</v>
          </cell>
          <cell r="D292" t="str">
            <v>Category option</v>
          </cell>
          <cell r="E292">
            <v>4</v>
          </cell>
          <cell r="I292" t="str">
            <v>People who attended an event</v>
          </cell>
          <cell r="K292" t="str">
            <v>Ema mak tuir eventu ida</v>
          </cell>
        </row>
        <row r="293">
          <cell r="A293" t="str">
            <v>MC12.85.e</v>
          </cell>
          <cell r="B293" t="str">
            <v>Response</v>
          </cell>
          <cell r="D293" t="str">
            <v>Category option</v>
          </cell>
          <cell r="E293">
            <v>5</v>
          </cell>
          <cell r="I293" t="str">
            <v>Church or religious body</v>
          </cell>
          <cell r="K293" t="str">
            <v>Igreja no organizasaun religiozo</v>
          </cell>
        </row>
        <row r="294">
          <cell r="A294" t="str">
            <v>MC12.85.f</v>
          </cell>
          <cell r="B294" t="str">
            <v>Response</v>
          </cell>
          <cell r="D294" t="str">
            <v>Category option</v>
          </cell>
          <cell r="E294">
            <v>6</v>
          </cell>
          <cell r="I294" t="str">
            <v>NGO</v>
          </cell>
          <cell r="K294" t="str">
            <v>NGO</v>
          </cell>
        </row>
        <row r="295">
          <cell r="A295" t="str">
            <v>MC12.85.g</v>
          </cell>
          <cell r="B295" t="str">
            <v>Response</v>
          </cell>
          <cell r="D295" t="str">
            <v>Category option</v>
          </cell>
          <cell r="E295">
            <v>7</v>
          </cell>
          <cell r="I295" t="str">
            <v>Cooperative</v>
          </cell>
          <cell r="K295" t="str">
            <v>Kooperativa</v>
          </cell>
        </row>
        <row r="296">
          <cell r="A296" t="str">
            <v>MC12.85.h</v>
          </cell>
          <cell r="B296" t="str">
            <v>Response</v>
          </cell>
          <cell r="D296" t="str">
            <v>Category option</v>
          </cell>
          <cell r="E296">
            <v>8</v>
          </cell>
          <cell r="I296" t="str">
            <v>Other community group</v>
          </cell>
          <cell r="K296" t="str">
            <v>Grupu komunidade seluk</v>
          </cell>
        </row>
        <row r="297">
          <cell r="A297" t="str">
            <v>MC12.90.a</v>
          </cell>
          <cell r="B297" t="str">
            <v>Response</v>
          </cell>
          <cell r="D297" t="str">
            <v>Category option</v>
          </cell>
          <cell r="E297">
            <v>1</v>
          </cell>
          <cell r="I297" t="str">
            <v>Conductor (not working for an employer)</v>
          </cell>
          <cell r="K297" t="str">
            <v>Kondutor (laos serbisu ba ema ruma)</v>
          </cell>
        </row>
        <row r="298">
          <cell r="A298" t="str">
            <v>MC12.90.b</v>
          </cell>
          <cell r="B298" t="str">
            <v>Response</v>
          </cell>
          <cell r="D298" t="str">
            <v>Category option</v>
          </cell>
          <cell r="E298">
            <v>2</v>
          </cell>
          <cell r="I298" t="str">
            <v>Masseuse (not working for an employer)</v>
          </cell>
          <cell r="K298" t="str">
            <v>Dudu isin (laos serbisu ba ema ruma)</v>
          </cell>
        </row>
        <row r="299">
          <cell r="A299" t="str">
            <v>MC12.90.c</v>
          </cell>
          <cell r="B299" t="str">
            <v>Response</v>
          </cell>
          <cell r="D299" t="str">
            <v>Category option</v>
          </cell>
          <cell r="E299">
            <v>3</v>
          </cell>
          <cell r="I299" t="str">
            <v>Hairdresser (not working for an employer)</v>
          </cell>
          <cell r="K299" t="str">
            <v>Tesi fuuk (laos serbisu ba ema ruma)</v>
          </cell>
        </row>
        <row r="300">
          <cell r="A300" t="str">
            <v>MC12.90.d</v>
          </cell>
          <cell r="B300" t="str">
            <v>Response</v>
          </cell>
          <cell r="D300" t="str">
            <v>Category option</v>
          </cell>
          <cell r="E300">
            <v>4</v>
          </cell>
          <cell r="I300" t="str">
            <v>Rental income (renting house, motorbike etc.)</v>
          </cell>
          <cell r="K300" t="str">
            <v>Osan husi fo aluga (aluga uma, motor no sst)</v>
          </cell>
        </row>
        <row r="301">
          <cell r="A301" t="str">
            <v>MC12.90.e</v>
          </cell>
          <cell r="B301" t="str">
            <v>Response</v>
          </cell>
          <cell r="D301" t="str">
            <v>Category option</v>
          </cell>
          <cell r="E301">
            <v>5</v>
          </cell>
          <cell r="I301" t="str">
            <v>Interest</v>
          </cell>
          <cell r="K301" t="str">
            <v>Funan</v>
          </cell>
        </row>
        <row r="302">
          <cell r="A302" t="str">
            <v>MC12.90.f</v>
          </cell>
          <cell r="B302" t="str">
            <v>Response</v>
          </cell>
          <cell r="D302" t="str">
            <v>Category option</v>
          </cell>
          <cell r="E302">
            <v>6</v>
          </cell>
          <cell r="I302" t="str">
            <v>Fee / contribution to traditional midwife (dayan)</v>
          </cell>
          <cell r="K302" t="str">
            <v>Osan ba serbisu dayan</v>
          </cell>
        </row>
        <row r="303">
          <cell r="A303" t="str">
            <v>MC12.90.g</v>
          </cell>
          <cell r="B303" t="str">
            <v>Response</v>
          </cell>
          <cell r="D303" t="str">
            <v>Category option</v>
          </cell>
          <cell r="E303">
            <v>7</v>
          </cell>
          <cell r="I303" t="str">
            <v>Fee for traditional healing / prayer (matan dok / tim pendoa)</v>
          </cell>
          <cell r="K303" t="str">
            <v>Osan ba serbisu matan dok / tim pendoa</v>
          </cell>
        </row>
        <row r="304">
          <cell r="A304" t="str">
            <v>MC12.90.h</v>
          </cell>
          <cell r="B304" t="str">
            <v>Response</v>
          </cell>
          <cell r="D304" t="str">
            <v>Category option</v>
          </cell>
          <cell r="E304">
            <v>8</v>
          </cell>
          <cell r="I304" t="str">
            <v>Religious offerings or collections</v>
          </cell>
          <cell r="K304" t="str">
            <v>Kolekta ka oferta relijiaun</v>
          </cell>
        </row>
        <row r="305">
          <cell r="A305" t="str">
            <v>MC12.90.i</v>
          </cell>
          <cell r="B305" t="str">
            <v>Response</v>
          </cell>
          <cell r="D305" t="str">
            <v>Category option</v>
          </cell>
          <cell r="E305">
            <v>9</v>
          </cell>
          <cell r="I305" t="str">
            <v>Gambling winnings</v>
          </cell>
          <cell r="K305" t="str">
            <v>Joga</v>
          </cell>
        </row>
        <row r="306">
          <cell r="A306" t="str">
            <v>MC12.90.j</v>
          </cell>
          <cell r="B306" t="str">
            <v>Response</v>
          </cell>
          <cell r="D306" t="str">
            <v>Category option</v>
          </cell>
          <cell r="E306">
            <v>10</v>
          </cell>
          <cell r="I306" t="str">
            <v>Begging</v>
          </cell>
          <cell r="K306" t="str">
            <v>Husu osan ba ema</v>
          </cell>
        </row>
        <row r="307">
          <cell r="A307" t="str">
            <v>MC12.20.a</v>
          </cell>
          <cell r="B307" t="str">
            <v>Response</v>
          </cell>
          <cell r="D307" t="str">
            <v>Category option</v>
          </cell>
          <cell r="E307">
            <v>1</v>
          </cell>
          <cell r="I307" t="str">
            <v>Caught</v>
          </cell>
          <cell r="K307" t="str">
            <v>Kaer rasik</v>
          </cell>
        </row>
        <row r="308">
          <cell r="A308" t="str">
            <v>MC12.20.b</v>
          </cell>
          <cell r="B308" t="str">
            <v>Response</v>
          </cell>
          <cell r="D308" t="str">
            <v>Category option</v>
          </cell>
          <cell r="E308">
            <v>2</v>
          </cell>
          <cell r="I308" t="str">
            <v>Bought and resold</v>
          </cell>
          <cell r="K308" t="str">
            <v>Hola tia fan tutan fali</v>
          </cell>
        </row>
        <row r="309">
          <cell r="A309" t="str">
            <v>MC12.80.a</v>
          </cell>
          <cell r="B309" t="str">
            <v>Response</v>
          </cell>
          <cell r="D309" t="str">
            <v>Category option</v>
          </cell>
          <cell r="E309">
            <v>1</v>
          </cell>
          <cell r="I309" t="str">
            <v>Veteran pension</v>
          </cell>
          <cell r="K309" t="str">
            <v>Subsidiu veteranu nia</v>
          </cell>
        </row>
        <row r="310">
          <cell r="A310" t="str">
            <v>MC12.80.b</v>
          </cell>
          <cell r="B310" t="str">
            <v>Response</v>
          </cell>
          <cell r="D310" t="str">
            <v>Category option</v>
          </cell>
          <cell r="E310">
            <v>2</v>
          </cell>
          <cell r="I310" t="str">
            <v>Elderly pension</v>
          </cell>
          <cell r="K310" t="str">
            <v>Subsidiu ba idozu</v>
          </cell>
        </row>
        <row r="311">
          <cell r="A311" t="str">
            <v>MC12.80.c</v>
          </cell>
          <cell r="B311" t="str">
            <v>Response</v>
          </cell>
          <cell r="D311" t="str">
            <v>Category option</v>
          </cell>
          <cell r="E311">
            <v>3</v>
          </cell>
          <cell r="I311" t="str">
            <v>Disability pension</v>
          </cell>
          <cell r="K311" t="str">
            <v>Subsidiu ba alezadu / defisienti</v>
          </cell>
        </row>
        <row r="312">
          <cell r="A312" t="str">
            <v>MC12.80.d</v>
          </cell>
          <cell r="B312" t="str">
            <v>Response</v>
          </cell>
          <cell r="D312" t="str">
            <v>Category option</v>
          </cell>
          <cell r="E312">
            <v>4</v>
          </cell>
          <cell r="I312" t="str">
            <v>Bolsa Mae</v>
          </cell>
          <cell r="K312" t="str">
            <v>Bolsa Mae</v>
          </cell>
        </row>
        <row r="313">
          <cell r="A313" t="str">
            <v>MC12.80.d</v>
          </cell>
          <cell r="B313" t="str">
            <v>Response</v>
          </cell>
          <cell r="D313" t="str">
            <v>Category option</v>
          </cell>
          <cell r="E313">
            <v>5</v>
          </cell>
          <cell r="I313" t="str">
            <v>Portuguese pension</v>
          </cell>
          <cell r="K313" t="str">
            <v>Subsidiu husi Portuges</v>
          </cell>
        </row>
        <row r="314">
          <cell r="A314" t="str">
            <v>MC12.41.a</v>
          </cell>
          <cell r="B314" t="str">
            <v>Response</v>
          </cell>
          <cell r="D314" t="str">
            <v>Category option</v>
          </cell>
          <cell r="E314">
            <v>1</v>
          </cell>
          <cell r="I314" t="str">
            <v>School</v>
          </cell>
          <cell r="K314" t="str">
            <v>Eskola</v>
          </cell>
        </row>
        <row r="315">
          <cell r="A315" t="str">
            <v>MC12.41.b</v>
          </cell>
          <cell r="B315" t="str">
            <v>Response</v>
          </cell>
          <cell r="D315" t="str">
            <v>Category option</v>
          </cell>
          <cell r="E315">
            <v>2</v>
          </cell>
          <cell r="I315" t="str">
            <v>Health centre</v>
          </cell>
          <cell r="K315" t="str">
            <v>Sentru saúde</v>
          </cell>
        </row>
        <row r="316">
          <cell r="A316" t="str">
            <v>MC12.41.c</v>
          </cell>
          <cell r="B316" t="str">
            <v>Response</v>
          </cell>
          <cell r="D316" t="str">
            <v>Category option</v>
          </cell>
          <cell r="E316">
            <v>3</v>
          </cell>
          <cell r="I316" t="str">
            <v>Church or other religious building</v>
          </cell>
          <cell r="K316" t="str">
            <v>Igreja ka edifísiu relijiozu seluk</v>
          </cell>
        </row>
        <row r="317">
          <cell r="A317" t="str">
            <v>MC12.41.d</v>
          </cell>
          <cell r="B317" t="str">
            <v>Response</v>
          </cell>
          <cell r="D317" t="str">
            <v>Category option</v>
          </cell>
          <cell r="E317">
            <v>4</v>
          </cell>
          <cell r="I317" t="str">
            <v>Sacred / cultural house</v>
          </cell>
          <cell r="K317" t="str">
            <v>Uma lulik / uma lisan / uma adat</v>
          </cell>
        </row>
        <row r="318">
          <cell r="A318" t="str">
            <v>MC12.41.e</v>
          </cell>
          <cell r="B318" t="str">
            <v>Response</v>
          </cell>
          <cell r="D318" t="str">
            <v>Category option</v>
          </cell>
          <cell r="E318">
            <v>5</v>
          </cell>
          <cell r="I318" t="str">
            <v>Private house or other building</v>
          </cell>
          <cell r="K318" t="str">
            <v>Uma privadu ida ka edifisiu privadu ida</v>
          </cell>
        </row>
        <row r="319">
          <cell r="A319" t="str">
            <v>MC12.41.f</v>
          </cell>
          <cell r="B319" t="str">
            <v>Response</v>
          </cell>
          <cell r="D319" t="str">
            <v>Category option</v>
          </cell>
          <cell r="E319">
            <v>6</v>
          </cell>
          <cell r="I319" t="str">
            <v>Market space</v>
          </cell>
          <cell r="K319" t="str">
            <v>Merkadu fatin</v>
          </cell>
        </row>
        <row r="320">
          <cell r="A320" t="str">
            <v>MC12.41.g</v>
          </cell>
          <cell r="B320" t="str">
            <v>Response</v>
          </cell>
          <cell r="D320" t="str">
            <v>Category option</v>
          </cell>
          <cell r="E320">
            <v>7</v>
          </cell>
          <cell r="I320" t="str">
            <v>Electricity supply / install solar panels</v>
          </cell>
          <cell r="K320" t="str">
            <v>Fornesimentu eletrisidade / monta tenaga surya</v>
          </cell>
        </row>
        <row r="321">
          <cell r="A321" t="str">
            <v>MC12.41.h</v>
          </cell>
          <cell r="B321" t="str">
            <v>Response</v>
          </cell>
          <cell r="D321" t="str">
            <v>Category option</v>
          </cell>
          <cell r="E321">
            <v>8</v>
          </cell>
          <cell r="I321" t="str">
            <v>Road</v>
          </cell>
          <cell r="K321" t="str">
            <v>Estrada</v>
          </cell>
        </row>
        <row r="322">
          <cell r="A322" t="str">
            <v>MC12.41.i</v>
          </cell>
          <cell r="B322" t="str">
            <v>Response</v>
          </cell>
          <cell r="D322" t="str">
            <v>Category option</v>
          </cell>
          <cell r="E322">
            <v>9</v>
          </cell>
          <cell r="I322" t="str">
            <v>Bridge</v>
          </cell>
          <cell r="K322" t="str">
            <v>Ponte</v>
          </cell>
        </row>
        <row r="323">
          <cell r="A323" t="str">
            <v>MC12.41.j</v>
          </cell>
          <cell r="B323" t="str">
            <v>Response</v>
          </cell>
          <cell r="D323" t="str">
            <v>Category option</v>
          </cell>
          <cell r="E323">
            <v>10</v>
          </cell>
          <cell r="I323" t="str">
            <v>Canal, drainage or irrigation system</v>
          </cell>
          <cell r="K323" t="str">
            <v>Be'e dalan, Kanál, be'e dalan ka sistema irrigasaun</v>
          </cell>
        </row>
        <row r="324">
          <cell r="A324" t="str">
            <v>MC12.41.k</v>
          </cell>
          <cell r="B324" t="str">
            <v>Response</v>
          </cell>
          <cell r="D324" t="str">
            <v>Category option</v>
          </cell>
          <cell r="E324">
            <v>11</v>
          </cell>
          <cell r="I324" t="str">
            <v>Water supply - well, pipe, tap etc.</v>
          </cell>
          <cell r="K324" t="str">
            <v>Be'e matan - posu, pipa, torneira no sst</v>
          </cell>
        </row>
        <row r="325">
          <cell r="A325" t="str">
            <v>MC12.41.l</v>
          </cell>
          <cell r="B325" t="str">
            <v>Response</v>
          </cell>
          <cell r="D325" t="str">
            <v>Category option</v>
          </cell>
          <cell r="E325">
            <v>12</v>
          </cell>
          <cell r="I325" t="str">
            <v>Toilet</v>
          </cell>
          <cell r="K325" t="str">
            <v>Sintina</v>
          </cell>
        </row>
        <row r="326">
          <cell r="A326" t="str">
            <v>MC12.41.m</v>
          </cell>
          <cell r="B326" t="str">
            <v>Response</v>
          </cell>
          <cell r="D326" t="str">
            <v>Category option</v>
          </cell>
          <cell r="E326">
            <v>13</v>
          </cell>
          <cell r="I326" t="str">
            <v>Community hall or office</v>
          </cell>
          <cell r="K326" t="str">
            <v>Cede no salaun komunidade nian</v>
          </cell>
        </row>
        <row r="327">
          <cell r="A327" t="str">
            <v>MC12.41.n</v>
          </cell>
          <cell r="B327" t="str">
            <v>Response</v>
          </cell>
          <cell r="D327" t="str">
            <v>Category option</v>
          </cell>
          <cell r="E327">
            <v>14</v>
          </cell>
          <cell r="I327" t="str">
            <v>Oval or sporting facility</v>
          </cell>
          <cell r="K327" t="str">
            <v>Kampu ka fasilidade desportu</v>
          </cell>
        </row>
        <row r="328">
          <cell r="A328" t="str">
            <v>H9.3.a</v>
          </cell>
          <cell r="B328" t="str">
            <v>Response</v>
          </cell>
          <cell r="D328" t="str">
            <v>Category option</v>
          </cell>
          <cell r="E328">
            <v>1</v>
          </cell>
          <cell r="I328" t="str">
            <v>No interest in completing to senior high school</v>
          </cell>
          <cell r="K328" t="str">
            <v>La interese atu remata eskola sekundario</v>
          </cell>
        </row>
        <row r="329">
          <cell r="A329" t="str">
            <v>H9.3.b</v>
          </cell>
          <cell r="B329" t="str">
            <v>Response</v>
          </cell>
          <cell r="D329" t="str">
            <v>Category option</v>
          </cell>
          <cell r="E329">
            <v>2</v>
          </cell>
          <cell r="I329" t="str">
            <v>Too young</v>
          </cell>
          <cell r="K329" t="str">
            <v>Tinan seidauk to'o</v>
          </cell>
        </row>
        <row r="330">
          <cell r="A330" t="str">
            <v>H9.3.c</v>
          </cell>
          <cell r="B330" t="str">
            <v>Response</v>
          </cell>
          <cell r="D330" t="str">
            <v>Category option</v>
          </cell>
          <cell r="E330">
            <v>3</v>
          </cell>
          <cell r="I330" t="str">
            <v>Helps in the family home, farm or business</v>
          </cell>
          <cell r="K330" t="str">
            <v>Ajuda iha uma laran, natar ou bisnis</v>
          </cell>
        </row>
        <row r="331">
          <cell r="A331" t="str">
            <v>H9.3.d</v>
          </cell>
          <cell r="B331" t="str">
            <v>Response</v>
          </cell>
          <cell r="D331" t="str">
            <v>Category option</v>
          </cell>
          <cell r="E331">
            <v>4</v>
          </cell>
          <cell r="I331" t="str">
            <v>Works outside the home / farm / family business</v>
          </cell>
          <cell r="K331" t="str">
            <v>Serbisu iha liur / natar / halao familia nian bisnis</v>
          </cell>
        </row>
        <row r="332">
          <cell r="A332" t="str">
            <v>H9.3.e</v>
          </cell>
          <cell r="B332" t="str">
            <v>Response</v>
          </cell>
          <cell r="D332" t="str">
            <v>Category option</v>
          </cell>
          <cell r="E332">
            <v>5</v>
          </cell>
          <cell r="I332" t="str">
            <v>Grades too low / did not pass</v>
          </cell>
          <cell r="K332" t="str">
            <v>Notas ki'ik liu / la passa</v>
          </cell>
        </row>
        <row r="333">
          <cell r="A333" t="str">
            <v>H9.3.f</v>
          </cell>
          <cell r="B333" t="str">
            <v>Response</v>
          </cell>
          <cell r="D333" t="str">
            <v>Category option</v>
          </cell>
          <cell r="E333">
            <v>6</v>
          </cell>
          <cell r="I333" t="str">
            <v>Bad behaviour / expelled</v>
          </cell>
          <cell r="K333" t="str">
            <v>Hahalok at / hasai husi eskola</v>
          </cell>
        </row>
        <row r="334">
          <cell r="A334" t="str">
            <v>H9.3.g</v>
          </cell>
          <cell r="B334" t="str">
            <v>Response</v>
          </cell>
          <cell r="D334" t="str">
            <v>Category option</v>
          </cell>
          <cell r="E334">
            <v>7</v>
          </cell>
          <cell r="I334" t="str">
            <v>Sick / disabled / mute / deaf</v>
          </cell>
          <cell r="K334" t="str">
            <v>Moras / defisienti / beik / tilun diuk</v>
          </cell>
        </row>
        <row r="335">
          <cell r="A335" t="str">
            <v>H9.3.h</v>
          </cell>
          <cell r="B335" t="str">
            <v>Response</v>
          </cell>
          <cell r="D335" t="str">
            <v>Category option</v>
          </cell>
          <cell r="E335">
            <v>8</v>
          </cell>
          <cell r="I335" t="str">
            <v>School too far</v>
          </cell>
          <cell r="K335" t="str">
            <v>Eskola dok liu</v>
          </cell>
        </row>
        <row r="336">
          <cell r="A336" t="str">
            <v>H9.3.i</v>
          </cell>
          <cell r="B336" t="str">
            <v>Response</v>
          </cell>
          <cell r="D336" t="str">
            <v>Category option</v>
          </cell>
          <cell r="E336">
            <v>9</v>
          </cell>
          <cell r="I336" t="str">
            <v>School not functional (no teachers / standard is poor)</v>
          </cell>
          <cell r="K336" t="str">
            <v>Eskola la funsiona</v>
          </cell>
        </row>
        <row r="337">
          <cell r="A337" t="str">
            <v>H9.3.j</v>
          </cell>
          <cell r="B337" t="str">
            <v>Response</v>
          </cell>
          <cell r="D337" t="str">
            <v>Category option</v>
          </cell>
          <cell r="E337">
            <v>10</v>
          </cell>
          <cell r="I337" t="str">
            <v>Not enough money for school fees / uniforms</v>
          </cell>
          <cell r="K337" t="str">
            <v>Osan la to'o atu selu osan eskola / farda</v>
          </cell>
        </row>
        <row r="338">
          <cell r="A338" t="str">
            <v>H9.3.k</v>
          </cell>
          <cell r="B338" t="str">
            <v>Response</v>
          </cell>
          <cell r="D338" t="str">
            <v>Category option</v>
          </cell>
          <cell r="E338">
            <v>11</v>
          </cell>
          <cell r="I338" t="str">
            <v>Got married / has a family</v>
          </cell>
          <cell r="K338" t="str">
            <v>Kaben ona / iha familia</v>
          </cell>
        </row>
        <row r="339">
          <cell r="A339" t="str">
            <v>H9.3.l</v>
          </cell>
          <cell r="B339" t="str">
            <v>Response</v>
          </cell>
          <cell r="D339" t="str">
            <v>Category option</v>
          </cell>
          <cell r="E339">
            <v>12</v>
          </cell>
          <cell r="I339" t="str">
            <v>Completed senior high school</v>
          </cell>
          <cell r="K339" t="str">
            <v>Ramata ona eskola sekundaria</v>
          </cell>
        </row>
        <row r="340">
          <cell r="A340" t="str">
            <v>H9.4.a</v>
          </cell>
          <cell r="B340" t="str">
            <v>Response</v>
          </cell>
          <cell r="D340" t="str">
            <v>Category option</v>
          </cell>
          <cell r="E340">
            <v>1</v>
          </cell>
          <cell r="I340" t="str">
            <v>Community school</v>
          </cell>
          <cell r="K340" t="str">
            <v>Eskola komunidade</v>
          </cell>
        </row>
        <row r="341">
          <cell r="A341" t="str">
            <v>H9.4.b</v>
          </cell>
          <cell r="B341" t="str">
            <v>Response</v>
          </cell>
          <cell r="D341" t="str">
            <v>Category option</v>
          </cell>
          <cell r="E341">
            <v>2</v>
          </cell>
          <cell r="I341" t="str">
            <v>State school</v>
          </cell>
          <cell r="K341" t="str">
            <v>Eskola publiku / estadu</v>
          </cell>
        </row>
        <row r="342">
          <cell r="A342" t="str">
            <v>H9.4.c</v>
          </cell>
          <cell r="B342" t="str">
            <v>Response</v>
          </cell>
          <cell r="D342" t="str">
            <v>Category option</v>
          </cell>
          <cell r="E342">
            <v>3</v>
          </cell>
          <cell r="I342" t="str">
            <v>Private school</v>
          </cell>
          <cell r="K342" t="str">
            <v>Eskola privadu / swasta</v>
          </cell>
        </row>
        <row r="343">
          <cell r="A343" t="str">
            <v>H9.3a.a</v>
          </cell>
          <cell r="B343" t="str">
            <v>Response</v>
          </cell>
          <cell r="D343" t="str">
            <v>Category option</v>
          </cell>
          <cell r="E343">
            <v>1</v>
          </cell>
          <cell r="I343" t="str">
            <v>Not unhappy</v>
          </cell>
          <cell r="K343" t="str">
            <v>La kontenti hirus</v>
          </cell>
        </row>
        <row r="344">
          <cell r="A344" t="str">
            <v>H9.3a.b</v>
          </cell>
          <cell r="B344" t="str">
            <v>Response</v>
          </cell>
          <cell r="D344" t="str">
            <v>Category option</v>
          </cell>
          <cell r="E344">
            <v>2</v>
          </cell>
          <cell r="I344" t="str">
            <v>A little unhappy</v>
          </cell>
          <cell r="K344" t="str">
            <v>La kontenti</v>
          </cell>
        </row>
        <row r="345">
          <cell r="A345" t="str">
            <v>H9.3a.c</v>
          </cell>
          <cell r="B345" t="str">
            <v>Response</v>
          </cell>
          <cell r="D345" t="str">
            <v>Category option</v>
          </cell>
          <cell r="E345">
            <v>3</v>
          </cell>
          <cell r="I345" t="str">
            <v>Undecided (in 2 minds)</v>
          </cell>
          <cell r="K345" t="str">
            <v>La hatene (laran rua)</v>
          </cell>
        </row>
        <row r="346">
          <cell r="A346" t="str">
            <v>H9.3a.d</v>
          </cell>
          <cell r="B346" t="str">
            <v>Response</v>
          </cell>
          <cell r="D346" t="str">
            <v>Category option</v>
          </cell>
          <cell r="E346">
            <v>4</v>
          </cell>
          <cell r="I346" t="str">
            <v>Don't care</v>
          </cell>
          <cell r="K346" t="str">
            <v>La interese</v>
          </cell>
        </row>
        <row r="347">
          <cell r="A347" t="str">
            <v>H9.21.a</v>
          </cell>
          <cell r="B347" t="str">
            <v>Response</v>
          </cell>
          <cell r="D347" t="str">
            <v>Category option</v>
          </cell>
          <cell r="E347">
            <v>1</v>
          </cell>
          <cell r="I347" t="str">
            <v>Household prefers religious education</v>
          </cell>
          <cell r="K347" t="str">
            <v>Uma-kain gosta liu eskola nebe Amu ka Madre sira mak kaer</v>
          </cell>
        </row>
        <row r="348">
          <cell r="A348" t="str">
            <v>H9.21.b</v>
          </cell>
          <cell r="B348" t="str">
            <v>Response</v>
          </cell>
          <cell r="D348" t="str">
            <v>Category option</v>
          </cell>
          <cell r="E348">
            <v>2</v>
          </cell>
          <cell r="I348" t="str">
            <v>Quality of education is higher / facilities are better</v>
          </cell>
          <cell r="K348" t="str">
            <v>Kualidade eskola nebe diak liu / fasilidade eskola nebe diak liu</v>
          </cell>
        </row>
        <row r="349">
          <cell r="A349" t="str">
            <v>H9.21.c</v>
          </cell>
          <cell r="B349" t="str">
            <v>Response</v>
          </cell>
          <cell r="D349" t="str">
            <v>Category option</v>
          </cell>
          <cell r="E349">
            <v>3</v>
          </cell>
          <cell r="I349" t="str">
            <v>Road to current school is better</v>
          </cell>
          <cell r="K349" t="str">
            <v>Estrada ba eskola ne'e diak liu</v>
          </cell>
        </row>
        <row r="350">
          <cell r="A350" t="str">
            <v>H9.21.d</v>
          </cell>
          <cell r="B350" t="str">
            <v>Response</v>
          </cell>
          <cell r="D350" t="str">
            <v>Category option</v>
          </cell>
          <cell r="E350">
            <v>4</v>
          </cell>
          <cell r="I350" t="str">
            <v>Transport is more readily available to the current school</v>
          </cell>
          <cell r="K350" t="str">
            <v>Fasil liu atu hetan transporte atu ba eskola ne'e</v>
          </cell>
        </row>
        <row r="351">
          <cell r="A351" t="str">
            <v>H9.21.e</v>
          </cell>
          <cell r="B351" t="str">
            <v>Response</v>
          </cell>
          <cell r="D351" t="str">
            <v>Category option</v>
          </cell>
          <cell r="E351">
            <v>5</v>
          </cell>
          <cell r="I351" t="str">
            <v>Location is more convenient (other household members go past there)</v>
          </cell>
          <cell r="K351" t="str">
            <v>Fatin eskola ne'e mak diak liu (membru uma-kain ne'e liu mos husi fatin ne'e)</v>
          </cell>
        </row>
        <row r="352">
          <cell r="A352" t="str">
            <v>H9.21.f</v>
          </cell>
          <cell r="B352" t="str">
            <v>Response</v>
          </cell>
          <cell r="D352" t="str">
            <v>Category option</v>
          </cell>
          <cell r="E352">
            <v>6</v>
          </cell>
          <cell r="I352" t="str">
            <v>Received scholarship to this school</v>
          </cell>
          <cell r="K352" t="str">
            <v>Hetan bolsu estudu atu ba estuda iha eskola ne'e</v>
          </cell>
        </row>
        <row r="353">
          <cell r="A353" t="str">
            <v>H9.21.g</v>
          </cell>
          <cell r="B353" t="str">
            <v>Response</v>
          </cell>
          <cell r="D353" t="str">
            <v>Category option</v>
          </cell>
          <cell r="E353">
            <v>7</v>
          </cell>
          <cell r="I353" t="str">
            <v>{Name} was not permitted at closest school (expelled / did not pass)</v>
          </cell>
          <cell r="K353" t="str">
            <v>{Naran} la bele ba eskola nebe besik liu (tamba ema hasai tia / la passa)</v>
          </cell>
        </row>
        <row r="354">
          <cell r="A354" t="str">
            <v>H9.21.h</v>
          </cell>
          <cell r="B354" t="str">
            <v>Response</v>
          </cell>
          <cell r="D354" t="str">
            <v>Category option</v>
          </cell>
          <cell r="E354">
            <v>8</v>
          </cell>
          <cell r="I354" t="str">
            <v>{Name} was bullied at closest school</v>
          </cell>
          <cell r="K354" t="str">
            <v>{Naran} ema baku iha eskola nebe besik liu ne'e</v>
          </cell>
        </row>
        <row r="355">
          <cell r="A355" t="str">
            <v>H9.21.i</v>
          </cell>
          <cell r="B355" t="str">
            <v>Response</v>
          </cell>
          <cell r="D355" t="str">
            <v>Category option</v>
          </cell>
          <cell r="E355">
            <v>9</v>
          </cell>
          <cell r="I355" t="str">
            <v>{Name} prefers current school (e.g. has friends there)</v>
          </cell>
          <cell r="K355" t="str">
            <v>{Naran} gosta liu eskola ida agora ne'e (tamba iha kolega barak iha neba)</v>
          </cell>
        </row>
        <row r="356">
          <cell r="A356" t="str">
            <v>H9.21.j</v>
          </cell>
          <cell r="B356" t="str">
            <v>Response</v>
          </cell>
          <cell r="D356" t="str">
            <v>Category option</v>
          </cell>
          <cell r="E356">
            <v>10</v>
          </cell>
          <cell r="I356" t="str">
            <v>Closest school is more expensive</v>
          </cell>
          <cell r="K356" t="str">
            <v>Eskola ida besik liu ne'e karun liu</v>
          </cell>
        </row>
        <row r="357">
          <cell r="A357" t="str">
            <v>H9.21.k</v>
          </cell>
          <cell r="B357" t="str">
            <v>Response</v>
          </cell>
          <cell r="D357" t="str">
            <v>Category option</v>
          </cell>
          <cell r="E357">
            <v>11</v>
          </cell>
          <cell r="I357" t="str">
            <v>Closest school temporarily not functioning</v>
          </cell>
          <cell r="K357" t="str">
            <v>Eskola besik liu ne'e, nia fasilidade at hela</v>
          </cell>
        </row>
        <row r="358">
          <cell r="A358" t="str">
            <v>H9.21.l</v>
          </cell>
          <cell r="B358" t="str">
            <v>Response</v>
          </cell>
          <cell r="D358" t="str">
            <v>Category option</v>
          </cell>
          <cell r="E358">
            <v>12</v>
          </cell>
          <cell r="I358" t="str">
            <v>No class at {name}'s level</v>
          </cell>
          <cell r="K358" t="str">
            <v>Laiha klasse iha {naran} nia nivel</v>
          </cell>
        </row>
        <row r="359">
          <cell r="A359" t="str">
            <v>H9.22.a</v>
          </cell>
          <cell r="B359" t="str">
            <v>Response</v>
          </cell>
          <cell r="D359" t="str">
            <v>Category option</v>
          </cell>
          <cell r="E359">
            <v>1</v>
          </cell>
          <cell r="I359" t="str">
            <v>Educational standard is higher</v>
          </cell>
          <cell r="K359" t="str">
            <v>Standar edukasaun diak liu</v>
          </cell>
        </row>
        <row r="360">
          <cell r="A360" t="str">
            <v>H9.22.b</v>
          </cell>
          <cell r="B360" t="str">
            <v>Response</v>
          </cell>
          <cell r="D360" t="str">
            <v>Category option</v>
          </cell>
          <cell r="E360">
            <v>2</v>
          </cell>
          <cell r="I360" t="str">
            <v>Teachers are more qualified</v>
          </cell>
          <cell r="K360" t="str">
            <v>Mestri sira hanorin diak liu</v>
          </cell>
        </row>
        <row r="361">
          <cell r="A361" t="str">
            <v>H9.22.c</v>
          </cell>
          <cell r="B361" t="str">
            <v>Response</v>
          </cell>
          <cell r="D361" t="str">
            <v>Category option</v>
          </cell>
          <cell r="E361">
            <v>3</v>
          </cell>
          <cell r="I361" t="str">
            <v>Teachers come more often</v>
          </cell>
          <cell r="K361" t="str">
            <v>Mestri sira mai eskola hela deit</v>
          </cell>
        </row>
        <row r="362">
          <cell r="A362" t="str">
            <v>H9.22.d</v>
          </cell>
          <cell r="B362" t="str">
            <v>Response</v>
          </cell>
          <cell r="D362" t="str">
            <v>Category option</v>
          </cell>
          <cell r="E362">
            <v>4</v>
          </cell>
          <cell r="I362" t="str">
            <v>More teachers / classes are smaller</v>
          </cell>
          <cell r="K362" t="str">
            <v>Mestri barak / sala estudante ladun barak ida</v>
          </cell>
        </row>
        <row r="363">
          <cell r="A363" t="str">
            <v>H9.22.e</v>
          </cell>
          <cell r="B363" t="str">
            <v>Response</v>
          </cell>
          <cell r="D363" t="str">
            <v>Category option</v>
          </cell>
          <cell r="E363">
            <v>5</v>
          </cell>
          <cell r="I363" t="str">
            <v>More desks / books / equipment</v>
          </cell>
          <cell r="K363" t="str">
            <v>Mesa eskola / livrus / ekipamentu</v>
          </cell>
        </row>
        <row r="364">
          <cell r="A364" t="str">
            <v>H9.22.f</v>
          </cell>
          <cell r="B364" t="str">
            <v>Response</v>
          </cell>
          <cell r="D364" t="str">
            <v>Category option</v>
          </cell>
          <cell r="E364">
            <v>6</v>
          </cell>
          <cell r="I364" t="str">
            <v>More facilities (kitchen / toilets / sports field)</v>
          </cell>
          <cell r="K364" t="str">
            <v>Fasilidade barak liu (dapur / haris fatin / fasiliadade desportu)</v>
          </cell>
        </row>
      </sheetData>
      <sheetData sheetId="4" refreshError="1">
        <row r="1">
          <cell r="A1" t="str">
            <v>Unique ID</v>
          </cell>
          <cell r="C1" t="str">
            <v>Question or Response</v>
          </cell>
          <cell r="D1" t="str">
            <v>Question Completion Method</v>
          </cell>
          <cell r="E1" t="str">
            <v>Response Display Format</v>
          </cell>
          <cell r="F1" t="str">
            <v>Data Format</v>
          </cell>
          <cell r="G1" t="str">
            <v>Lower Bound</v>
          </cell>
          <cell r="H1" t="str">
            <v>Upper Bound</v>
          </cell>
          <cell r="I1" t="str">
            <v>Display Text</v>
          </cell>
          <cell r="K1" t="str">
            <v>Tetun</v>
          </cell>
        </row>
        <row r="2">
          <cell r="A2" t="str">
            <v>HB1.01</v>
          </cell>
          <cell r="C2" t="str">
            <v>Question</v>
          </cell>
          <cell r="D2" t="str">
            <v>Read question</v>
          </cell>
          <cell r="E2" t="str">
            <v>Category - choose one</v>
          </cell>
          <cell r="F2" t="str">
            <v>Code</v>
          </cell>
          <cell r="G2" t="str">
            <v>-</v>
          </cell>
          <cell r="H2" t="str">
            <v>-</v>
          </cell>
          <cell r="I2" t="str">
            <v>Do you agree to participate in this interview?</v>
          </cell>
          <cell r="K2" t="str">
            <v>Ita bot aseita atu partisipa iha intrevista ida ne?</v>
          </cell>
        </row>
        <row r="3">
          <cell r="A3" t="str">
            <v>HB2.10</v>
          </cell>
          <cell r="C3" t="str">
            <v>Question</v>
          </cell>
          <cell r="D3" t="str">
            <v>Read question</v>
          </cell>
          <cell r="E3" t="str">
            <v>Text response</v>
          </cell>
          <cell r="F3" t="str">
            <v>Text</v>
          </cell>
          <cell r="G3" t="str">
            <v>-</v>
          </cell>
          <cell r="H3" t="str">
            <v>-</v>
          </cell>
          <cell r="I3" t="str">
            <v>Name</v>
          </cell>
          <cell r="K3" t="str">
            <v>Naran</v>
          </cell>
        </row>
        <row r="4">
          <cell r="A4" t="str">
            <v>HB2.24</v>
          </cell>
          <cell r="C4" t="str">
            <v>Question</v>
          </cell>
          <cell r="D4" t="str">
            <v>Enumerator completes</v>
          </cell>
          <cell r="E4" t="str">
            <v>Category - choose one</v>
          </cell>
          <cell r="F4" t="str">
            <v>Code</v>
          </cell>
          <cell r="G4" t="str">
            <v>-</v>
          </cell>
          <cell r="H4" t="str">
            <v>-</v>
          </cell>
          <cell r="I4" t="str">
            <v>ENUMERATOR CHECK: {Name} is {age}. Does this seem accurate?</v>
          </cell>
          <cell r="K4" t="str">
            <v>INTERVISTADOR KONFIRMA: Nia {naran} tinan {tinan}. Hatudu loos ka lae?</v>
          </cell>
        </row>
        <row r="5">
          <cell r="A5" t="str">
            <v>HB2.34</v>
          </cell>
          <cell r="C5" t="str">
            <v>Question</v>
          </cell>
          <cell r="D5" t="str">
            <v>Enumerator completes</v>
          </cell>
          <cell r="E5" t="str">
            <v>Category - choose one</v>
          </cell>
          <cell r="F5" t="str">
            <v>Code</v>
          </cell>
          <cell r="G5" t="str">
            <v>-</v>
          </cell>
          <cell r="H5" t="str">
            <v>-</v>
          </cell>
          <cell r="I5" t="str">
            <v>ENUMERATOR CHECK: {Name} is {age}. Does this seem accurate?</v>
          </cell>
          <cell r="K5" t="str">
            <v>INTERVISTADOR KONFIRMA: Nia {naran} tinan {tinan}. Hatudu loos ka lae?</v>
          </cell>
        </row>
        <row r="6">
          <cell r="A6" t="str">
            <v>HB2.51</v>
          </cell>
          <cell r="C6" t="str">
            <v>Question</v>
          </cell>
          <cell r="D6" t="str">
            <v>Read question</v>
          </cell>
          <cell r="E6" t="str">
            <v>Category - choose one</v>
          </cell>
          <cell r="F6" t="str">
            <v>Code</v>
          </cell>
          <cell r="G6" t="str">
            <v>-</v>
          </cell>
          <cell r="H6" t="str">
            <v>-</v>
          </cell>
          <cell r="I6" t="str">
            <v>Do you know how old {name} was when the Indonesians came in 1975?</v>
          </cell>
          <cell r="K6" t="str">
            <v>Ita hatene nia {naran} tinan iha momentu Indonezia tama ba 1975?</v>
          </cell>
        </row>
        <row r="7">
          <cell r="A7" t="str">
            <v>HB2.52</v>
          </cell>
          <cell r="C7" t="str">
            <v>Question</v>
          </cell>
          <cell r="D7" t="str">
            <v>Read question</v>
          </cell>
          <cell r="E7" t="str">
            <v>Numeric response</v>
          </cell>
          <cell r="F7" t="str">
            <v>XXX</v>
          </cell>
          <cell r="G7">
            <v>0</v>
          </cell>
          <cell r="H7">
            <v>60</v>
          </cell>
          <cell r="I7" t="str">
            <v>How old was {name} when the Indonesians came in 1975?</v>
          </cell>
          <cell r="K7" t="str">
            <v>Iha momentu Indonezia tama ba 1975, nia {naran} tinan hira?</v>
          </cell>
        </row>
        <row r="8">
          <cell r="A8" t="str">
            <v>HB2.63</v>
          </cell>
          <cell r="C8" t="str">
            <v>Question</v>
          </cell>
          <cell r="D8" t="str">
            <v>Read question</v>
          </cell>
          <cell r="E8" t="str">
            <v>Category - choose one</v>
          </cell>
          <cell r="F8" t="str">
            <v>Code</v>
          </cell>
          <cell r="G8" t="str">
            <v>-</v>
          </cell>
          <cell r="H8" t="str">
            <v>-</v>
          </cell>
          <cell r="I8" t="str">
            <v>Do you know how old {name} was at the 1999 referendum?</v>
          </cell>
          <cell r="K8" t="str">
            <v>Ita hatene nia {naran} tinan iha momentu referendum ba 1999?</v>
          </cell>
        </row>
        <row r="9">
          <cell r="A9" t="str">
            <v>HB2.64</v>
          </cell>
          <cell r="C9" t="str">
            <v>Question</v>
          </cell>
          <cell r="D9" t="str">
            <v>Read question</v>
          </cell>
          <cell r="E9" t="str">
            <v>Numeric response</v>
          </cell>
          <cell r="F9" t="str">
            <v>XXX</v>
          </cell>
          <cell r="G9">
            <v>0</v>
          </cell>
          <cell r="H9">
            <v>60</v>
          </cell>
          <cell r="I9" t="str">
            <v>How old was {name} at the 1999 referendum?</v>
          </cell>
          <cell r="K9" t="str">
            <v>Iha momentu referendum ba 1999, nia {naran} tinan hira?</v>
          </cell>
        </row>
        <row r="10">
          <cell r="A10" t="str">
            <v>HB2.65</v>
          </cell>
          <cell r="C10" t="str">
            <v>Question</v>
          </cell>
          <cell r="D10" t="str">
            <v>Read question</v>
          </cell>
          <cell r="E10" t="str">
            <v>Category - choose one</v>
          </cell>
          <cell r="F10" t="str">
            <v>Code</v>
          </cell>
          <cell r="G10" t="str">
            <v>-</v>
          </cell>
          <cell r="H10" t="str">
            <v>-</v>
          </cell>
          <cell r="I10" t="str">
            <v>Was {name} born before or after the Santa Cruz massacre in 1991?</v>
          </cell>
          <cell r="K10" t="str">
            <v>{Naran} moris antes ka depois masakre Santa Cruize (1991)?</v>
          </cell>
        </row>
        <row r="11">
          <cell r="A11" t="str">
            <v>MJ3.01</v>
          </cell>
          <cell r="C11" t="str">
            <v>Question</v>
          </cell>
          <cell r="D11" t="str">
            <v>Read question</v>
          </cell>
          <cell r="E11" t="str">
            <v>Category - choose one</v>
          </cell>
          <cell r="F11" t="str">
            <v>Code</v>
          </cell>
          <cell r="G11" t="str">
            <v>-</v>
          </cell>
          <cell r="H11" t="str">
            <v>-</v>
          </cell>
          <cell r="I11" t="str">
            <v>Have you ever been enrolled in school?</v>
          </cell>
          <cell r="K11" t="str">
            <v>Ita bot pernah ba eskola?</v>
          </cell>
        </row>
        <row r="12">
          <cell r="A12" t="str">
            <v>MJ3.02</v>
          </cell>
          <cell r="C12" t="str">
            <v>Question</v>
          </cell>
          <cell r="D12" t="str">
            <v>Read question</v>
          </cell>
          <cell r="E12" t="str">
            <v>Category - choose one</v>
          </cell>
          <cell r="F12" t="str">
            <v>Code</v>
          </cell>
          <cell r="G12" t="str">
            <v>-</v>
          </cell>
          <cell r="H12" t="str">
            <v>-</v>
          </cell>
          <cell r="I12" t="str">
            <v>What is the highest level of education you have completed?</v>
          </cell>
          <cell r="K12" t="str">
            <v>Nivel edukasaun ikus nebe ita bot hasai mak saida?</v>
          </cell>
        </row>
        <row r="13">
          <cell r="A13" t="str">
            <v>HC1.03</v>
          </cell>
          <cell r="C13" t="str">
            <v>Question</v>
          </cell>
          <cell r="D13" t="str">
            <v>Read question</v>
          </cell>
          <cell r="E13" t="str">
            <v>Numeric response</v>
          </cell>
          <cell r="F13" t="str">
            <v>X</v>
          </cell>
          <cell r="G13">
            <v>1</v>
          </cell>
          <cell r="H13">
            <v>6</v>
          </cell>
          <cell r="I13" t="str">
            <v>What is the highest class you have completed at primary school?</v>
          </cell>
          <cell r="K13" t="str">
            <v>Klasse eskola primária ikus nebe ita bot hasai mak saida?</v>
          </cell>
        </row>
        <row r="14">
          <cell r="A14" t="str">
            <v>HC1.04</v>
          </cell>
          <cell r="C14" t="str">
            <v>Question</v>
          </cell>
          <cell r="D14" t="str">
            <v>Read question</v>
          </cell>
          <cell r="E14" t="str">
            <v>Numeric response</v>
          </cell>
          <cell r="F14" t="str">
            <v>X</v>
          </cell>
          <cell r="G14">
            <v>1</v>
          </cell>
          <cell r="H14">
            <v>3</v>
          </cell>
          <cell r="I14" t="str">
            <v>What is the highest class you have completed at junior high school?</v>
          </cell>
          <cell r="K14" t="str">
            <v>Klasse eskola pre-sekundária ikus nebe ita bot hasai mak saida?</v>
          </cell>
        </row>
        <row r="15">
          <cell r="A15" t="str">
            <v>HC1.05</v>
          </cell>
          <cell r="C15" t="str">
            <v>Question</v>
          </cell>
          <cell r="D15" t="str">
            <v>Read question</v>
          </cell>
          <cell r="E15" t="str">
            <v>Numeric response</v>
          </cell>
          <cell r="F15" t="str">
            <v>X</v>
          </cell>
          <cell r="G15">
            <v>1</v>
          </cell>
          <cell r="H15">
            <v>3</v>
          </cell>
          <cell r="I15" t="str">
            <v>What is the highest class you have completed at senior high school?</v>
          </cell>
          <cell r="K15" t="str">
            <v>Klasse eskola sekundário ikus nebe ita bot hasai mak saida?</v>
          </cell>
        </row>
        <row r="16">
          <cell r="A16" t="str">
            <v>MJ3.03</v>
          </cell>
          <cell r="C16" t="str">
            <v>Question</v>
          </cell>
          <cell r="D16" t="str">
            <v>Read question</v>
          </cell>
          <cell r="E16" t="str">
            <v>Category - choose all</v>
          </cell>
          <cell r="F16" t="str">
            <v>Code</v>
          </cell>
          <cell r="G16" t="str">
            <v>-</v>
          </cell>
          <cell r="H16" t="str">
            <v>-</v>
          </cell>
          <cell r="I16" t="str">
            <v>Have you completed any courses at an academy or institute?</v>
          </cell>
          <cell r="K16" t="str">
            <v>Ita bot kompleta ona kursu iha akademia ou institutu balun?</v>
          </cell>
        </row>
        <row r="17">
          <cell r="A17" t="str">
            <v>MJ3.03x</v>
          </cell>
          <cell r="C17" t="str">
            <v>Question</v>
          </cell>
          <cell r="D17" t="str">
            <v>Read question</v>
          </cell>
          <cell r="E17" t="str">
            <v>Text response</v>
          </cell>
          <cell r="F17" t="str">
            <v>Text</v>
          </cell>
          <cell r="G17" t="str">
            <v>-</v>
          </cell>
          <cell r="H17" t="str">
            <v>-</v>
          </cell>
          <cell r="I17" t="str">
            <v>[Specify other course]</v>
          </cell>
          <cell r="K17" t="str">
            <v>[Spesifika kursu seluk]</v>
          </cell>
        </row>
        <row r="18">
          <cell r="A18" t="str">
            <v>MC9.01</v>
          </cell>
          <cell r="C18" t="str">
            <v>Question</v>
          </cell>
          <cell r="D18" t="str">
            <v>Read question</v>
          </cell>
          <cell r="E18" t="str">
            <v>Category - choose one</v>
          </cell>
          <cell r="F18" t="str">
            <v>Code</v>
          </cell>
          <cell r="G18" t="str">
            <v>-</v>
          </cell>
          <cell r="H18" t="str">
            <v>-</v>
          </cell>
          <cell r="I18" t="str">
            <v>Does any member of this household have a bank account?</v>
          </cell>
          <cell r="K18" t="str">
            <v>Iha ema balun iha ita nian uma-kain laran nebe mak iha kontaria banku?</v>
          </cell>
        </row>
        <row r="19">
          <cell r="A19" t="str">
            <v>HC2.16x</v>
          </cell>
          <cell r="C19" t="str">
            <v>Question</v>
          </cell>
          <cell r="D19" t="str">
            <v>Read question</v>
          </cell>
          <cell r="E19" t="str">
            <v>Category - choose one</v>
          </cell>
          <cell r="F19" t="str">
            <v>Code</v>
          </cell>
          <cell r="G19" t="str">
            <v>-</v>
          </cell>
          <cell r="H19" t="str">
            <v>-</v>
          </cell>
          <cell r="I19" t="str">
            <v>[Specify time period]</v>
          </cell>
          <cell r="K19" t="str">
            <v>[Spesifika tempu]</v>
          </cell>
        </row>
        <row r="20">
          <cell r="A20" t="str">
            <v>MC4.02</v>
          </cell>
          <cell r="C20" t="str">
            <v>Question</v>
          </cell>
          <cell r="D20" t="str">
            <v>Enumerator completes</v>
          </cell>
          <cell r="E20" t="str">
            <v>Numeric response</v>
          </cell>
          <cell r="F20" t="str">
            <v>XXXX</v>
          </cell>
          <cell r="G20" t="str">
            <v>-</v>
          </cell>
          <cell r="H20" t="str">
            <v>-</v>
          </cell>
          <cell r="I20" t="str">
            <v>Enter length 1 of land area in metres</v>
          </cell>
          <cell r="K20" t="str">
            <v>Hakerek rai nia naruk 1 iha metru</v>
          </cell>
        </row>
        <row r="21">
          <cell r="A21" t="str">
            <v>MC4.03</v>
          </cell>
          <cell r="C21" t="str">
            <v>Question</v>
          </cell>
          <cell r="D21" t="str">
            <v>Enumerator completes</v>
          </cell>
          <cell r="E21" t="str">
            <v>Numeric response</v>
          </cell>
          <cell r="F21" t="str">
            <v>XXXX</v>
          </cell>
          <cell r="G21" t="str">
            <v>-</v>
          </cell>
          <cell r="H21" t="str">
            <v>-</v>
          </cell>
          <cell r="I21" t="str">
            <v>Enter length 2 of land area in metres</v>
          </cell>
          <cell r="K21" t="str">
            <v>Hakerek rai nia naruk 1 iha metru</v>
          </cell>
        </row>
        <row r="22">
          <cell r="A22" t="str">
            <v>MC4.04</v>
          </cell>
          <cell r="C22" t="str">
            <v>Question</v>
          </cell>
          <cell r="D22" t="str">
            <v>Enumerator completes</v>
          </cell>
          <cell r="E22" t="str">
            <v>Numeric response</v>
          </cell>
          <cell r="F22" t="str">
            <v>XXXXX</v>
          </cell>
          <cell r="G22" t="str">
            <v>-</v>
          </cell>
          <cell r="H22" t="str">
            <v>-</v>
          </cell>
          <cell r="I22" t="str">
            <v>Enter area of land in square metres</v>
          </cell>
          <cell r="K22" t="str">
            <v>Hakerek rai nia luan iha metru kuadradu</v>
          </cell>
        </row>
        <row r="23">
          <cell r="A23" t="str">
            <v>MC4.05</v>
          </cell>
          <cell r="C23" t="str">
            <v>Question</v>
          </cell>
          <cell r="D23" t="str">
            <v>Enumerator completes</v>
          </cell>
          <cell r="E23" t="str">
            <v>Numeric response</v>
          </cell>
          <cell r="F23" t="str">
            <v>XXXX</v>
          </cell>
          <cell r="G23" t="str">
            <v>-</v>
          </cell>
          <cell r="H23" t="str">
            <v>-</v>
          </cell>
          <cell r="I23" t="str">
            <v>Enter area of land in hectares</v>
          </cell>
          <cell r="K23" t="str">
            <v>Hakerek rai nia luan iha hektar</v>
          </cell>
        </row>
        <row r="24">
          <cell r="A24" t="str">
            <v>MC5.21</v>
          </cell>
          <cell r="C24" t="str">
            <v>Question</v>
          </cell>
          <cell r="D24" t="str">
            <v>Read question</v>
          </cell>
          <cell r="E24" t="str">
            <v>Category - choose one</v>
          </cell>
          <cell r="F24" t="str">
            <v>Code</v>
          </cell>
          <cell r="G24" t="str">
            <v>-</v>
          </cell>
          <cell r="H24" t="str">
            <v>-</v>
          </cell>
          <cell r="I24" t="str">
            <v>Who can use this water source?</v>
          </cell>
          <cell r="K24" t="str">
            <v>Se'e deit mak bele uza be'e matan ne'e?</v>
          </cell>
        </row>
        <row r="25">
          <cell r="A25" t="str">
            <v>MC5.21x</v>
          </cell>
          <cell r="C25" t="str">
            <v>Question</v>
          </cell>
          <cell r="D25" t="str">
            <v>Enumerator completes</v>
          </cell>
          <cell r="E25" t="str">
            <v>Text response</v>
          </cell>
          <cell r="F25" t="str">
            <v>Text</v>
          </cell>
          <cell r="G25" t="str">
            <v>-</v>
          </cell>
          <cell r="H25" t="str">
            <v>-</v>
          </cell>
          <cell r="I25" t="str">
            <v>[Specify who can use the water source]</v>
          </cell>
          <cell r="K25" t="str">
            <v>[Spesifika se mak bele uza be'e matan ne'e]</v>
          </cell>
        </row>
        <row r="26">
          <cell r="A26" t="str">
            <v>MC10.10</v>
          </cell>
          <cell r="C26" t="str">
            <v>Question</v>
          </cell>
          <cell r="D26" t="str">
            <v>Read question</v>
          </cell>
          <cell r="E26" t="str">
            <v>Category - choose one</v>
          </cell>
          <cell r="F26" t="str">
            <v>Code</v>
          </cell>
          <cell r="I26" t="str">
            <v>When was the last time you went to the sub-district capital?</v>
          </cell>
          <cell r="K26" t="str">
            <v>Horbain hira mak tempu ikus liu ita ba kapital sub-distritu nian?</v>
          </cell>
        </row>
        <row r="27">
          <cell r="A27" t="str">
            <v>MC10.22</v>
          </cell>
          <cell r="C27" t="str">
            <v>Question</v>
          </cell>
          <cell r="D27" t="str">
            <v>Read question</v>
          </cell>
          <cell r="E27" t="str">
            <v>Category - choose one</v>
          </cell>
          <cell r="F27" t="str">
            <v>Code</v>
          </cell>
          <cell r="I27" t="str">
            <v>When was the last time you went to the district capital?</v>
          </cell>
          <cell r="K27" t="str">
            <v>Horbain hira mak tempu ikus liu ita ba kapital distritu nian?</v>
          </cell>
        </row>
        <row r="28">
          <cell r="A28" t="str">
            <v>MC10.32</v>
          </cell>
          <cell r="C28" t="str">
            <v>Question</v>
          </cell>
          <cell r="D28" t="str">
            <v>Read question</v>
          </cell>
          <cell r="E28" t="str">
            <v>Category - choose one</v>
          </cell>
          <cell r="F28" t="str">
            <v>Code</v>
          </cell>
          <cell r="I28" t="str">
            <v>When was the last time you went to Dili?</v>
          </cell>
          <cell r="K28" t="str">
            <v>Horbain hira mak tempu ikus liu ita ba Dili?</v>
          </cell>
        </row>
        <row r="29">
          <cell r="A29" t="str">
            <v>MC10.42</v>
          </cell>
          <cell r="C29" t="str">
            <v>Question</v>
          </cell>
          <cell r="D29" t="str">
            <v>Read question</v>
          </cell>
          <cell r="E29" t="str">
            <v>Category - choose one</v>
          </cell>
          <cell r="F29" t="str">
            <v>Code</v>
          </cell>
          <cell r="I29" t="str">
            <v>When was the last time you went in to Dili?</v>
          </cell>
          <cell r="K29" t="str">
            <v>Horbain hira mak tempu ikus liu ita ba Dili sentral?</v>
          </cell>
        </row>
        <row r="30">
          <cell r="A30" t="str">
            <v>MC10.11</v>
          </cell>
          <cell r="C30" t="str">
            <v>Question</v>
          </cell>
          <cell r="D30" t="str">
            <v>Enumerator completes</v>
          </cell>
          <cell r="E30" t="str">
            <v>Numeric response</v>
          </cell>
          <cell r="F30" t="str">
            <v>Date: year + month + day</v>
          </cell>
          <cell r="I30" t="str">
            <v>[Select date]</v>
          </cell>
          <cell r="K30" t="str">
            <v>[Hili data]</v>
          </cell>
        </row>
        <row r="31">
          <cell r="A31" t="str">
            <v>MC10.23</v>
          </cell>
          <cell r="C31" t="str">
            <v>Question</v>
          </cell>
          <cell r="D31" t="str">
            <v>Enumerator completes</v>
          </cell>
          <cell r="E31" t="str">
            <v>Numeric response</v>
          </cell>
          <cell r="F31" t="str">
            <v>Date: year + month + day</v>
          </cell>
          <cell r="I31" t="str">
            <v>[Select date]</v>
          </cell>
          <cell r="K31" t="str">
            <v>[Hili data]</v>
          </cell>
        </row>
        <row r="32">
          <cell r="A32" t="str">
            <v>MC10.33</v>
          </cell>
          <cell r="C32" t="str">
            <v>Question</v>
          </cell>
          <cell r="D32" t="str">
            <v>Enumerator completes</v>
          </cell>
          <cell r="E32" t="str">
            <v>Numeric response</v>
          </cell>
          <cell r="F32" t="str">
            <v>Date: year + month + day</v>
          </cell>
          <cell r="I32" t="str">
            <v>[Select date]</v>
          </cell>
          <cell r="K32" t="str">
            <v>[Hili data]</v>
          </cell>
        </row>
        <row r="33">
          <cell r="A33" t="str">
            <v>MC10.43</v>
          </cell>
          <cell r="C33" t="str">
            <v>Question</v>
          </cell>
          <cell r="D33" t="str">
            <v>Enumerator completes</v>
          </cell>
          <cell r="E33" t="str">
            <v>Numeric response</v>
          </cell>
          <cell r="F33" t="str">
            <v>Date: year + month + day</v>
          </cell>
          <cell r="I33" t="str">
            <v>[Select date]</v>
          </cell>
          <cell r="K33" t="str">
            <v>[Hili data]</v>
          </cell>
        </row>
        <row r="34">
          <cell r="A34" t="str">
            <v>MC10.12</v>
          </cell>
          <cell r="C34" t="str">
            <v>Question</v>
          </cell>
          <cell r="D34" t="str">
            <v>Enumerator completes</v>
          </cell>
          <cell r="E34" t="str">
            <v>Numeric response</v>
          </cell>
          <cell r="F34" t="str">
            <v>Date: year + month</v>
          </cell>
          <cell r="I34" t="str">
            <v>[Select date]</v>
          </cell>
          <cell r="K34" t="str">
            <v>[Hili data]</v>
          </cell>
        </row>
        <row r="35">
          <cell r="A35" t="str">
            <v>MC10.24</v>
          </cell>
          <cell r="C35" t="str">
            <v>Question</v>
          </cell>
          <cell r="D35" t="str">
            <v>Enumerator completes</v>
          </cell>
          <cell r="E35" t="str">
            <v>Numeric response</v>
          </cell>
          <cell r="F35" t="str">
            <v>Date: year + month</v>
          </cell>
          <cell r="I35" t="str">
            <v>[Select date]</v>
          </cell>
          <cell r="K35" t="str">
            <v>[Hili data]</v>
          </cell>
        </row>
        <row r="36">
          <cell r="A36" t="str">
            <v>MC10.34</v>
          </cell>
          <cell r="C36" t="str">
            <v>Question</v>
          </cell>
          <cell r="D36" t="str">
            <v>Enumerator completes</v>
          </cell>
          <cell r="E36" t="str">
            <v>Numeric response</v>
          </cell>
          <cell r="F36" t="str">
            <v>Date: year + month</v>
          </cell>
          <cell r="I36" t="str">
            <v>[Select date]</v>
          </cell>
        </row>
        <row r="37">
          <cell r="A37" t="str">
            <v>MC10.44</v>
          </cell>
          <cell r="C37" t="str">
            <v>Question</v>
          </cell>
          <cell r="D37" t="str">
            <v>Enumerator completes</v>
          </cell>
          <cell r="E37" t="str">
            <v>Numeric response</v>
          </cell>
          <cell r="F37" t="str">
            <v>Date: year + month</v>
          </cell>
          <cell r="I37" t="str">
            <v>[Select date]</v>
          </cell>
        </row>
        <row r="38">
          <cell r="A38" t="str">
            <v>MC10.13</v>
          </cell>
          <cell r="C38" t="str">
            <v>Question</v>
          </cell>
          <cell r="D38" t="str">
            <v>Read question</v>
          </cell>
          <cell r="E38" t="str">
            <v>Numeric response</v>
          </cell>
          <cell r="F38" t="str">
            <v>XX</v>
          </cell>
          <cell r="I38" t="str">
            <v>How many days ago?</v>
          </cell>
          <cell r="K38" t="str">
            <v>Loron liu ba hira?</v>
          </cell>
        </row>
        <row r="39">
          <cell r="A39" t="str">
            <v>MC10.25</v>
          </cell>
          <cell r="C39" t="str">
            <v>Question</v>
          </cell>
          <cell r="D39" t="str">
            <v>Read question</v>
          </cell>
          <cell r="E39" t="str">
            <v>Numeric response</v>
          </cell>
          <cell r="F39" t="str">
            <v>XX</v>
          </cell>
          <cell r="I39" t="str">
            <v>How many days ago?</v>
          </cell>
          <cell r="K39" t="str">
            <v>Loron liu ba hira?</v>
          </cell>
        </row>
        <row r="40">
          <cell r="A40" t="str">
            <v>MC10.35</v>
          </cell>
          <cell r="C40" t="str">
            <v>Question</v>
          </cell>
          <cell r="D40" t="str">
            <v>Read question</v>
          </cell>
          <cell r="E40" t="str">
            <v>Numeric response</v>
          </cell>
          <cell r="F40" t="str">
            <v>XX</v>
          </cell>
          <cell r="I40" t="str">
            <v>How many days ago?</v>
          </cell>
          <cell r="K40" t="str">
            <v>Loron liu ba hira?</v>
          </cell>
        </row>
        <row r="41">
          <cell r="A41" t="str">
            <v>MC10.45</v>
          </cell>
          <cell r="C41" t="str">
            <v>Question</v>
          </cell>
          <cell r="D41" t="str">
            <v>Read question</v>
          </cell>
          <cell r="E41" t="str">
            <v>Numeric response</v>
          </cell>
          <cell r="F41" t="str">
            <v>XX</v>
          </cell>
          <cell r="I41" t="str">
            <v>How many days ago?</v>
          </cell>
          <cell r="K41" t="str">
            <v>Loron liu ba hira?</v>
          </cell>
        </row>
        <row r="42">
          <cell r="A42" t="str">
            <v>MC10.14</v>
          </cell>
          <cell r="C42" t="str">
            <v>Question</v>
          </cell>
          <cell r="D42" t="str">
            <v>Read question</v>
          </cell>
          <cell r="E42" t="str">
            <v>Numeric response</v>
          </cell>
          <cell r="F42" t="str">
            <v>XX</v>
          </cell>
          <cell r="I42" t="str">
            <v>How many weeks ago?</v>
          </cell>
          <cell r="K42" t="str">
            <v>Semana liu ba hira?</v>
          </cell>
        </row>
        <row r="43">
          <cell r="A43" t="str">
            <v>MC10.26</v>
          </cell>
          <cell r="C43" t="str">
            <v>Question</v>
          </cell>
          <cell r="D43" t="str">
            <v>Read question</v>
          </cell>
          <cell r="E43" t="str">
            <v>Numeric response</v>
          </cell>
          <cell r="F43" t="str">
            <v>XX</v>
          </cell>
          <cell r="I43" t="str">
            <v>How many weeks ago?</v>
          </cell>
          <cell r="K43" t="str">
            <v>Semana liu ba hira?</v>
          </cell>
        </row>
        <row r="44">
          <cell r="A44" t="str">
            <v>MC10.36</v>
          </cell>
          <cell r="C44" t="str">
            <v>Question</v>
          </cell>
          <cell r="D44" t="str">
            <v>Read question</v>
          </cell>
          <cell r="E44" t="str">
            <v>Numeric response</v>
          </cell>
          <cell r="F44" t="str">
            <v>XX</v>
          </cell>
          <cell r="I44" t="str">
            <v>How many weeks ago?</v>
          </cell>
          <cell r="K44" t="str">
            <v>Semana liu ba hira?</v>
          </cell>
        </row>
        <row r="45">
          <cell r="A45" t="str">
            <v>MC10.46</v>
          </cell>
          <cell r="C45" t="str">
            <v>Question</v>
          </cell>
          <cell r="D45" t="str">
            <v>Read question</v>
          </cell>
          <cell r="E45" t="str">
            <v>Numeric response</v>
          </cell>
          <cell r="F45" t="str">
            <v>XX</v>
          </cell>
          <cell r="I45" t="str">
            <v>How many weeks ago?</v>
          </cell>
          <cell r="K45" t="str">
            <v>Semana liu ba hira?</v>
          </cell>
        </row>
        <row r="46">
          <cell r="A46" t="str">
            <v>MC10.15</v>
          </cell>
          <cell r="C46" t="str">
            <v>Question</v>
          </cell>
          <cell r="D46" t="str">
            <v>Read question</v>
          </cell>
          <cell r="E46" t="str">
            <v>Numeric response</v>
          </cell>
          <cell r="F46" t="str">
            <v>XX</v>
          </cell>
          <cell r="I46" t="str">
            <v>How many months ago?</v>
          </cell>
          <cell r="K46" t="str">
            <v>Fulan liu ba hira?</v>
          </cell>
        </row>
        <row r="47">
          <cell r="A47" t="str">
            <v>MC10.26</v>
          </cell>
          <cell r="C47" t="str">
            <v>Question</v>
          </cell>
          <cell r="D47" t="str">
            <v>Read question</v>
          </cell>
          <cell r="E47" t="str">
            <v>Numeric response</v>
          </cell>
          <cell r="F47" t="str">
            <v>XX</v>
          </cell>
          <cell r="I47" t="str">
            <v>How many months ago?</v>
          </cell>
          <cell r="K47" t="str">
            <v>Fulan liu ba hira?</v>
          </cell>
        </row>
        <row r="48">
          <cell r="A48" t="str">
            <v>MC10.36</v>
          </cell>
          <cell r="C48" t="str">
            <v>Question</v>
          </cell>
          <cell r="D48" t="str">
            <v>Read question</v>
          </cell>
          <cell r="E48" t="str">
            <v>Numeric response</v>
          </cell>
          <cell r="F48" t="str">
            <v>XX</v>
          </cell>
          <cell r="I48" t="str">
            <v>How many months ago?</v>
          </cell>
          <cell r="K48" t="str">
            <v>Fulan liu ba hira?</v>
          </cell>
        </row>
        <row r="49">
          <cell r="A49" t="str">
            <v>MC10.46</v>
          </cell>
          <cell r="C49" t="str">
            <v>Question</v>
          </cell>
          <cell r="D49" t="str">
            <v>Read question</v>
          </cell>
          <cell r="E49" t="str">
            <v>Numeric response</v>
          </cell>
          <cell r="F49" t="str">
            <v>XX</v>
          </cell>
          <cell r="I49" t="str">
            <v>How many months ago?</v>
          </cell>
          <cell r="K49" t="str">
            <v>Fulan liu ba hira?</v>
          </cell>
        </row>
        <row r="50">
          <cell r="A50" t="str">
            <v>MC10.16</v>
          </cell>
          <cell r="C50" t="str">
            <v>Question</v>
          </cell>
          <cell r="D50" t="str">
            <v>Read question</v>
          </cell>
          <cell r="E50" t="str">
            <v>Numeric response</v>
          </cell>
          <cell r="F50" t="str">
            <v>XX</v>
          </cell>
          <cell r="I50" t="str">
            <v>How many years ago?</v>
          </cell>
          <cell r="K50" t="str">
            <v>Tinan liu ba hira?</v>
          </cell>
        </row>
        <row r="51">
          <cell r="A51" t="str">
            <v>MC10.26</v>
          </cell>
          <cell r="C51" t="str">
            <v>Question</v>
          </cell>
          <cell r="D51" t="str">
            <v>Read question</v>
          </cell>
          <cell r="E51" t="str">
            <v>Numeric response</v>
          </cell>
          <cell r="F51" t="str">
            <v>XX</v>
          </cell>
          <cell r="I51" t="str">
            <v>How many years ago?</v>
          </cell>
          <cell r="K51" t="str">
            <v>Tinan liu ba hira?</v>
          </cell>
        </row>
        <row r="52">
          <cell r="A52" t="str">
            <v>MC10.36</v>
          </cell>
          <cell r="C52" t="str">
            <v>Question</v>
          </cell>
          <cell r="D52" t="str">
            <v>Read question</v>
          </cell>
          <cell r="E52" t="str">
            <v>Numeric response</v>
          </cell>
          <cell r="F52" t="str">
            <v>XX</v>
          </cell>
          <cell r="I52" t="str">
            <v>How many years ago?</v>
          </cell>
          <cell r="K52" t="str">
            <v>Tinan liu ba hira?</v>
          </cell>
        </row>
        <row r="53">
          <cell r="A53" t="str">
            <v>MC10.46</v>
          </cell>
          <cell r="C53" t="str">
            <v>Question</v>
          </cell>
          <cell r="D53" t="str">
            <v>Read question</v>
          </cell>
          <cell r="E53" t="str">
            <v>Numeric response</v>
          </cell>
          <cell r="F53" t="str">
            <v>XX</v>
          </cell>
          <cell r="I53" t="str">
            <v>How many years ago?</v>
          </cell>
          <cell r="K53" t="str">
            <v>Tinan liu ba hira?</v>
          </cell>
        </row>
        <row r="54">
          <cell r="A54" t="str">
            <v>MC10.17</v>
          </cell>
          <cell r="C54" t="str">
            <v>Question</v>
          </cell>
          <cell r="D54" t="str">
            <v>Read question</v>
          </cell>
          <cell r="E54" t="str">
            <v>Numeric response</v>
          </cell>
          <cell r="F54" t="str">
            <v>Time: minutes + hours</v>
          </cell>
          <cell r="I54" t="str">
            <v>This last time you went to the sub-district capital, how long did the journey take, from the time you left your house to the time you arrived there?</v>
          </cell>
          <cell r="K54" t="str">
            <v>Presiza tempu hira ba kapital sub-distritu nian ida ne'e, husik ita nia uma to'o kapital ne'e?</v>
          </cell>
        </row>
        <row r="55">
          <cell r="A55" t="str">
            <v>MC10.27</v>
          </cell>
          <cell r="C55" t="str">
            <v>Question</v>
          </cell>
          <cell r="D55" t="str">
            <v>Read question</v>
          </cell>
          <cell r="E55" t="str">
            <v>Numeric response</v>
          </cell>
          <cell r="F55" t="str">
            <v>Time: minutes + hours</v>
          </cell>
          <cell r="I55" t="str">
            <v>This last time you went to the district capital, how long did the journey take, from the time you left your house to the time you arrived there?</v>
          </cell>
          <cell r="K55" t="str">
            <v>Presiza tempu hira ba kapital distritu nian ida ne'e, husik ita nia uma to'o kapital ne'e?</v>
          </cell>
        </row>
        <row r="56">
          <cell r="A56" t="str">
            <v>MC10.37</v>
          </cell>
          <cell r="C56" t="str">
            <v>Question</v>
          </cell>
          <cell r="D56" t="str">
            <v>Read question</v>
          </cell>
          <cell r="E56" t="str">
            <v>Numeric response</v>
          </cell>
          <cell r="F56" t="str">
            <v>Time: minutes + hours</v>
          </cell>
          <cell r="I56" t="str">
            <v>This last time you went to Dili, how long did the journey take, from the time you left your house to the time you arrived there?</v>
          </cell>
          <cell r="K56" t="str">
            <v>Presiza tempu hira ba Dili, husik ita nia uma to'o Dili?</v>
          </cell>
        </row>
        <row r="57">
          <cell r="A57" t="str">
            <v>MC10.47</v>
          </cell>
          <cell r="C57" t="str">
            <v>Question</v>
          </cell>
          <cell r="D57" t="str">
            <v>Read question</v>
          </cell>
          <cell r="E57" t="str">
            <v>Numeric response</v>
          </cell>
          <cell r="F57" t="str">
            <v>Time: minutes + hours</v>
          </cell>
          <cell r="I57" t="str">
            <v>This last time you went to Dili central, how long did the journey take, from the time you left your house to the time you arrived there?</v>
          </cell>
          <cell r="K57" t="str">
            <v>Presiza tempu hira ba Dili sentral, husik ita nia uma to'o Dili sentral?</v>
          </cell>
        </row>
        <row r="58">
          <cell r="A58" t="str">
            <v>MC10.18</v>
          </cell>
          <cell r="C58" t="str">
            <v>Question</v>
          </cell>
          <cell r="D58" t="str">
            <v>Read question</v>
          </cell>
          <cell r="E58" t="str">
            <v>Category - choose one</v>
          </cell>
          <cell r="F58" t="str">
            <v>Code</v>
          </cell>
          <cell r="I58" t="str">
            <v>This last time you went to the sub-district capital, how did you travel there?</v>
          </cell>
          <cell r="K58" t="str">
            <v>Uza meius saida atu ba kapital sub-distritu nian?</v>
          </cell>
        </row>
        <row r="59">
          <cell r="A59" t="str">
            <v>MC10.28</v>
          </cell>
          <cell r="C59" t="str">
            <v>Question</v>
          </cell>
          <cell r="D59" t="str">
            <v>Read question</v>
          </cell>
          <cell r="E59" t="str">
            <v>Category - choose one</v>
          </cell>
          <cell r="F59" t="str">
            <v>Code</v>
          </cell>
          <cell r="I59" t="str">
            <v>This last time you went to the district capital, how did you travel there?</v>
          </cell>
          <cell r="K59" t="str">
            <v>Uza meius saida atu ba kapital distritu nian?</v>
          </cell>
        </row>
        <row r="60">
          <cell r="A60" t="str">
            <v>MC10.38</v>
          </cell>
          <cell r="C60" t="str">
            <v>Question</v>
          </cell>
          <cell r="D60" t="str">
            <v>Read question</v>
          </cell>
          <cell r="E60" t="str">
            <v>Category - choose one</v>
          </cell>
          <cell r="F60" t="str">
            <v>Code</v>
          </cell>
          <cell r="I60" t="str">
            <v>This last time you went to Dili, how did you travel there?</v>
          </cell>
          <cell r="K60" t="str">
            <v>Uza meius saida atu ba Dili?</v>
          </cell>
        </row>
        <row r="61">
          <cell r="A61" t="str">
            <v>MC10.48</v>
          </cell>
          <cell r="C61" t="str">
            <v>Question</v>
          </cell>
          <cell r="D61" t="str">
            <v>Read question</v>
          </cell>
          <cell r="E61" t="str">
            <v>Category - choose one</v>
          </cell>
          <cell r="F61" t="str">
            <v>Code</v>
          </cell>
          <cell r="I61" t="str">
            <v>This last time you went to Dili central, how did you travel there?</v>
          </cell>
          <cell r="K61" t="str">
            <v>Uza meius saida atu ba Dili sentral nian?</v>
          </cell>
        </row>
        <row r="62">
          <cell r="A62" t="str">
            <v>MC10.18x</v>
          </cell>
          <cell r="C62" t="str">
            <v>Question</v>
          </cell>
          <cell r="D62" t="str">
            <v>Enumerator completes</v>
          </cell>
          <cell r="E62" t="str">
            <v>Text response</v>
          </cell>
          <cell r="F62" t="str">
            <v>Text</v>
          </cell>
          <cell r="G62" t="str">
            <v>-</v>
          </cell>
          <cell r="H62" t="str">
            <v>-</v>
          </cell>
          <cell r="I62" t="str">
            <v>[Specify other mode of transport]</v>
          </cell>
          <cell r="K62" t="str">
            <v>[Spesifika transporte seluk]</v>
          </cell>
        </row>
        <row r="63">
          <cell r="A63" t="str">
            <v>MC10.28x</v>
          </cell>
          <cell r="C63" t="str">
            <v>Question</v>
          </cell>
          <cell r="D63" t="str">
            <v>Enumerator completes</v>
          </cell>
          <cell r="E63" t="str">
            <v>Text response</v>
          </cell>
          <cell r="F63" t="str">
            <v>Text</v>
          </cell>
          <cell r="G63" t="str">
            <v>-</v>
          </cell>
          <cell r="H63" t="str">
            <v>-</v>
          </cell>
          <cell r="I63" t="str">
            <v>[Specify other mode of transport]</v>
          </cell>
          <cell r="K63" t="str">
            <v>[Spesifika transporte seluk]</v>
          </cell>
        </row>
        <row r="64">
          <cell r="A64" t="str">
            <v>MC10.38x</v>
          </cell>
          <cell r="C64" t="str">
            <v>Question</v>
          </cell>
          <cell r="D64" t="str">
            <v>Enumerator completes</v>
          </cell>
          <cell r="E64" t="str">
            <v>Text response</v>
          </cell>
          <cell r="F64" t="str">
            <v>Text</v>
          </cell>
          <cell r="G64" t="str">
            <v>-</v>
          </cell>
          <cell r="H64" t="str">
            <v>-</v>
          </cell>
          <cell r="I64" t="str">
            <v>[Specify other mode of transport]</v>
          </cell>
          <cell r="K64" t="str">
            <v>[Spesifika transporte seluk]</v>
          </cell>
        </row>
        <row r="65">
          <cell r="A65" t="str">
            <v>MC10.48x</v>
          </cell>
          <cell r="C65" t="str">
            <v>Question</v>
          </cell>
          <cell r="D65" t="str">
            <v>Enumerator completes</v>
          </cell>
          <cell r="E65" t="str">
            <v>Text response</v>
          </cell>
          <cell r="F65" t="str">
            <v>Text</v>
          </cell>
          <cell r="G65" t="str">
            <v>-</v>
          </cell>
          <cell r="H65" t="str">
            <v>-</v>
          </cell>
          <cell r="I65" t="str">
            <v>[Specify other mode of transport]</v>
          </cell>
          <cell r="K65" t="str">
            <v>[Spesifika transporte seluk]</v>
          </cell>
        </row>
        <row r="66">
          <cell r="A66" t="str">
            <v>MC10.19</v>
          </cell>
          <cell r="C66" t="str">
            <v>Question</v>
          </cell>
          <cell r="D66" t="str">
            <v>Read question</v>
          </cell>
          <cell r="E66" t="str">
            <v>Numeric response</v>
          </cell>
          <cell r="F66" t="str">
            <v>XX.XX</v>
          </cell>
          <cell r="I66" t="str">
            <v>In total, how much did you pay for the journey from home to the sub-district capital?</v>
          </cell>
          <cell r="K66" t="str">
            <v>Hamutuk, husi ita nia fatin ba to'o iha kapital subdistritu ne'e, ita selu hira?</v>
          </cell>
        </row>
        <row r="67">
          <cell r="A67" t="str">
            <v>MC10.29</v>
          </cell>
          <cell r="C67" t="str">
            <v>Question</v>
          </cell>
          <cell r="D67" t="str">
            <v>Read question</v>
          </cell>
          <cell r="E67" t="str">
            <v>Numeric response</v>
          </cell>
          <cell r="F67" t="str">
            <v>XX.XX</v>
          </cell>
          <cell r="I67" t="str">
            <v>In total, how much did you pay for the journey from home to the district capital?</v>
          </cell>
          <cell r="K67" t="str">
            <v>Hamutuk, husi ita nia fatin ba to'o iha kapital distritu ne'e, ita selu hira?</v>
          </cell>
        </row>
        <row r="68">
          <cell r="A68" t="str">
            <v>MC10.39</v>
          </cell>
          <cell r="C68" t="str">
            <v>Question</v>
          </cell>
          <cell r="D68" t="str">
            <v>Read question</v>
          </cell>
          <cell r="E68" t="str">
            <v>Numeric response</v>
          </cell>
          <cell r="F68" t="str">
            <v>XX.XX</v>
          </cell>
          <cell r="I68" t="str">
            <v>In total, how much did you pay for the journey from home to Dili?</v>
          </cell>
          <cell r="K68" t="str">
            <v>Hamutuk, husi ita nia fatin ba to'o iha Dili ne'e, ita selu hira?</v>
          </cell>
        </row>
        <row r="69">
          <cell r="A69" t="str">
            <v>MC10.49</v>
          </cell>
          <cell r="C69" t="str">
            <v>Question</v>
          </cell>
          <cell r="D69" t="str">
            <v>Read question</v>
          </cell>
          <cell r="E69" t="str">
            <v>Numeric response</v>
          </cell>
          <cell r="F69" t="str">
            <v>XX.XX</v>
          </cell>
          <cell r="I69" t="str">
            <v>In total, how much did you pay for the journey from home to Dili central?</v>
          </cell>
          <cell r="K69" t="str">
            <v>Hamutuk, husi ita nia fatin ba to'o iha Dili ne'e, ita selu hira?</v>
          </cell>
        </row>
        <row r="70">
          <cell r="A70" t="str">
            <v>H9.54</v>
          </cell>
          <cell r="C70" t="str">
            <v>Question</v>
          </cell>
          <cell r="D70" t="str">
            <v>Read question</v>
          </cell>
          <cell r="E70" t="str">
            <v>Category - choose one</v>
          </cell>
          <cell r="F70" t="str">
            <v>Code</v>
          </cell>
          <cell r="I70" t="str">
            <v>Do you pay to use {transport}?</v>
          </cell>
          <cell r="K70" t="str">
            <v>Ita selu atu sae {transporte}?</v>
          </cell>
        </row>
        <row r="71">
          <cell r="A71" t="str">
            <v>H9.8</v>
          </cell>
          <cell r="C71" t="str">
            <v>Question</v>
          </cell>
          <cell r="D71" t="str">
            <v>Read question</v>
          </cell>
          <cell r="E71" t="str">
            <v>Category - choose one</v>
          </cell>
          <cell r="F71" t="str">
            <v>Code</v>
          </cell>
          <cell r="I71" t="str">
            <v>Do you pay to use {transport}?</v>
          </cell>
          <cell r="K71" t="str">
            <v>Ita selu atu sae {transporte}?</v>
          </cell>
        </row>
        <row r="72">
          <cell r="A72" t="str">
            <v>H9.40</v>
          </cell>
          <cell r="C72" t="str">
            <v>Question</v>
          </cell>
          <cell r="D72" t="str">
            <v>Read question</v>
          </cell>
          <cell r="E72" t="str">
            <v>Category - choose one</v>
          </cell>
          <cell r="F72" t="str">
            <v>Code</v>
          </cell>
          <cell r="I72" t="str">
            <v>Does {current child name} attend the same school as {previous child name}?</v>
          </cell>
          <cell r="K72" t="str">
            <v>{Naran} ho {naran oan primeiru nia} eskola iha fatin ida deit ka la'e?</v>
          </cell>
        </row>
        <row r="73">
          <cell r="A73" t="str">
            <v>H9.4</v>
          </cell>
          <cell r="C73" t="str">
            <v>Question</v>
          </cell>
          <cell r="D73" t="str">
            <v>Read question</v>
          </cell>
          <cell r="E73" t="str">
            <v>Category - choose one</v>
          </cell>
          <cell r="F73" t="str">
            <v>Code</v>
          </cell>
          <cell r="I73" t="str">
            <v>Does {name} attend a community school, a state school or a private school?</v>
          </cell>
          <cell r="K73" t="str">
            <v>Sei quando (naran) ba eskola, nia presiza tempu hira atu to'o iha eskola estadu nebe besik liu bainhira ba ho motor?</v>
          </cell>
        </row>
        <row r="74">
          <cell r="A74" t="str">
            <v>H9.50</v>
          </cell>
          <cell r="C74" t="str">
            <v>Question</v>
          </cell>
          <cell r="D74" t="str">
            <v>Read question</v>
          </cell>
          <cell r="E74" t="str">
            <v>Category - choose one</v>
          </cell>
          <cell r="F74" t="str">
            <v>Code</v>
          </cell>
          <cell r="I74" t="str">
            <v>Does {name} attend a community school, a state school or a private school?</v>
          </cell>
          <cell r="K74" t="str">
            <v>Sei quando (naran) ba eskola, nia presiza tempu hira atu to'o iha eskola estadu nebe besik liu bainhira ba ho motor?</v>
          </cell>
        </row>
        <row r="75">
          <cell r="A75" t="str">
            <v>H9.59</v>
          </cell>
          <cell r="C75" t="str">
            <v>Question</v>
          </cell>
          <cell r="D75" t="str">
            <v>Read question</v>
          </cell>
          <cell r="E75" t="str">
            <v>Category - choose one</v>
          </cell>
          <cell r="F75" t="str">
            <v>XX</v>
          </cell>
          <cell r="I75" t="str">
            <v>For how many days did {name} miss school because they could not reach the school?</v>
          </cell>
          <cell r="K75" t="str">
            <v>Durante loron hira mak {naran} la bele tama ba eskola?</v>
          </cell>
        </row>
        <row r="76">
          <cell r="A76" t="str">
            <v>H9.13</v>
          </cell>
          <cell r="C76" t="str">
            <v>Question</v>
          </cell>
          <cell r="D76" t="str">
            <v>Read question</v>
          </cell>
          <cell r="E76" t="str">
            <v>Category - choose one</v>
          </cell>
          <cell r="F76" t="str">
            <v>XX</v>
          </cell>
          <cell r="I76" t="str">
            <v>For how many days did {name} miss school because they could not reach the school?</v>
          </cell>
          <cell r="K76" t="str">
            <v>Durante loron hira mak {naran} la bele tama ba eskola?</v>
          </cell>
        </row>
        <row r="77">
          <cell r="A77" t="str">
            <v>H9.53</v>
          </cell>
          <cell r="C77" t="str">
            <v>Question</v>
          </cell>
          <cell r="D77" t="str">
            <v>Read question</v>
          </cell>
          <cell r="E77" t="str">
            <v>Table - Yes/No; Duration: minutes + hours</v>
          </cell>
          <cell r="F77" t="str">
            <v>Time: minutes + hours</v>
          </cell>
          <cell r="I77" t="str">
            <v>How does {name} travel to school?</v>
          </cell>
          <cell r="K77" t="str">
            <v>Nia (naran) ba eskola hanusa?</v>
          </cell>
        </row>
        <row r="78">
          <cell r="A78" t="str">
            <v>H9.7</v>
          </cell>
          <cell r="C78" t="str">
            <v>Question</v>
          </cell>
          <cell r="D78" t="str">
            <v>Read question</v>
          </cell>
          <cell r="E78" t="str">
            <v>Table - Yes/No; Duration: minutes + hours</v>
          </cell>
          <cell r="F78" t="str">
            <v>Time: minutes + hours</v>
          </cell>
          <cell r="I78" t="str">
            <v>How does {name} travel to school?</v>
          </cell>
          <cell r="K78" t="str">
            <v>Nia (naran) ba eskola hanusa?</v>
          </cell>
        </row>
        <row r="79">
          <cell r="A79" t="str">
            <v>H9.22</v>
          </cell>
          <cell r="C79" t="str">
            <v>Question</v>
          </cell>
          <cell r="D79" t="str">
            <v>Read question</v>
          </cell>
          <cell r="E79" t="str">
            <v>Category - choose one</v>
          </cell>
          <cell r="F79" t="str">
            <v>Code</v>
          </cell>
          <cell r="I79" t="str">
            <v xml:space="preserve">How is the quality of education / facilities better at the current school? </v>
          </cell>
          <cell r="K79" t="str">
            <v>Fasilidade ka kualidade edukasaun diak liu oinsa iha eskola ida agora ne'e?</v>
          </cell>
        </row>
        <row r="80">
          <cell r="A80" t="str">
            <v>H9.52</v>
          </cell>
          <cell r="C80" t="str">
            <v>Question</v>
          </cell>
          <cell r="D80" t="str">
            <v>Read question</v>
          </cell>
          <cell r="E80" t="str">
            <v>Numeric response</v>
          </cell>
          <cell r="F80" t="str">
            <v>Time: minutes + hours</v>
          </cell>
          <cell r="I80" t="str">
            <v>How long (total time) does it take to travel to school?</v>
          </cell>
          <cell r="K80" t="str">
            <v>Presiza tempu hira (tempu total) atu ba eskola?</v>
          </cell>
        </row>
        <row r="81">
          <cell r="A81" t="str">
            <v>H9.6</v>
          </cell>
          <cell r="C81" t="str">
            <v>Question</v>
          </cell>
          <cell r="D81" t="str">
            <v>Read question</v>
          </cell>
          <cell r="E81" t="str">
            <v>Numeric response</v>
          </cell>
          <cell r="F81" t="str">
            <v>Time: minutes + hours</v>
          </cell>
          <cell r="I81" t="str">
            <v>How long (total time) does it take to travel to school?</v>
          </cell>
          <cell r="K81" t="str">
            <v>Presiza tempu hira (tempu total) atu ba eskola?</v>
          </cell>
        </row>
        <row r="82">
          <cell r="A82" t="str">
            <v>H9.10</v>
          </cell>
          <cell r="C82" t="str">
            <v>Question</v>
          </cell>
          <cell r="D82" t="str">
            <v>Read question</v>
          </cell>
          <cell r="E82" t="str">
            <v>Numeric response</v>
          </cell>
          <cell r="F82" t="str">
            <v>XXXX</v>
          </cell>
          <cell r="I82" t="str">
            <v>How many students are in {name}'s class at school?</v>
          </cell>
          <cell r="K82" t="str">
            <v>Iha estudante hira iha (naran) nian turma iha eskola ne'e?</v>
          </cell>
        </row>
        <row r="83">
          <cell r="A83" t="str">
            <v>H9.41</v>
          </cell>
          <cell r="C83" t="str">
            <v>Question</v>
          </cell>
          <cell r="D83" t="str">
            <v>Read question</v>
          </cell>
          <cell r="E83" t="str">
            <v>Numeric response</v>
          </cell>
          <cell r="F83" t="str">
            <v>XXXX</v>
          </cell>
          <cell r="I83" t="str">
            <v>How many students are in {name}'s class at school?</v>
          </cell>
          <cell r="K83" t="str">
            <v>Iha estudante hira iha (naran) nian turma iha eskola ne'e?</v>
          </cell>
        </row>
        <row r="84">
          <cell r="A84" t="str">
            <v>H9.56</v>
          </cell>
          <cell r="C84" t="str">
            <v>Question</v>
          </cell>
          <cell r="D84" t="str">
            <v>Read question</v>
          </cell>
          <cell r="E84" t="str">
            <v>Numeric response</v>
          </cell>
          <cell r="F84" t="str">
            <v>XXXX</v>
          </cell>
          <cell r="I84" t="str">
            <v>How many students are in {name}'s class at school?</v>
          </cell>
          <cell r="K84" t="str">
            <v>Iha estudante hira iha (naran) nian turma iha eskola ne'e?</v>
          </cell>
        </row>
        <row r="85">
          <cell r="A85" t="str">
            <v>H9.11</v>
          </cell>
          <cell r="C85" t="str">
            <v>Question</v>
          </cell>
          <cell r="D85" t="str">
            <v>Read question</v>
          </cell>
          <cell r="E85" t="str">
            <v>Numeric response</v>
          </cell>
          <cell r="F85" t="str">
            <v>XXX</v>
          </cell>
          <cell r="I85" t="str">
            <v>How many teachers are there at {name}'s school?</v>
          </cell>
          <cell r="K85" t="str">
            <v>Iha mestri nain hira iha (naran) nian eskola?</v>
          </cell>
        </row>
        <row r="86">
          <cell r="A86" t="str">
            <v>H9.57</v>
          </cell>
          <cell r="C86" t="str">
            <v>Question</v>
          </cell>
          <cell r="D86" t="str">
            <v>Read question</v>
          </cell>
          <cell r="E86" t="str">
            <v>Numeric response</v>
          </cell>
          <cell r="F86" t="str">
            <v>XXX</v>
          </cell>
          <cell r="I86" t="str">
            <v>How many teachers are there at {name}'s school?</v>
          </cell>
          <cell r="K86" t="str">
            <v>Iha mestri nain hira iha (naran) nian eskola?</v>
          </cell>
        </row>
        <row r="87">
          <cell r="A87" t="str">
            <v>H9.32</v>
          </cell>
          <cell r="C87" t="str">
            <v>Question</v>
          </cell>
          <cell r="D87" t="str">
            <v>Read question</v>
          </cell>
          <cell r="E87" t="str">
            <v>Category - choose one</v>
          </cell>
          <cell r="F87" t="str">
            <v>Code</v>
          </cell>
          <cell r="I87" t="str">
            <v>How unhappy are {name}'s parents that {name} is not enrolled in school?</v>
          </cell>
          <cell r="K87" t="str">
            <v>{Naran} nian inan-aman sente oin sa {naran} la daftar / rejistu / matrikula eskola?</v>
          </cell>
        </row>
        <row r="88">
          <cell r="A88" t="str">
            <v>H9.3a</v>
          </cell>
          <cell r="C88" t="str">
            <v>Question</v>
          </cell>
          <cell r="D88" t="str">
            <v>Read question</v>
          </cell>
          <cell r="E88" t="str">
            <v>Category - choose one</v>
          </cell>
          <cell r="F88" t="str">
            <v>Code</v>
          </cell>
          <cell r="I88" t="str">
            <v>How unhappy are {name}'s parents that {name} is not enrolled in school?</v>
          </cell>
          <cell r="K88" t="str">
            <v>{Naran} nian inan-aman sente oin sa {naran} la daftar / rejistu / matrikula eskola?</v>
          </cell>
        </row>
        <row r="89">
          <cell r="A89" t="str">
            <v>H9.19</v>
          </cell>
          <cell r="C89" t="str">
            <v>Question</v>
          </cell>
          <cell r="D89" t="str">
            <v>Read question</v>
          </cell>
          <cell r="E89" t="str">
            <v>Numeric response</v>
          </cell>
          <cell r="F89" t="str">
            <v>Time: minutes + hours</v>
          </cell>
          <cell r="I89" t="str">
            <v>If {name} were to go to a state school, how long would it take to get to the nearest state school if they travelled by motorbike?</v>
          </cell>
          <cell r="K89" t="str">
            <v>Sei (naran) ba eskola karik, sei han tempu hira atu sae motor husi ita nia fatin ba eskola publiku nebe besik liu husi ne'e?</v>
          </cell>
        </row>
        <row r="90">
          <cell r="A90" t="str">
            <v>H9.18</v>
          </cell>
          <cell r="C90" t="str">
            <v>Question</v>
          </cell>
          <cell r="D90" t="str">
            <v>Read question</v>
          </cell>
          <cell r="E90" t="str">
            <v>Numeric response</v>
          </cell>
          <cell r="F90" t="str">
            <v>Time: minutes + hours</v>
          </cell>
          <cell r="I90" t="str">
            <v>If {name} were to go to a state school, how long would it take to get to the nearest state school if they walked?</v>
          </cell>
          <cell r="K90" t="str">
            <v>Sei (naran) ba eskola karik, sei han tempu hira atu lao husi ita nia fatin ba eskola publiku nebe besik liu husi ne'e?</v>
          </cell>
        </row>
        <row r="91">
          <cell r="A91" t="str">
            <v>H9.34</v>
          </cell>
          <cell r="C91" t="str">
            <v>Question</v>
          </cell>
          <cell r="D91" t="str">
            <v>Read question</v>
          </cell>
          <cell r="E91" t="str">
            <v>Numeric response</v>
          </cell>
          <cell r="F91" t="str">
            <v>Time: minutes + hours</v>
          </cell>
          <cell r="I91" t="str">
            <v>If {name} were to go to school, how long would it take to get to the nearest state school if they travelled by motorbike?</v>
          </cell>
          <cell r="K91" t="str">
            <v>Sei quando (naran) ba eskola, nia presiza tempu hira atu to'o iha eskola estadu nebe besik liu bainhira ba ho motor?</v>
          </cell>
        </row>
        <row r="92">
          <cell r="A92" t="str">
            <v>H9.3c</v>
          </cell>
          <cell r="C92" t="str">
            <v>Question</v>
          </cell>
          <cell r="D92" t="str">
            <v>Read question</v>
          </cell>
          <cell r="E92" t="str">
            <v>Numeric response</v>
          </cell>
          <cell r="F92" t="str">
            <v>Time: minutes + hours</v>
          </cell>
          <cell r="I92" t="str">
            <v>If {name} were to go to school, how long would it take to get to the nearest state school if they travelled by motorbike?</v>
          </cell>
          <cell r="K92" t="str">
            <v>Sei quando (naran) ba eskola, nia presiza tempu hira atu to'o iha eskola estadu nebe besik liu bainhira ba ho motor?</v>
          </cell>
        </row>
        <row r="93">
          <cell r="A93" t="str">
            <v>H9.33</v>
          </cell>
          <cell r="C93" t="str">
            <v>Question</v>
          </cell>
          <cell r="D93" t="str">
            <v>Read question</v>
          </cell>
          <cell r="E93" t="str">
            <v>Numeric response</v>
          </cell>
          <cell r="F93" t="str">
            <v>Time: minutes + hours</v>
          </cell>
          <cell r="I93" t="str">
            <v>If {name} were to go to school, how long would it take to get to the nearest state school if they walked?</v>
          </cell>
          <cell r="K93" t="str">
            <v>Sei (naran) ba eskola karik, sei han tempu hira atu lao husi ita nia fatin ba eskola publiku nebe besik liu husi ne'e?</v>
          </cell>
        </row>
        <row r="94">
          <cell r="A94" t="str">
            <v>H9.3b</v>
          </cell>
          <cell r="C94" t="str">
            <v>Question</v>
          </cell>
          <cell r="D94" t="str">
            <v>Read question</v>
          </cell>
          <cell r="E94" t="str">
            <v>Numeric response</v>
          </cell>
          <cell r="F94" t="str">
            <v>Time: minutes + hours</v>
          </cell>
          <cell r="I94" t="str">
            <v>If {name} were to go to school, how long would it take to get to the nearest state school if they walked?</v>
          </cell>
          <cell r="K94" t="str">
            <v>Sei (naran) ba eskola karik, sei han tempu hira atu lao husi ita nia fatin ba eskola publiku nebe besik liu husi ne'e?</v>
          </cell>
        </row>
        <row r="95">
          <cell r="A95" t="str">
            <v>H9.17</v>
          </cell>
          <cell r="C95" t="str">
            <v>Question</v>
          </cell>
          <cell r="D95" t="str">
            <v>Read question</v>
          </cell>
          <cell r="E95" t="str">
            <v>Category - choose one</v>
          </cell>
          <cell r="F95" t="str">
            <v>Code</v>
          </cell>
          <cell r="I95" t="str">
            <v>In the last 6 months, did {name} have to miss school because there was not enough money for school fees or uniforms?</v>
          </cell>
          <cell r="K95" t="str">
            <v>Iha fulan 6 liu ba, (naran) la bele ba eskola tamba osan la to'o atu selu osan eskola ou farda?</v>
          </cell>
        </row>
        <row r="96">
          <cell r="A96" t="str">
            <v>H9.45</v>
          </cell>
          <cell r="C96" t="str">
            <v>Question</v>
          </cell>
          <cell r="D96" t="str">
            <v>Read question</v>
          </cell>
          <cell r="E96" t="str">
            <v>Category - choose one</v>
          </cell>
          <cell r="F96" t="str">
            <v>Code</v>
          </cell>
          <cell r="I96" t="str">
            <v>In the last 6 months, did {name} have to miss school because there was not enough money for school fees or uniforms?</v>
          </cell>
          <cell r="K96" t="str">
            <v>Iha fulan 6 liu ba, (naran) la bele ba eskola tamba osan la to'o atu selu osan eskola ou farda?</v>
          </cell>
        </row>
        <row r="97">
          <cell r="A97" t="str">
            <v>H9.63</v>
          </cell>
          <cell r="C97" t="str">
            <v>Question</v>
          </cell>
          <cell r="D97" t="str">
            <v>Read question</v>
          </cell>
          <cell r="E97" t="str">
            <v>Category - choose one</v>
          </cell>
          <cell r="F97" t="str">
            <v>Code</v>
          </cell>
          <cell r="I97" t="str">
            <v>In the last 6 months, did {name} have to miss school because there was not enough money for school fees or uniforms?</v>
          </cell>
          <cell r="K97" t="str">
            <v>Iha fulan 6 liu ba, (naran) la bele ba eskola tamba osan la to'o atu selu osan eskola ou farda?</v>
          </cell>
        </row>
        <row r="98">
          <cell r="A98" t="str">
            <v>H9.15</v>
          </cell>
          <cell r="C98" t="str">
            <v>Question</v>
          </cell>
          <cell r="D98" t="str">
            <v>Read question</v>
          </cell>
          <cell r="E98" t="str">
            <v>Category - choose one</v>
          </cell>
          <cell r="F98" t="str">
            <v>XX</v>
          </cell>
          <cell r="I98" t="str">
            <v>In the last 6 months, for how many days did {name} miss school because the building was damaged?</v>
          </cell>
          <cell r="K98" t="str">
            <v>Iha fulan 6 liu ba, (naran) la ba eskola dala hira tamba fasilidade eskola hetan estragus?</v>
          </cell>
        </row>
        <row r="99">
          <cell r="A99" t="str">
            <v>H9.43</v>
          </cell>
          <cell r="C99" t="str">
            <v>Question</v>
          </cell>
          <cell r="D99" t="str">
            <v>Read question</v>
          </cell>
          <cell r="E99" t="str">
            <v>Category - choose one</v>
          </cell>
          <cell r="F99" t="str">
            <v>XX</v>
          </cell>
          <cell r="I99" t="str">
            <v>In the last 6 months, for how many days did {name} miss school because the building was damaged?</v>
          </cell>
          <cell r="K99" t="str">
            <v>Iha fulan 6 liu ba, (naran) la ba eskola dala hira tamba fasilidade eskola hetan estragus?</v>
          </cell>
        </row>
        <row r="100">
          <cell r="A100" t="str">
            <v>H9.61</v>
          </cell>
          <cell r="C100" t="str">
            <v>Question</v>
          </cell>
          <cell r="D100" t="str">
            <v>Read question</v>
          </cell>
          <cell r="E100" t="str">
            <v>Category - choose one</v>
          </cell>
          <cell r="F100" t="str">
            <v>XX</v>
          </cell>
          <cell r="I100" t="str">
            <v>In the last 6 months, for how many days did {name} miss school because the building was damaged?</v>
          </cell>
          <cell r="K100" t="str">
            <v>Iha fulan 6 liu ba, (naran) la ba eskola dala hira tamba fasilidade eskola hetan estragus?</v>
          </cell>
        </row>
        <row r="101">
          <cell r="A101" t="str">
            <v>H9.14</v>
          </cell>
          <cell r="C101" t="str">
            <v>Question</v>
          </cell>
          <cell r="D101" t="str">
            <v>Read question</v>
          </cell>
          <cell r="E101" t="str">
            <v>Category - choose one</v>
          </cell>
          <cell r="F101" t="str">
            <v>Code</v>
          </cell>
          <cell r="I101" t="str">
            <v>In the last 6 months, has there been a time when {name} could not attend school because part of the building or facilities were damaged?</v>
          </cell>
          <cell r="K101" t="str">
            <v>Iha fulan 6 liu ba, iha ka la'e tempu ruma nebe (naran) la bele ba eskola tamba fasilidade eskola hetan estraga ruma?</v>
          </cell>
        </row>
        <row r="102">
          <cell r="A102" t="str">
            <v>H9.60</v>
          </cell>
          <cell r="C102" t="str">
            <v>Question</v>
          </cell>
          <cell r="D102" t="str">
            <v>Read question</v>
          </cell>
          <cell r="E102" t="str">
            <v>Category - choose one</v>
          </cell>
          <cell r="F102" t="str">
            <v>Code</v>
          </cell>
          <cell r="I102" t="str">
            <v>In the last 6 months, has there been a time when {name} could not attend school because part of the building or facilities were damaged?</v>
          </cell>
          <cell r="K102" t="str">
            <v>Iha fulan 6 liu ba, iha ka la'e tempu ruma nebe (naran) la bele ba eskola tamba fasilidade eskola hetan estraga ruma?</v>
          </cell>
        </row>
        <row r="103">
          <cell r="A103" t="str">
            <v>H9.42</v>
          </cell>
          <cell r="C103" t="str">
            <v>Question</v>
          </cell>
          <cell r="D103" t="str">
            <v>Read question</v>
          </cell>
          <cell r="E103" t="str">
            <v>Category - choose one</v>
          </cell>
          <cell r="F103" t="str">
            <v>Code</v>
          </cell>
          <cell r="I103" t="str">
            <v>In the last 6 months, has there been a time when {name} could not attend school because part of the building or facilities were damaged?</v>
          </cell>
          <cell r="K103" t="str">
            <v>Iha fulan 6 liu ba, iha ka la'e tempu ruma nebe (naran) la bele ba eskola tamba fasilidade eskola hetan estraga ruma?</v>
          </cell>
        </row>
        <row r="104">
          <cell r="A104" t="str">
            <v>H9.16</v>
          </cell>
          <cell r="C104" t="str">
            <v>Question</v>
          </cell>
          <cell r="D104" t="str">
            <v>Read question</v>
          </cell>
          <cell r="E104" t="str">
            <v>Category - choose one</v>
          </cell>
          <cell r="F104" t="str">
            <v>Code</v>
          </cell>
          <cell r="I104" t="str">
            <v>In the last 6 months, has there been a time when {name} could not attend school because there was no teacher or the teacher did not come?</v>
          </cell>
          <cell r="K104" t="str">
            <v>Iha fulan 6 liu ba, iha ka la'e tempu ruma nebe (naran) la bele ba eskola tamba mestri laiha ka la mai?</v>
          </cell>
        </row>
        <row r="105">
          <cell r="A105" t="str">
            <v>H9.44</v>
          </cell>
          <cell r="C105" t="str">
            <v>Question</v>
          </cell>
          <cell r="D105" t="str">
            <v>Read question</v>
          </cell>
          <cell r="E105" t="str">
            <v>Category - choose one</v>
          </cell>
          <cell r="F105" t="str">
            <v>Code</v>
          </cell>
          <cell r="I105" t="str">
            <v>In the last 6 months, has there been a time when {name} could not attend school because there was no teacher or the teacher did not come?</v>
          </cell>
          <cell r="K105" t="str">
            <v>Iha fulan 6 liu ba, iha ka la'e tempu ruma nebe (naran) la bele ba eskola tamba mestri laiha ka la mai?</v>
          </cell>
        </row>
        <row r="106">
          <cell r="A106" t="str">
            <v>H9.62</v>
          </cell>
          <cell r="C106" t="str">
            <v>Question</v>
          </cell>
          <cell r="D106" t="str">
            <v>Read question</v>
          </cell>
          <cell r="E106" t="str">
            <v>Category - choose one</v>
          </cell>
          <cell r="F106" t="str">
            <v>Code</v>
          </cell>
          <cell r="I106" t="str">
            <v>In the last 6 months, has there been a time when {name} could not attend school because there was no teacher or the teacher did not come?</v>
          </cell>
          <cell r="K106" t="str">
            <v>Iha fulan 6 liu ba, iha ka la'e tempu ruma nebe (naran) la bele ba eskola tamba mestri laiha ka la mai?</v>
          </cell>
        </row>
        <row r="107">
          <cell r="A107" t="str">
            <v>H9.12</v>
          </cell>
          <cell r="C107" t="str">
            <v>Question</v>
          </cell>
          <cell r="D107" t="str">
            <v>Read question</v>
          </cell>
          <cell r="E107" t="str">
            <v>Category - choose one</v>
          </cell>
          <cell r="F107" t="str">
            <v>Code</v>
          </cell>
          <cell r="I107" t="str">
            <v>In the last 6 months, has there been a time when {name} could not reach the school due to bad weather, flooding or bad road conditions?</v>
          </cell>
          <cell r="K107" t="str">
            <v>Iha fulan 6 liu ba, iha ka la'e tempu ruma nebe (naran) la bele ba eskola tamba klima la diak, be sae ka estrada at?</v>
          </cell>
        </row>
        <row r="108">
          <cell r="A108" t="str">
            <v>H9.58</v>
          </cell>
          <cell r="C108" t="str">
            <v>Question</v>
          </cell>
          <cell r="D108" t="str">
            <v>Read question</v>
          </cell>
          <cell r="E108" t="str">
            <v>Category - choose one</v>
          </cell>
          <cell r="F108" t="str">
            <v>Code</v>
          </cell>
          <cell r="I108" t="str">
            <v>In the last 6 months, has there been a time when {name} could not reach the school due to bad weather, flooding or bad road conditions?</v>
          </cell>
          <cell r="K108" t="str">
            <v>Iha fulan 6 liu ba, iha ka la'e tempu ruma nebe (naran) la bele ba eskola tamba klima la diak, be sae ka estrada at?</v>
          </cell>
        </row>
        <row r="109">
          <cell r="A109" t="str">
            <v>H9.1</v>
          </cell>
          <cell r="C109" t="str">
            <v>Question</v>
          </cell>
          <cell r="D109" t="str">
            <v>Read question</v>
          </cell>
          <cell r="E109" t="str">
            <v>Category - choose one</v>
          </cell>
          <cell r="F109" t="str">
            <v>Code</v>
          </cell>
          <cell r="I109" t="str">
            <v>Is {name} currently enrolled in school?</v>
          </cell>
          <cell r="K109" t="str">
            <v>Nia (naran) agora dadaun daftar / rejistu / matrikula iha eskola ka lae?</v>
          </cell>
        </row>
        <row r="110">
          <cell r="A110" t="str">
            <v>H9.30</v>
          </cell>
          <cell r="C110" t="str">
            <v>Question</v>
          </cell>
          <cell r="D110" t="str">
            <v>Read question</v>
          </cell>
          <cell r="E110" t="str">
            <v>Category - choose one</v>
          </cell>
          <cell r="F110" t="str">
            <v>Code</v>
          </cell>
          <cell r="I110" t="str">
            <v>Is {name} currently enrolled in school?</v>
          </cell>
          <cell r="K110" t="str">
            <v>Nia (naran) agora dadaun daftar / rejistu / matrikula iha eskola ka lae?</v>
          </cell>
        </row>
        <row r="111">
          <cell r="A111" t="str">
            <v>H9.20</v>
          </cell>
          <cell r="C111" t="str">
            <v>Question</v>
          </cell>
          <cell r="D111" t="str">
            <v>Read question</v>
          </cell>
          <cell r="E111" t="str">
            <v>Category - choose one</v>
          </cell>
          <cell r="F111" t="str">
            <v>Code</v>
          </cell>
          <cell r="I111" t="str">
            <v>Is this the closest school (at this level)?</v>
          </cell>
          <cell r="K111" t="str">
            <v>Eskola ne'e mak besik liu husi ita nia fatin (iha nivel ne'e)?</v>
          </cell>
        </row>
        <row r="112">
          <cell r="A112" t="str">
            <v>H9.21x</v>
          </cell>
          <cell r="C112" t="str">
            <v>Question</v>
          </cell>
          <cell r="D112" t="str">
            <v>Enumerator completes</v>
          </cell>
          <cell r="E112" t="str">
            <v>Category - choose one</v>
          </cell>
          <cell r="F112" t="str">
            <v>Text</v>
          </cell>
          <cell r="I112" t="str">
            <v>[Specify other reason]</v>
          </cell>
          <cell r="K112" t="str">
            <v>[Spesifika liu tan]</v>
          </cell>
        </row>
        <row r="113">
          <cell r="A113" t="str">
            <v>H9.22x</v>
          </cell>
          <cell r="C113" t="str">
            <v>Question</v>
          </cell>
          <cell r="D113" t="str">
            <v>Enumerator completes</v>
          </cell>
          <cell r="E113" t="str">
            <v>Category - choose one</v>
          </cell>
          <cell r="F113" t="str">
            <v>Text</v>
          </cell>
          <cell r="I113" t="str">
            <v>[Specify other reason]</v>
          </cell>
          <cell r="K113" t="str">
            <v>[Spesifika liu tan]</v>
          </cell>
        </row>
        <row r="114">
          <cell r="A114" t="str">
            <v>H9.31x</v>
          </cell>
          <cell r="C114" t="str">
            <v>Question</v>
          </cell>
          <cell r="D114" t="str">
            <v>Enumerator completes</v>
          </cell>
          <cell r="E114" t="str">
            <v>Category - choose one</v>
          </cell>
          <cell r="F114" t="str">
            <v>Text</v>
          </cell>
          <cell r="I114" t="str">
            <v>[Specify other reason]</v>
          </cell>
          <cell r="K114" t="str">
            <v>[Spesifika liu tan]</v>
          </cell>
        </row>
        <row r="115">
          <cell r="A115" t="str">
            <v>H9.3x</v>
          </cell>
          <cell r="C115" t="str">
            <v>Question</v>
          </cell>
          <cell r="D115" t="str">
            <v>Enumerator completes</v>
          </cell>
          <cell r="E115" t="str">
            <v>Category - choose one</v>
          </cell>
          <cell r="F115" t="str">
            <v>Text</v>
          </cell>
          <cell r="I115" t="str">
            <v>[Specify other reason]</v>
          </cell>
          <cell r="K115" t="str">
            <v>[Spesifika liu tan]</v>
          </cell>
        </row>
        <row r="116">
          <cell r="A116" t="str">
            <v>H9.4x</v>
          </cell>
          <cell r="C116" t="str">
            <v>Question</v>
          </cell>
          <cell r="D116" t="str">
            <v>Enumerator completes</v>
          </cell>
          <cell r="E116" t="str">
            <v>Category - choose one</v>
          </cell>
          <cell r="F116" t="str">
            <v>Text</v>
          </cell>
          <cell r="I116" t="str">
            <v>[Specify other type]</v>
          </cell>
          <cell r="K116" t="str">
            <v>[Spesifika tipu seluk]</v>
          </cell>
        </row>
        <row r="117">
          <cell r="A117" t="str">
            <v>H9.50x</v>
          </cell>
          <cell r="C117" t="str">
            <v>Question</v>
          </cell>
          <cell r="D117" t="str">
            <v>Enumerator completes</v>
          </cell>
          <cell r="E117" t="str">
            <v>Category - choose one</v>
          </cell>
          <cell r="F117" t="str">
            <v>Text</v>
          </cell>
          <cell r="I117" t="str">
            <v>[Specify other type]</v>
          </cell>
          <cell r="K117" t="str">
            <v>[Spesifika tipu seluk]</v>
          </cell>
        </row>
        <row r="118">
          <cell r="A118" t="str">
            <v>H9.55</v>
          </cell>
          <cell r="C118" t="str">
            <v>Question</v>
          </cell>
          <cell r="D118" t="str">
            <v>Numeric response</v>
          </cell>
          <cell r="E118" t="str">
            <v>Category - choose one</v>
          </cell>
          <cell r="F118" t="str">
            <v>XX.XX</v>
          </cell>
          <cell r="I118" t="str">
            <v>What is the cost to get from home to school (1 person, 1 way)</v>
          </cell>
          <cell r="K118" t="str">
            <v>Selu hira husi uma ba eskola (ema ida, ba ka mai deit)?</v>
          </cell>
        </row>
        <row r="119">
          <cell r="A119" t="str">
            <v>H9.9</v>
          </cell>
          <cell r="C119" t="str">
            <v>Question</v>
          </cell>
          <cell r="D119" t="str">
            <v>Numeric response</v>
          </cell>
          <cell r="E119" t="str">
            <v>Category - choose one</v>
          </cell>
          <cell r="F119" t="str">
            <v>XX.XX</v>
          </cell>
          <cell r="I119" t="str">
            <v>What is the cost to get from home to school (1 person, 1 way)</v>
          </cell>
          <cell r="K119" t="str">
            <v>Selu hira husi uma ba eskola (ema ida, ba ka mai deit)?</v>
          </cell>
        </row>
        <row r="120">
          <cell r="A120" t="str">
            <v>H9.5</v>
          </cell>
          <cell r="C120" t="str">
            <v>Question</v>
          </cell>
          <cell r="D120" t="str">
            <v>Read question</v>
          </cell>
          <cell r="E120" t="str">
            <v>Category - choose one</v>
          </cell>
          <cell r="F120" t="str">
            <v>Code</v>
          </cell>
          <cell r="I120" t="str">
            <v>Where is the school located - in this aldeia, in another aldeia in this suku, or in another suku?</v>
          </cell>
          <cell r="K120" t="str">
            <v>Eskola ne'e iha nebe (iha aldeia ida ne'e, iha aldeia seluk maibe suku hanesan, ou iha suku seluk)?</v>
          </cell>
        </row>
        <row r="121">
          <cell r="A121" t="str">
            <v>H9.51</v>
          </cell>
          <cell r="C121" t="str">
            <v>Question</v>
          </cell>
          <cell r="D121" t="str">
            <v>Read question</v>
          </cell>
          <cell r="E121" t="str">
            <v>Category - choose one</v>
          </cell>
          <cell r="F121" t="str">
            <v>Code</v>
          </cell>
          <cell r="I121" t="str">
            <v>Where is the school located - in this aldeia, in another aldeia in this suku, or in another suku?</v>
          </cell>
          <cell r="K121" t="str">
            <v>Eskola ne'e iha nebe (iha aldeia ida ne'e, iha aldeia seluk maibe suku hanesan, ou iha suku seluk)?</v>
          </cell>
        </row>
        <row r="122">
          <cell r="A122" t="str">
            <v>H9.21</v>
          </cell>
          <cell r="C122" t="str">
            <v>Question</v>
          </cell>
          <cell r="D122" t="str">
            <v>Read question</v>
          </cell>
          <cell r="E122" t="str">
            <v>Category - choose one</v>
          </cell>
          <cell r="F122" t="str">
            <v>Code</v>
          </cell>
          <cell r="I122" t="str">
            <v>Why doesn't {name} go to the closest school?</v>
          </cell>
          <cell r="K122" t="str">
            <v>Tamba saida mak {naran} la ba eskola ida besik liu husi ita nia fatin?</v>
          </cell>
        </row>
        <row r="123">
          <cell r="A123" t="str">
            <v>H9.3</v>
          </cell>
          <cell r="C123" t="str">
            <v>Question</v>
          </cell>
          <cell r="D123" t="str">
            <v>Read question</v>
          </cell>
          <cell r="E123" t="str">
            <v>Category - choose one</v>
          </cell>
          <cell r="F123" t="str">
            <v>Code</v>
          </cell>
          <cell r="I123" t="str">
            <v>Why is {name} not enrolled in school?</v>
          </cell>
          <cell r="K123" t="str">
            <v>Tan sa mak {naran} la daftar / rejistu / matrikula iha eskola?</v>
          </cell>
        </row>
        <row r="124">
          <cell r="A124" t="str">
            <v>H9.31</v>
          </cell>
          <cell r="C124" t="str">
            <v>Question</v>
          </cell>
          <cell r="D124" t="str">
            <v>Read question</v>
          </cell>
          <cell r="E124" t="str">
            <v>Category - choose one</v>
          </cell>
          <cell r="F124" t="str">
            <v>Code</v>
          </cell>
          <cell r="I124" t="str">
            <v>Why is {name} not enrolled in school?</v>
          </cell>
          <cell r="K124" t="str">
            <v>Tan sa mak {naran} la daftar / rejistu / matrikula iha eskola?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O57"/>
  <sheetViews>
    <sheetView zoomScale="90" zoomScaleNormal="90" zoomScalePageLayoutView="90" workbookViewId="0">
      <pane xSplit="11" ySplit="3" topLeftCell="L19" activePane="bottomRight" state="frozen"/>
      <selection pane="topRight" activeCell="L1" sqref="L1"/>
      <selection pane="bottomLeft" activeCell="A4" sqref="A4"/>
      <selection pane="bottomRight" activeCell="M20" sqref="M20"/>
    </sheetView>
  </sheetViews>
  <sheetFormatPr defaultColWidth="8.85546875" defaultRowHeight="15"/>
  <cols>
    <col min="1" max="8" width="4.42578125" style="53" customWidth="1"/>
    <col min="9" max="9" width="4" style="55" customWidth="1"/>
    <col min="10" max="10" width="4" style="53" customWidth="1"/>
    <col min="11" max="11" width="59.7109375" style="53" customWidth="1"/>
    <col min="12" max="15" width="9.7109375" style="54" customWidth="1"/>
    <col min="16" max="16384" width="8.85546875" style="53"/>
  </cols>
  <sheetData>
    <row r="1" spans="1:15" ht="23.25">
      <c r="A1" s="250" t="s">
        <v>548</v>
      </c>
      <c r="B1" s="250"/>
      <c r="C1" s="250"/>
      <c r="D1" s="250"/>
      <c r="E1" s="250"/>
      <c r="F1" s="250"/>
      <c r="G1" s="250"/>
      <c r="H1" s="250"/>
      <c r="I1" s="250"/>
      <c r="J1" s="250"/>
      <c r="K1" s="250"/>
    </row>
    <row r="2" spans="1:15" ht="7.5" customHeight="1">
      <c r="A2" s="73"/>
      <c r="B2" s="73"/>
      <c r="C2" s="73"/>
      <c r="D2" s="73"/>
      <c r="E2" s="73"/>
      <c r="F2" s="73"/>
      <c r="G2" s="73"/>
      <c r="H2" s="73"/>
    </row>
    <row r="3" spans="1:15">
      <c r="A3" s="251" t="s">
        <v>547</v>
      </c>
      <c r="B3" s="252"/>
      <c r="C3" s="252"/>
      <c r="D3" s="252"/>
      <c r="E3" s="252"/>
      <c r="F3" s="252"/>
      <c r="G3" s="252"/>
      <c r="H3" s="252"/>
      <c r="I3" s="252"/>
      <c r="J3" s="252"/>
      <c r="K3" s="252"/>
      <c r="L3" s="54" t="s">
        <v>546</v>
      </c>
      <c r="M3" s="54" t="s">
        <v>545</v>
      </c>
      <c r="N3" s="54" t="s">
        <v>544</v>
      </c>
      <c r="O3" s="54" t="s">
        <v>543</v>
      </c>
    </row>
    <row r="5" spans="1:15">
      <c r="A5" s="62" t="s">
        <v>542</v>
      </c>
      <c r="B5" s="62"/>
      <c r="C5" s="62" t="s">
        <v>541</v>
      </c>
      <c r="D5" s="62"/>
      <c r="E5" s="62"/>
      <c r="F5" s="62"/>
      <c r="G5" s="62"/>
      <c r="H5" s="62"/>
    </row>
    <row r="6" spans="1:15">
      <c r="H6" s="53">
        <v>1</v>
      </c>
      <c r="I6" s="61"/>
      <c r="J6" s="16" t="s">
        <v>540</v>
      </c>
      <c r="L6" s="60" t="s">
        <v>23</v>
      </c>
      <c r="M6" s="60" t="s">
        <v>23</v>
      </c>
      <c r="N6" s="60" t="s">
        <v>23</v>
      </c>
      <c r="O6" s="60" t="s">
        <v>23</v>
      </c>
    </row>
    <row r="7" spans="1:15">
      <c r="I7" s="58"/>
      <c r="J7" s="9"/>
    </row>
    <row r="8" spans="1:15">
      <c r="A8" s="62" t="s">
        <v>539</v>
      </c>
      <c r="B8" s="62"/>
      <c r="C8" s="62" t="s">
        <v>538</v>
      </c>
      <c r="D8" s="62"/>
      <c r="E8" s="62"/>
      <c r="F8" s="62"/>
      <c r="G8" s="62"/>
      <c r="H8" s="62"/>
    </row>
    <row r="9" spans="1:15">
      <c r="A9" s="62"/>
      <c r="B9" s="62"/>
      <c r="C9" s="62"/>
      <c r="D9" s="62"/>
      <c r="E9" s="62"/>
      <c r="F9" s="62"/>
      <c r="G9" s="62"/>
      <c r="H9" s="62"/>
      <c r="I9" s="61"/>
      <c r="J9" s="9" t="s">
        <v>537</v>
      </c>
      <c r="L9" s="60" t="s">
        <v>23</v>
      </c>
      <c r="M9" s="60" t="s">
        <v>23</v>
      </c>
      <c r="N9" s="60" t="s">
        <v>23</v>
      </c>
      <c r="O9" s="60" t="s">
        <v>23</v>
      </c>
    </row>
    <row r="10" spans="1:15">
      <c r="I10" s="61"/>
      <c r="J10" s="9" t="s">
        <v>536</v>
      </c>
      <c r="L10" s="60" t="s">
        <v>23</v>
      </c>
      <c r="M10" s="60" t="s">
        <v>23</v>
      </c>
      <c r="N10" s="60" t="s">
        <v>23</v>
      </c>
      <c r="O10" s="60" t="s">
        <v>23</v>
      </c>
    </row>
    <row r="11" spans="1:15">
      <c r="I11" s="58"/>
      <c r="J11" s="9"/>
    </row>
    <row r="12" spans="1:15">
      <c r="A12" s="62" t="s">
        <v>535</v>
      </c>
      <c r="B12" s="62"/>
      <c r="C12" s="62" t="s">
        <v>534</v>
      </c>
      <c r="D12" s="62"/>
      <c r="E12" s="62"/>
      <c r="F12" s="62"/>
      <c r="G12" s="62"/>
      <c r="H12" s="62"/>
    </row>
    <row r="13" spans="1:15">
      <c r="I13" s="61"/>
      <c r="J13" s="9" t="s">
        <v>533</v>
      </c>
      <c r="L13" s="60" t="s">
        <v>23</v>
      </c>
      <c r="M13" s="60" t="s">
        <v>23</v>
      </c>
      <c r="N13" s="60" t="s">
        <v>23</v>
      </c>
      <c r="O13" s="60" t="s">
        <v>23</v>
      </c>
    </row>
    <row r="14" spans="1:15">
      <c r="I14" s="59"/>
    </row>
    <row r="15" spans="1:15">
      <c r="A15" s="62" t="s">
        <v>532</v>
      </c>
      <c r="C15" s="8" t="s">
        <v>531</v>
      </c>
    </row>
    <row r="16" spans="1:15">
      <c r="I16" s="61"/>
      <c r="J16" s="53" t="s">
        <v>530</v>
      </c>
      <c r="L16" s="60" t="s">
        <v>23</v>
      </c>
      <c r="M16" s="60" t="s">
        <v>23</v>
      </c>
      <c r="N16" s="60" t="s">
        <v>23</v>
      </c>
      <c r="O16" s="60" t="s">
        <v>23</v>
      </c>
    </row>
    <row r="17" spans="1:15">
      <c r="I17" s="58"/>
    </row>
    <row r="18" spans="1:15">
      <c r="A18" s="62" t="s">
        <v>529</v>
      </c>
      <c r="C18" s="8" t="s">
        <v>528</v>
      </c>
      <c r="I18" s="53"/>
      <c r="J18" s="72"/>
    </row>
    <row r="19" spans="1:15">
      <c r="I19" s="61"/>
      <c r="J19" s="53" t="s">
        <v>527</v>
      </c>
      <c r="L19" s="54" t="s">
        <v>46</v>
      </c>
      <c r="M19" s="60" t="s">
        <v>23</v>
      </c>
      <c r="N19" s="60" t="s">
        <v>23</v>
      </c>
      <c r="O19" s="60" t="s">
        <v>23</v>
      </c>
    </row>
    <row r="20" spans="1:15">
      <c r="I20" s="61"/>
      <c r="J20" s="9" t="s">
        <v>212</v>
      </c>
      <c r="L20" s="60" t="s">
        <v>23</v>
      </c>
      <c r="M20" s="60" t="s">
        <v>23</v>
      </c>
      <c r="N20" s="60" t="s">
        <v>23</v>
      </c>
      <c r="O20" s="60" t="s">
        <v>23</v>
      </c>
    </row>
    <row r="21" spans="1:15">
      <c r="A21" s="62" t="s">
        <v>526</v>
      </c>
      <c r="C21" s="8" t="s">
        <v>525</v>
      </c>
      <c r="I21" s="53"/>
    </row>
    <row r="22" spans="1:15">
      <c r="H22" s="53" t="s">
        <v>1255</v>
      </c>
      <c r="I22" s="71"/>
      <c r="J22" s="53" t="s">
        <v>524</v>
      </c>
      <c r="L22" s="60" t="s">
        <v>23</v>
      </c>
      <c r="M22" s="60" t="s">
        <v>23</v>
      </c>
      <c r="N22" s="60" t="s">
        <v>23</v>
      </c>
      <c r="O22" s="60" t="s">
        <v>23</v>
      </c>
    </row>
    <row r="23" spans="1:15">
      <c r="H23" s="53" t="s">
        <v>1256</v>
      </c>
      <c r="I23" s="65"/>
      <c r="J23" s="53" t="s">
        <v>523</v>
      </c>
      <c r="L23" s="60" t="s">
        <v>23</v>
      </c>
      <c r="M23" s="60" t="s">
        <v>23</v>
      </c>
      <c r="N23" s="60" t="s">
        <v>23</v>
      </c>
      <c r="O23" s="60" t="s">
        <v>23</v>
      </c>
    </row>
    <row r="24" spans="1:15">
      <c r="H24" s="53" t="s">
        <v>1256</v>
      </c>
      <c r="I24" s="70"/>
      <c r="J24" s="9" t="s">
        <v>522</v>
      </c>
      <c r="L24" s="60" t="s">
        <v>23</v>
      </c>
      <c r="M24" s="60" t="s">
        <v>23</v>
      </c>
      <c r="N24" s="60" t="s">
        <v>23</v>
      </c>
      <c r="O24" s="60" t="s">
        <v>23</v>
      </c>
    </row>
    <row r="25" spans="1:15">
      <c r="D25" s="53" t="s">
        <v>1257</v>
      </c>
      <c r="H25" s="64" t="s">
        <v>1256</v>
      </c>
      <c r="I25" s="69"/>
      <c r="J25" s="9" t="s">
        <v>521</v>
      </c>
      <c r="L25" s="60" t="s">
        <v>23</v>
      </c>
      <c r="M25" s="60" t="s">
        <v>23</v>
      </c>
      <c r="N25" s="60" t="s">
        <v>23</v>
      </c>
      <c r="O25" s="60" t="s">
        <v>23</v>
      </c>
    </row>
    <row r="26" spans="1:15">
      <c r="I26" s="53"/>
    </row>
    <row r="27" spans="1:15">
      <c r="A27" s="62" t="s">
        <v>520</v>
      </c>
      <c r="C27" s="62" t="s">
        <v>519</v>
      </c>
      <c r="I27" s="53"/>
    </row>
    <row r="28" spans="1:15">
      <c r="H28" s="64" t="s">
        <v>1256</v>
      </c>
      <c r="I28" s="65"/>
      <c r="J28" s="22" t="s">
        <v>518</v>
      </c>
      <c r="L28" s="60" t="s">
        <v>23</v>
      </c>
      <c r="M28" s="60" t="s">
        <v>23</v>
      </c>
      <c r="N28" s="60" t="s">
        <v>23</v>
      </c>
      <c r="O28" s="60" t="s">
        <v>23</v>
      </c>
    </row>
    <row r="29" spans="1:15">
      <c r="H29" s="64" t="s">
        <v>1259</v>
      </c>
      <c r="I29" s="65"/>
      <c r="J29" s="9" t="s">
        <v>517</v>
      </c>
      <c r="L29" s="60" t="s">
        <v>23</v>
      </c>
      <c r="M29" s="60" t="s">
        <v>23</v>
      </c>
      <c r="N29" s="60" t="s">
        <v>23</v>
      </c>
      <c r="O29" s="60" t="s">
        <v>23</v>
      </c>
    </row>
    <row r="30" spans="1:15">
      <c r="C30" s="53" t="s">
        <v>1258</v>
      </c>
      <c r="H30" s="53" t="s">
        <v>1256</v>
      </c>
      <c r="I30" s="68"/>
      <c r="J30" s="9" t="s">
        <v>516</v>
      </c>
      <c r="L30" s="60" t="s">
        <v>23</v>
      </c>
      <c r="M30" s="60" t="s">
        <v>23</v>
      </c>
      <c r="N30" s="60" t="s">
        <v>23</v>
      </c>
      <c r="O30" s="60" t="s">
        <v>23</v>
      </c>
    </row>
    <row r="31" spans="1:15">
      <c r="I31" s="64"/>
      <c r="J31" s="9"/>
      <c r="L31" s="60"/>
      <c r="M31" s="60"/>
      <c r="N31" s="60"/>
      <c r="O31" s="60"/>
    </row>
    <row r="32" spans="1:15">
      <c r="A32" s="62" t="s">
        <v>515</v>
      </c>
      <c r="C32" s="62" t="s">
        <v>514</v>
      </c>
      <c r="I32" s="53"/>
    </row>
    <row r="33" spans="1:15">
      <c r="H33" s="64" t="s">
        <v>1259</v>
      </c>
      <c r="I33" s="67"/>
      <c r="J33" s="9" t="s">
        <v>513</v>
      </c>
      <c r="K33" s="66"/>
      <c r="L33" s="60" t="s">
        <v>23</v>
      </c>
      <c r="M33" s="60" t="s">
        <v>23</v>
      </c>
      <c r="N33" s="60" t="s">
        <v>23</v>
      </c>
      <c r="O33" s="60" t="s">
        <v>23</v>
      </c>
    </row>
    <row r="34" spans="1:15">
      <c r="H34" s="64" t="s">
        <v>1259</v>
      </c>
      <c r="I34" s="65"/>
      <c r="J34" s="9" t="s">
        <v>512</v>
      </c>
      <c r="L34" s="60" t="s">
        <v>23</v>
      </c>
      <c r="M34" s="60" t="s">
        <v>23</v>
      </c>
      <c r="N34" s="60" t="s">
        <v>23</v>
      </c>
      <c r="O34" s="60" t="s">
        <v>23</v>
      </c>
    </row>
    <row r="35" spans="1:15">
      <c r="I35" s="64"/>
      <c r="J35" s="9"/>
    </row>
    <row r="36" spans="1:15">
      <c r="A36" s="62" t="s">
        <v>511</v>
      </c>
      <c r="C36" s="62" t="s">
        <v>510</v>
      </c>
      <c r="I36" s="53"/>
    </row>
    <row r="37" spans="1:15">
      <c r="E37" s="53" t="s">
        <v>1259</v>
      </c>
      <c r="I37" s="61"/>
      <c r="J37" s="53" t="s">
        <v>509</v>
      </c>
      <c r="L37" s="60" t="s">
        <v>23</v>
      </c>
      <c r="M37" s="60" t="s">
        <v>23</v>
      </c>
      <c r="N37" s="60" t="s">
        <v>23</v>
      </c>
      <c r="O37" s="60" t="s">
        <v>23</v>
      </c>
    </row>
    <row r="38" spans="1:15">
      <c r="E38" s="53" t="s">
        <v>1259</v>
      </c>
      <c r="I38" s="61"/>
      <c r="J38" s="53" t="s">
        <v>508</v>
      </c>
      <c r="L38" s="60" t="s">
        <v>23</v>
      </c>
      <c r="M38" s="60" t="s">
        <v>23</v>
      </c>
      <c r="N38" s="60" t="s">
        <v>23</v>
      </c>
      <c r="O38" s="60" t="s">
        <v>23</v>
      </c>
    </row>
    <row r="39" spans="1:15">
      <c r="E39" s="53" t="s">
        <v>1260</v>
      </c>
      <c r="I39" s="63"/>
      <c r="J39" s="53" t="s">
        <v>218</v>
      </c>
      <c r="L39" s="60" t="s">
        <v>23</v>
      </c>
      <c r="M39" s="60" t="s">
        <v>23</v>
      </c>
      <c r="N39" s="60" t="s">
        <v>23</v>
      </c>
      <c r="O39" s="60" t="s">
        <v>23</v>
      </c>
    </row>
    <row r="40" spans="1:15">
      <c r="E40" s="53" t="s">
        <v>1260</v>
      </c>
      <c r="I40" s="63"/>
      <c r="J40" s="64" t="s">
        <v>1219</v>
      </c>
    </row>
    <row r="41" spans="1:15">
      <c r="K41" s="56"/>
    </row>
    <row r="42" spans="1:15">
      <c r="K42" s="56"/>
    </row>
    <row r="43" spans="1:15">
      <c r="K43" s="56"/>
    </row>
    <row r="44" spans="1:15">
      <c r="I44" s="59"/>
      <c r="J44" s="9"/>
      <c r="K44" s="57"/>
    </row>
    <row r="45" spans="1:15">
      <c r="K45" s="56"/>
    </row>
    <row r="46" spans="1:15">
      <c r="I46" s="59"/>
      <c r="K46" s="56"/>
    </row>
    <row r="47" spans="1:15">
      <c r="I47" s="59"/>
      <c r="J47" s="9"/>
      <c r="K47" s="56"/>
    </row>
    <row r="48" spans="1:15">
      <c r="K48" s="57"/>
    </row>
    <row r="49" spans="9:11">
      <c r="I49" s="59"/>
    </row>
    <row r="50" spans="9:11">
      <c r="J50" s="16"/>
      <c r="K50" s="56"/>
    </row>
    <row r="51" spans="9:11">
      <c r="I51" s="58"/>
      <c r="K51" s="56"/>
    </row>
    <row r="52" spans="9:11">
      <c r="J52" s="9"/>
      <c r="K52" s="57"/>
    </row>
    <row r="53" spans="9:11">
      <c r="I53" s="53"/>
      <c r="K53" s="57"/>
    </row>
    <row r="54" spans="9:11">
      <c r="I54" s="53"/>
      <c r="K54" s="56"/>
    </row>
    <row r="55" spans="9:11">
      <c r="I55" s="53"/>
      <c r="K55" s="56"/>
    </row>
    <row r="56" spans="9:11">
      <c r="K56" s="56"/>
    </row>
    <row r="57" spans="9:11">
      <c r="K57" s="56"/>
    </row>
  </sheetData>
  <mergeCells count="2">
    <mergeCell ref="A1:K1"/>
    <mergeCell ref="A3:K3"/>
  </mergeCells>
  <pageMargins left="0.7" right="0.7" top="0.75" bottom="0.75" header="0.3" footer="0.3"/>
  <pageSetup paperSize="9" scale="51" orientation="landscape"/>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heetPr>
  <dimension ref="A1:Q11"/>
  <sheetViews>
    <sheetView zoomScale="70" zoomScaleNormal="70" zoomScalePageLayoutView="80" workbookViewId="0">
      <pane xSplit="1" ySplit="2" topLeftCell="B3" activePane="bottomRight" state="frozen"/>
      <selection pane="topRight" activeCell="B1" sqref="B1"/>
      <selection pane="bottomLeft" activeCell="A3" sqref="A3"/>
      <selection pane="bottomRight" activeCell="L10" sqref="L10"/>
    </sheetView>
  </sheetViews>
  <sheetFormatPr defaultColWidth="8.85546875" defaultRowHeight="15"/>
  <cols>
    <col min="1" max="1" width="12.42578125" style="21" customWidth="1"/>
    <col min="2" max="2" width="9.42578125" style="14" customWidth="1"/>
    <col min="3" max="3" width="13.42578125" style="14" customWidth="1"/>
    <col min="4" max="4" width="7.7109375" style="14" customWidth="1"/>
    <col min="5" max="5" width="21.85546875" style="14" customWidth="1"/>
    <col min="6" max="6" width="8.42578125" style="14" customWidth="1"/>
    <col min="7" max="8" width="2.42578125" style="83" customWidth="1"/>
    <col min="9" max="9" width="6.28515625" style="14" customWidth="1"/>
    <col min="10" max="10" width="5" style="14" customWidth="1"/>
    <col min="11" max="11" width="69.7109375" style="21" customWidth="1"/>
    <col min="12" max="12" width="4.85546875" style="9" customWidth="1"/>
    <col min="13" max="13" width="49.140625" style="14" customWidth="1"/>
    <col min="14" max="14" width="10.28515625" style="84" customWidth="1"/>
    <col min="15" max="15" width="10.140625" style="21" customWidth="1"/>
    <col min="16" max="255" width="8.85546875" style="21"/>
    <col min="256" max="257" width="10.140625" style="21" customWidth="1"/>
    <col min="258" max="258" width="9.42578125" style="21" customWidth="1"/>
    <col min="259" max="259" width="13.42578125" style="21" customWidth="1"/>
    <col min="260" max="260" width="7.7109375" style="21" customWidth="1"/>
    <col min="261" max="261" width="21.85546875" style="21" customWidth="1"/>
    <col min="262" max="262" width="8.42578125" style="21" customWidth="1"/>
    <col min="263" max="264" width="2.42578125" style="21" customWidth="1"/>
    <col min="265" max="265" width="6.28515625" style="21" customWidth="1"/>
    <col min="266" max="266" width="5" style="21" customWidth="1"/>
    <col min="267" max="267" width="69.7109375" style="21" customWidth="1"/>
    <col min="268" max="269" width="0" style="21" hidden="1" customWidth="1"/>
    <col min="270" max="270" width="10.28515625" style="21" customWidth="1"/>
    <col min="271" max="271" width="10.140625" style="21" customWidth="1"/>
    <col min="272" max="511" width="8.85546875" style="21"/>
    <col min="512" max="513" width="10.140625" style="21" customWidth="1"/>
    <col min="514" max="514" width="9.42578125" style="21" customWidth="1"/>
    <col min="515" max="515" width="13.42578125" style="21" customWidth="1"/>
    <col min="516" max="516" width="7.7109375" style="21" customWidth="1"/>
    <col min="517" max="517" width="21.85546875" style="21" customWidth="1"/>
    <col min="518" max="518" width="8.42578125" style="21" customWidth="1"/>
    <col min="519" max="520" width="2.42578125" style="21" customWidth="1"/>
    <col min="521" max="521" width="6.28515625" style="21" customWidth="1"/>
    <col min="522" max="522" width="5" style="21" customWidth="1"/>
    <col min="523" max="523" width="69.7109375" style="21" customWidth="1"/>
    <col min="524" max="525" width="0" style="21" hidden="1" customWidth="1"/>
    <col min="526" max="526" width="10.28515625" style="21" customWidth="1"/>
    <col min="527" max="527" width="10.140625" style="21" customWidth="1"/>
    <col min="528" max="767" width="8.85546875" style="21"/>
    <col min="768" max="769" width="10.140625" style="21" customWidth="1"/>
    <col min="770" max="770" width="9.42578125" style="21" customWidth="1"/>
    <col min="771" max="771" width="13.42578125" style="21" customWidth="1"/>
    <col min="772" max="772" width="7.7109375" style="21" customWidth="1"/>
    <col min="773" max="773" width="21.85546875" style="21" customWidth="1"/>
    <col min="774" max="774" width="8.42578125" style="21" customWidth="1"/>
    <col min="775" max="776" width="2.42578125" style="21" customWidth="1"/>
    <col min="777" max="777" width="6.28515625" style="21" customWidth="1"/>
    <col min="778" max="778" width="5" style="21" customWidth="1"/>
    <col min="779" max="779" width="69.7109375" style="21" customWidth="1"/>
    <col min="780" max="781" width="0" style="21" hidden="1" customWidth="1"/>
    <col min="782" max="782" width="10.28515625" style="21" customWidth="1"/>
    <col min="783" max="783" width="10.140625" style="21" customWidth="1"/>
    <col min="784" max="1023" width="8.85546875" style="21"/>
    <col min="1024" max="1025" width="10.140625" style="21" customWidth="1"/>
    <col min="1026" max="1026" width="9.42578125" style="21" customWidth="1"/>
    <col min="1027" max="1027" width="13.42578125" style="21" customWidth="1"/>
    <col min="1028" max="1028" width="7.7109375" style="21" customWidth="1"/>
    <col min="1029" max="1029" width="21.85546875" style="21" customWidth="1"/>
    <col min="1030" max="1030" width="8.42578125" style="21" customWidth="1"/>
    <col min="1031" max="1032" width="2.42578125" style="21" customWidth="1"/>
    <col min="1033" max="1033" width="6.28515625" style="21" customWidth="1"/>
    <col min="1034" max="1034" width="5" style="21" customWidth="1"/>
    <col min="1035" max="1035" width="69.7109375" style="21" customWidth="1"/>
    <col min="1036" max="1037" width="0" style="21" hidden="1" customWidth="1"/>
    <col min="1038" max="1038" width="10.28515625" style="21" customWidth="1"/>
    <col min="1039" max="1039" width="10.140625" style="21" customWidth="1"/>
    <col min="1040" max="1279" width="8.85546875" style="21"/>
    <col min="1280" max="1281" width="10.140625" style="21" customWidth="1"/>
    <col min="1282" max="1282" width="9.42578125" style="21" customWidth="1"/>
    <col min="1283" max="1283" width="13.42578125" style="21" customWidth="1"/>
    <col min="1284" max="1284" width="7.7109375" style="21" customWidth="1"/>
    <col min="1285" max="1285" width="21.85546875" style="21" customWidth="1"/>
    <col min="1286" max="1286" width="8.42578125" style="21" customWidth="1"/>
    <col min="1287" max="1288" width="2.42578125" style="21" customWidth="1"/>
    <col min="1289" max="1289" width="6.28515625" style="21" customWidth="1"/>
    <col min="1290" max="1290" width="5" style="21" customWidth="1"/>
    <col min="1291" max="1291" width="69.7109375" style="21" customWidth="1"/>
    <col min="1292" max="1293" width="0" style="21" hidden="1" customWidth="1"/>
    <col min="1294" max="1294" width="10.28515625" style="21" customWidth="1"/>
    <col min="1295" max="1295" width="10.140625" style="21" customWidth="1"/>
    <col min="1296" max="1535" width="8.85546875" style="21"/>
    <col min="1536" max="1537" width="10.140625" style="21" customWidth="1"/>
    <col min="1538" max="1538" width="9.42578125" style="21" customWidth="1"/>
    <col min="1539" max="1539" width="13.42578125" style="21" customWidth="1"/>
    <col min="1540" max="1540" width="7.7109375" style="21" customWidth="1"/>
    <col min="1541" max="1541" width="21.85546875" style="21" customWidth="1"/>
    <col min="1542" max="1542" width="8.42578125" style="21" customWidth="1"/>
    <col min="1543" max="1544" width="2.42578125" style="21" customWidth="1"/>
    <col min="1545" max="1545" width="6.28515625" style="21" customWidth="1"/>
    <col min="1546" max="1546" width="5" style="21" customWidth="1"/>
    <col min="1547" max="1547" width="69.7109375" style="21" customWidth="1"/>
    <col min="1548" max="1549" width="0" style="21" hidden="1" customWidth="1"/>
    <col min="1550" max="1550" width="10.28515625" style="21" customWidth="1"/>
    <col min="1551" max="1551" width="10.140625" style="21" customWidth="1"/>
    <col min="1552" max="1791" width="8.85546875" style="21"/>
    <col min="1792" max="1793" width="10.140625" style="21" customWidth="1"/>
    <col min="1794" max="1794" width="9.42578125" style="21" customWidth="1"/>
    <col min="1795" max="1795" width="13.42578125" style="21" customWidth="1"/>
    <col min="1796" max="1796" width="7.7109375" style="21" customWidth="1"/>
    <col min="1797" max="1797" width="21.85546875" style="21" customWidth="1"/>
    <col min="1798" max="1798" width="8.42578125" style="21" customWidth="1"/>
    <col min="1799" max="1800" width="2.42578125" style="21" customWidth="1"/>
    <col min="1801" max="1801" width="6.28515625" style="21" customWidth="1"/>
    <col min="1802" max="1802" width="5" style="21" customWidth="1"/>
    <col min="1803" max="1803" width="69.7109375" style="21" customWidth="1"/>
    <col min="1804" max="1805" width="0" style="21" hidden="1" customWidth="1"/>
    <col min="1806" max="1806" width="10.28515625" style="21" customWidth="1"/>
    <col min="1807" max="1807" width="10.140625" style="21" customWidth="1"/>
    <col min="1808" max="2047" width="8.85546875" style="21"/>
    <col min="2048" max="2049" width="10.140625" style="21" customWidth="1"/>
    <col min="2050" max="2050" width="9.42578125" style="21" customWidth="1"/>
    <col min="2051" max="2051" width="13.42578125" style="21" customWidth="1"/>
    <col min="2052" max="2052" width="7.7109375" style="21" customWidth="1"/>
    <col min="2053" max="2053" width="21.85546875" style="21" customWidth="1"/>
    <col min="2054" max="2054" width="8.42578125" style="21" customWidth="1"/>
    <col min="2055" max="2056" width="2.42578125" style="21" customWidth="1"/>
    <col min="2057" max="2057" width="6.28515625" style="21" customWidth="1"/>
    <col min="2058" max="2058" width="5" style="21" customWidth="1"/>
    <col min="2059" max="2059" width="69.7109375" style="21" customWidth="1"/>
    <col min="2060" max="2061" width="0" style="21" hidden="1" customWidth="1"/>
    <col min="2062" max="2062" width="10.28515625" style="21" customWidth="1"/>
    <col min="2063" max="2063" width="10.140625" style="21" customWidth="1"/>
    <col min="2064" max="2303" width="8.85546875" style="21"/>
    <col min="2304" max="2305" width="10.140625" style="21" customWidth="1"/>
    <col min="2306" max="2306" width="9.42578125" style="21" customWidth="1"/>
    <col min="2307" max="2307" width="13.42578125" style="21" customWidth="1"/>
    <col min="2308" max="2308" width="7.7109375" style="21" customWidth="1"/>
    <col min="2309" max="2309" width="21.85546875" style="21" customWidth="1"/>
    <col min="2310" max="2310" width="8.42578125" style="21" customWidth="1"/>
    <col min="2311" max="2312" width="2.42578125" style="21" customWidth="1"/>
    <col min="2313" max="2313" width="6.28515625" style="21" customWidth="1"/>
    <col min="2314" max="2314" width="5" style="21" customWidth="1"/>
    <col min="2315" max="2315" width="69.7109375" style="21" customWidth="1"/>
    <col min="2316" max="2317" width="0" style="21" hidden="1" customWidth="1"/>
    <col min="2318" max="2318" width="10.28515625" style="21" customWidth="1"/>
    <col min="2319" max="2319" width="10.140625" style="21" customWidth="1"/>
    <col min="2320" max="2559" width="8.85546875" style="21"/>
    <col min="2560" max="2561" width="10.140625" style="21" customWidth="1"/>
    <col min="2562" max="2562" width="9.42578125" style="21" customWidth="1"/>
    <col min="2563" max="2563" width="13.42578125" style="21" customWidth="1"/>
    <col min="2564" max="2564" width="7.7109375" style="21" customWidth="1"/>
    <col min="2565" max="2565" width="21.85546875" style="21" customWidth="1"/>
    <col min="2566" max="2566" width="8.42578125" style="21" customWidth="1"/>
    <col min="2567" max="2568" width="2.42578125" style="21" customWidth="1"/>
    <col min="2569" max="2569" width="6.28515625" style="21" customWidth="1"/>
    <col min="2570" max="2570" width="5" style="21" customWidth="1"/>
    <col min="2571" max="2571" width="69.7109375" style="21" customWidth="1"/>
    <col min="2572" max="2573" width="0" style="21" hidden="1" customWidth="1"/>
    <col min="2574" max="2574" width="10.28515625" style="21" customWidth="1"/>
    <col min="2575" max="2575" width="10.140625" style="21" customWidth="1"/>
    <col min="2576" max="2815" width="8.85546875" style="21"/>
    <col min="2816" max="2817" width="10.140625" style="21" customWidth="1"/>
    <col min="2818" max="2818" width="9.42578125" style="21" customWidth="1"/>
    <col min="2819" max="2819" width="13.42578125" style="21" customWidth="1"/>
    <col min="2820" max="2820" width="7.7109375" style="21" customWidth="1"/>
    <col min="2821" max="2821" width="21.85546875" style="21" customWidth="1"/>
    <col min="2822" max="2822" width="8.42578125" style="21" customWidth="1"/>
    <col min="2823" max="2824" width="2.42578125" style="21" customWidth="1"/>
    <col min="2825" max="2825" width="6.28515625" style="21" customWidth="1"/>
    <col min="2826" max="2826" width="5" style="21" customWidth="1"/>
    <col min="2827" max="2827" width="69.7109375" style="21" customWidth="1"/>
    <col min="2828" max="2829" width="0" style="21" hidden="1" customWidth="1"/>
    <col min="2830" max="2830" width="10.28515625" style="21" customWidth="1"/>
    <col min="2831" max="2831" width="10.140625" style="21" customWidth="1"/>
    <col min="2832" max="3071" width="8.85546875" style="21"/>
    <col min="3072" max="3073" width="10.140625" style="21" customWidth="1"/>
    <col min="3074" max="3074" width="9.42578125" style="21" customWidth="1"/>
    <col min="3075" max="3075" width="13.42578125" style="21" customWidth="1"/>
    <col min="3076" max="3076" width="7.7109375" style="21" customWidth="1"/>
    <col min="3077" max="3077" width="21.85546875" style="21" customWidth="1"/>
    <col min="3078" max="3078" width="8.42578125" style="21" customWidth="1"/>
    <col min="3079" max="3080" width="2.42578125" style="21" customWidth="1"/>
    <col min="3081" max="3081" width="6.28515625" style="21" customWidth="1"/>
    <col min="3082" max="3082" width="5" style="21" customWidth="1"/>
    <col min="3083" max="3083" width="69.7109375" style="21" customWidth="1"/>
    <col min="3084" max="3085" width="0" style="21" hidden="1" customWidth="1"/>
    <col min="3086" max="3086" width="10.28515625" style="21" customWidth="1"/>
    <col min="3087" max="3087" width="10.140625" style="21" customWidth="1"/>
    <col min="3088" max="3327" width="8.85546875" style="21"/>
    <col min="3328" max="3329" width="10.140625" style="21" customWidth="1"/>
    <col min="3330" max="3330" width="9.42578125" style="21" customWidth="1"/>
    <col min="3331" max="3331" width="13.42578125" style="21" customWidth="1"/>
    <col min="3332" max="3332" width="7.7109375" style="21" customWidth="1"/>
    <col min="3333" max="3333" width="21.85546875" style="21" customWidth="1"/>
    <col min="3334" max="3334" width="8.42578125" style="21" customWidth="1"/>
    <col min="3335" max="3336" width="2.42578125" style="21" customWidth="1"/>
    <col min="3337" max="3337" width="6.28515625" style="21" customWidth="1"/>
    <col min="3338" max="3338" width="5" style="21" customWidth="1"/>
    <col min="3339" max="3339" width="69.7109375" style="21" customWidth="1"/>
    <col min="3340" max="3341" width="0" style="21" hidden="1" customWidth="1"/>
    <col min="3342" max="3342" width="10.28515625" style="21" customWidth="1"/>
    <col min="3343" max="3343" width="10.140625" style="21" customWidth="1"/>
    <col min="3344" max="3583" width="8.85546875" style="21"/>
    <col min="3584" max="3585" width="10.140625" style="21" customWidth="1"/>
    <col min="3586" max="3586" width="9.42578125" style="21" customWidth="1"/>
    <col min="3587" max="3587" width="13.42578125" style="21" customWidth="1"/>
    <col min="3588" max="3588" width="7.7109375" style="21" customWidth="1"/>
    <col min="3589" max="3589" width="21.85546875" style="21" customWidth="1"/>
    <col min="3590" max="3590" width="8.42578125" style="21" customWidth="1"/>
    <col min="3591" max="3592" width="2.42578125" style="21" customWidth="1"/>
    <col min="3593" max="3593" width="6.28515625" style="21" customWidth="1"/>
    <col min="3594" max="3594" width="5" style="21" customWidth="1"/>
    <col min="3595" max="3595" width="69.7109375" style="21" customWidth="1"/>
    <col min="3596" max="3597" width="0" style="21" hidden="1" customWidth="1"/>
    <col min="3598" max="3598" width="10.28515625" style="21" customWidth="1"/>
    <col min="3599" max="3599" width="10.140625" style="21" customWidth="1"/>
    <col min="3600" max="3839" width="8.85546875" style="21"/>
    <col min="3840" max="3841" width="10.140625" style="21" customWidth="1"/>
    <col min="3842" max="3842" width="9.42578125" style="21" customWidth="1"/>
    <col min="3843" max="3843" width="13.42578125" style="21" customWidth="1"/>
    <col min="3844" max="3844" width="7.7109375" style="21" customWidth="1"/>
    <col min="3845" max="3845" width="21.85546875" style="21" customWidth="1"/>
    <col min="3846" max="3846" width="8.42578125" style="21" customWidth="1"/>
    <col min="3847" max="3848" width="2.42578125" style="21" customWidth="1"/>
    <col min="3849" max="3849" width="6.28515625" style="21" customWidth="1"/>
    <col min="3850" max="3850" width="5" style="21" customWidth="1"/>
    <col min="3851" max="3851" width="69.7109375" style="21" customWidth="1"/>
    <col min="3852" max="3853" width="0" style="21" hidden="1" customWidth="1"/>
    <col min="3854" max="3854" width="10.28515625" style="21" customWidth="1"/>
    <col min="3855" max="3855" width="10.140625" style="21" customWidth="1"/>
    <col min="3856" max="4095" width="8.85546875" style="21"/>
    <col min="4096" max="4097" width="10.140625" style="21" customWidth="1"/>
    <col min="4098" max="4098" width="9.42578125" style="21" customWidth="1"/>
    <col min="4099" max="4099" width="13.42578125" style="21" customWidth="1"/>
    <col min="4100" max="4100" width="7.7109375" style="21" customWidth="1"/>
    <col min="4101" max="4101" width="21.85546875" style="21" customWidth="1"/>
    <col min="4102" max="4102" width="8.42578125" style="21" customWidth="1"/>
    <col min="4103" max="4104" width="2.42578125" style="21" customWidth="1"/>
    <col min="4105" max="4105" width="6.28515625" style="21" customWidth="1"/>
    <col min="4106" max="4106" width="5" style="21" customWidth="1"/>
    <col min="4107" max="4107" width="69.7109375" style="21" customWidth="1"/>
    <col min="4108" max="4109" width="0" style="21" hidden="1" customWidth="1"/>
    <col min="4110" max="4110" width="10.28515625" style="21" customWidth="1"/>
    <col min="4111" max="4111" width="10.140625" style="21" customWidth="1"/>
    <col min="4112" max="4351" width="8.85546875" style="21"/>
    <col min="4352" max="4353" width="10.140625" style="21" customWidth="1"/>
    <col min="4354" max="4354" width="9.42578125" style="21" customWidth="1"/>
    <col min="4355" max="4355" width="13.42578125" style="21" customWidth="1"/>
    <col min="4356" max="4356" width="7.7109375" style="21" customWidth="1"/>
    <col min="4357" max="4357" width="21.85546875" style="21" customWidth="1"/>
    <col min="4358" max="4358" width="8.42578125" style="21" customWidth="1"/>
    <col min="4359" max="4360" width="2.42578125" style="21" customWidth="1"/>
    <col min="4361" max="4361" width="6.28515625" style="21" customWidth="1"/>
    <col min="4362" max="4362" width="5" style="21" customWidth="1"/>
    <col min="4363" max="4363" width="69.7109375" style="21" customWidth="1"/>
    <col min="4364" max="4365" width="0" style="21" hidden="1" customWidth="1"/>
    <col min="4366" max="4366" width="10.28515625" style="21" customWidth="1"/>
    <col min="4367" max="4367" width="10.140625" style="21" customWidth="1"/>
    <col min="4368" max="4607" width="8.85546875" style="21"/>
    <col min="4608" max="4609" width="10.140625" style="21" customWidth="1"/>
    <col min="4610" max="4610" width="9.42578125" style="21" customWidth="1"/>
    <col min="4611" max="4611" width="13.42578125" style="21" customWidth="1"/>
    <col min="4612" max="4612" width="7.7109375" style="21" customWidth="1"/>
    <col min="4613" max="4613" width="21.85546875" style="21" customWidth="1"/>
    <col min="4614" max="4614" width="8.42578125" style="21" customWidth="1"/>
    <col min="4615" max="4616" width="2.42578125" style="21" customWidth="1"/>
    <col min="4617" max="4617" width="6.28515625" style="21" customWidth="1"/>
    <col min="4618" max="4618" width="5" style="21" customWidth="1"/>
    <col min="4619" max="4619" width="69.7109375" style="21" customWidth="1"/>
    <col min="4620" max="4621" width="0" style="21" hidden="1" customWidth="1"/>
    <col min="4622" max="4622" width="10.28515625" style="21" customWidth="1"/>
    <col min="4623" max="4623" width="10.140625" style="21" customWidth="1"/>
    <col min="4624" max="4863" width="8.85546875" style="21"/>
    <col min="4864" max="4865" width="10.140625" style="21" customWidth="1"/>
    <col min="4866" max="4866" width="9.42578125" style="21" customWidth="1"/>
    <col min="4867" max="4867" width="13.42578125" style="21" customWidth="1"/>
    <col min="4868" max="4868" width="7.7109375" style="21" customWidth="1"/>
    <col min="4869" max="4869" width="21.85546875" style="21" customWidth="1"/>
    <col min="4870" max="4870" width="8.42578125" style="21" customWidth="1"/>
    <col min="4871" max="4872" width="2.42578125" style="21" customWidth="1"/>
    <col min="4873" max="4873" width="6.28515625" style="21" customWidth="1"/>
    <col min="4874" max="4874" width="5" style="21" customWidth="1"/>
    <col min="4875" max="4875" width="69.7109375" style="21" customWidth="1"/>
    <col min="4876" max="4877" width="0" style="21" hidden="1" customWidth="1"/>
    <col min="4878" max="4878" width="10.28515625" style="21" customWidth="1"/>
    <col min="4879" max="4879" width="10.140625" style="21" customWidth="1"/>
    <col min="4880" max="5119" width="8.85546875" style="21"/>
    <col min="5120" max="5121" width="10.140625" style="21" customWidth="1"/>
    <col min="5122" max="5122" width="9.42578125" style="21" customWidth="1"/>
    <col min="5123" max="5123" width="13.42578125" style="21" customWidth="1"/>
    <col min="5124" max="5124" width="7.7109375" style="21" customWidth="1"/>
    <col min="5125" max="5125" width="21.85546875" style="21" customWidth="1"/>
    <col min="5126" max="5126" width="8.42578125" style="21" customWidth="1"/>
    <col min="5127" max="5128" width="2.42578125" style="21" customWidth="1"/>
    <col min="5129" max="5129" width="6.28515625" style="21" customWidth="1"/>
    <col min="5130" max="5130" width="5" style="21" customWidth="1"/>
    <col min="5131" max="5131" width="69.7109375" style="21" customWidth="1"/>
    <col min="5132" max="5133" width="0" style="21" hidden="1" customWidth="1"/>
    <col min="5134" max="5134" width="10.28515625" style="21" customWidth="1"/>
    <col min="5135" max="5135" width="10.140625" style="21" customWidth="1"/>
    <col min="5136" max="5375" width="8.85546875" style="21"/>
    <col min="5376" max="5377" width="10.140625" style="21" customWidth="1"/>
    <col min="5378" max="5378" width="9.42578125" style="21" customWidth="1"/>
    <col min="5379" max="5379" width="13.42578125" style="21" customWidth="1"/>
    <col min="5380" max="5380" width="7.7109375" style="21" customWidth="1"/>
    <col min="5381" max="5381" width="21.85546875" style="21" customWidth="1"/>
    <col min="5382" max="5382" width="8.42578125" style="21" customWidth="1"/>
    <col min="5383" max="5384" width="2.42578125" style="21" customWidth="1"/>
    <col min="5385" max="5385" width="6.28515625" style="21" customWidth="1"/>
    <col min="5386" max="5386" width="5" style="21" customWidth="1"/>
    <col min="5387" max="5387" width="69.7109375" style="21" customWidth="1"/>
    <col min="5388" max="5389" width="0" style="21" hidden="1" customWidth="1"/>
    <col min="5390" max="5390" width="10.28515625" style="21" customWidth="1"/>
    <col min="5391" max="5391" width="10.140625" style="21" customWidth="1"/>
    <col min="5392" max="5631" width="8.85546875" style="21"/>
    <col min="5632" max="5633" width="10.140625" style="21" customWidth="1"/>
    <col min="5634" max="5634" width="9.42578125" style="21" customWidth="1"/>
    <col min="5635" max="5635" width="13.42578125" style="21" customWidth="1"/>
    <col min="5636" max="5636" width="7.7109375" style="21" customWidth="1"/>
    <col min="5637" max="5637" width="21.85546875" style="21" customWidth="1"/>
    <col min="5638" max="5638" width="8.42578125" style="21" customWidth="1"/>
    <col min="5639" max="5640" width="2.42578125" style="21" customWidth="1"/>
    <col min="5641" max="5641" width="6.28515625" style="21" customWidth="1"/>
    <col min="5642" max="5642" width="5" style="21" customWidth="1"/>
    <col min="5643" max="5643" width="69.7109375" style="21" customWidth="1"/>
    <col min="5644" max="5645" width="0" style="21" hidden="1" customWidth="1"/>
    <col min="5646" max="5646" width="10.28515625" style="21" customWidth="1"/>
    <col min="5647" max="5647" width="10.140625" style="21" customWidth="1"/>
    <col min="5648" max="5887" width="8.85546875" style="21"/>
    <col min="5888" max="5889" width="10.140625" style="21" customWidth="1"/>
    <col min="5890" max="5890" width="9.42578125" style="21" customWidth="1"/>
    <col min="5891" max="5891" width="13.42578125" style="21" customWidth="1"/>
    <col min="5892" max="5892" width="7.7109375" style="21" customWidth="1"/>
    <col min="5893" max="5893" width="21.85546875" style="21" customWidth="1"/>
    <col min="5894" max="5894" width="8.42578125" style="21" customWidth="1"/>
    <col min="5895" max="5896" width="2.42578125" style="21" customWidth="1"/>
    <col min="5897" max="5897" width="6.28515625" style="21" customWidth="1"/>
    <col min="5898" max="5898" width="5" style="21" customWidth="1"/>
    <col min="5899" max="5899" width="69.7109375" style="21" customWidth="1"/>
    <col min="5900" max="5901" width="0" style="21" hidden="1" customWidth="1"/>
    <col min="5902" max="5902" width="10.28515625" style="21" customWidth="1"/>
    <col min="5903" max="5903" width="10.140625" style="21" customWidth="1"/>
    <col min="5904" max="6143" width="8.85546875" style="21"/>
    <col min="6144" max="6145" width="10.140625" style="21" customWidth="1"/>
    <col min="6146" max="6146" width="9.42578125" style="21" customWidth="1"/>
    <col min="6147" max="6147" width="13.42578125" style="21" customWidth="1"/>
    <col min="6148" max="6148" width="7.7109375" style="21" customWidth="1"/>
    <col min="6149" max="6149" width="21.85546875" style="21" customWidth="1"/>
    <col min="6150" max="6150" width="8.42578125" style="21" customWidth="1"/>
    <col min="6151" max="6152" width="2.42578125" style="21" customWidth="1"/>
    <col min="6153" max="6153" width="6.28515625" style="21" customWidth="1"/>
    <col min="6154" max="6154" width="5" style="21" customWidth="1"/>
    <col min="6155" max="6155" width="69.7109375" style="21" customWidth="1"/>
    <col min="6156" max="6157" width="0" style="21" hidden="1" customWidth="1"/>
    <col min="6158" max="6158" width="10.28515625" style="21" customWidth="1"/>
    <col min="6159" max="6159" width="10.140625" style="21" customWidth="1"/>
    <col min="6160" max="6399" width="8.85546875" style="21"/>
    <col min="6400" max="6401" width="10.140625" style="21" customWidth="1"/>
    <col min="6402" max="6402" width="9.42578125" style="21" customWidth="1"/>
    <col min="6403" max="6403" width="13.42578125" style="21" customWidth="1"/>
    <col min="6404" max="6404" width="7.7109375" style="21" customWidth="1"/>
    <col min="6405" max="6405" width="21.85546875" style="21" customWidth="1"/>
    <col min="6406" max="6406" width="8.42578125" style="21" customWidth="1"/>
    <col min="6407" max="6408" width="2.42578125" style="21" customWidth="1"/>
    <col min="6409" max="6409" width="6.28515625" style="21" customWidth="1"/>
    <col min="6410" max="6410" width="5" style="21" customWidth="1"/>
    <col min="6411" max="6411" width="69.7109375" style="21" customWidth="1"/>
    <col min="6412" max="6413" width="0" style="21" hidden="1" customWidth="1"/>
    <col min="6414" max="6414" width="10.28515625" style="21" customWidth="1"/>
    <col min="6415" max="6415" width="10.140625" style="21" customWidth="1"/>
    <col min="6416" max="6655" width="8.85546875" style="21"/>
    <col min="6656" max="6657" width="10.140625" style="21" customWidth="1"/>
    <col min="6658" max="6658" width="9.42578125" style="21" customWidth="1"/>
    <col min="6659" max="6659" width="13.42578125" style="21" customWidth="1"/>
    <col min="6660" max="6660" width="7.7109375" style="21" customWidth="1"/>
    <col min="6661" max="6661" width="21.85546875" style="21" customWidth="1"/>
    <col min="6662" max="6662" width="8.42578125" style="21" customWidth="1"/>
    <col min="6663" max="6664" width="2.42578125" style="21" customWidth="1"/>
    <col min="6665" max="6665" width="6.28515625" style="21" customWidth="1"/>
    <col min="6666" max="6666" width="5" style="21" customWidth="1"/>
    <col min="6667" max="6667" width="69.7109375" style="21" customWidth="1"/>
    <col min="6668" max="6669" width="0" style="21" hidden="1" customWidth="1"/>
    <col min="6670" max="6670" width="10.28515625" style="21" customWidth="1"/>
    <col min="6671" max="6671" width="10.140625" style="21" customWidth="1"/>
    <col min="6672" max="6911" width="8.85546875" style="21"/>
    <col min="6912" max="6913" width="10.140625" style="21" customWidth="1"/>
    <col min="6914" max="6914" width="9.42578125" style="21" customWidth="1"/>
    <col min="6915" max="6915" width="13.42578125" style="21" customWidth="1"/>
    <col min="6916" max="6916" width="7.7109375" style="21" customWidth="1"/>
    <col min="6917" max="6917" width="21.85546875" style="21" customWidth="1"/>
    <col min="6918" max="6918" width="8.42578125" style="21" customWidth="1"/>
    <col min="6919" max="6920" width="2.42578125" style="21" customWidth="1"/>
    <col min="6921" max="6921" width="6.28515625" style="21" customWidth="1"/>
    <col min="6922" max="6922" width="5" style="21" customWidth="1"/>
    <col min="6923" max="6923" width="69.7109375" style="21" customWidth="1"/>
    <col min="6924" max="6925" width="0" style="21" hidden="1" customWidth="1"/>
    <col min="6926" max="6926" width="10.28515625" style="21" customWidth="1"/>
    <col min="6927" max="6927" width="10.140625" style="21" customWidth="1"/>
    <col min="6928" max="7167" width="8.85546875" style="21"/>
    <col min="7168" max="7169" width="10.140625" style="21" customWidth="1"/>
    <col min="7170" max="7170" width="9.42578125" style="21" customWidth="1"/>
    <col min="7171" max="7171" width="13.42578125" style="21" customWidth="1"/>
    <col min="7172" max="7172" width="7.7109375" style="21" customWidth="1"/>
    <col min="7173" max="7173" width="21.85546875" style="21" customWidth="1"/>
    <col min="7174" max="7174" width="8.42578125" style="21" customWidth="1"/>
    <col min="7175" max="7176" width="2.42578125" style="21" customWidth="1"/>
    <col min="7177" max="7177" width="6.28515625" style="21" customWidth="1"/>
    <col min="7178" max="7178" width="5" style="21" customWidth="1"/>
    <col min="7179" max="7179" width="69.7109375" style="21" customWidth="1"/>
    <col min="7180" max="7181" width="0" style="21" hidden="1" customWidth="1"/>
    <col min="7182" max="7182" width="10.28515625" style="21" customWidth="1"/>
    <col min="7183" max="7183" width="10.140625" style="21" customWidth="1"/>
    <col min="7184" max="7423" width="8.85546875" style="21"/>
    <col min="7424" max="7425" width="10.140625" style="21" customWidth="1"/>
    <col min="7426" max="7426" width="9.42578125" style="21" customWidth="1"/>
    <col min="7427" max="7427" width="13.42578125" style="21" customWidth="1"/>
    <col min="7428" max="7428" width="7.7109375" style="21" customWidth="1"/>
    <col min="7429" max="7429" width="21.85546875" style="21" customWidth="1"/>
    <col min="7430" max="7430" width="8.42578125" style="21" customWidth="1"/>
    <col min="7431" max="7432" width="2.42578125" style="21" customWidth="1"/>
    <col min="7433" max="7433" width="6.28515625" style="21" customWidth="1"/>
    <col min="7434" max="7434" width="5" style="21" customWidth="1"/>
    <col min="7435" max="7435" width="69.7109375" style="21" customWidth="1"/>
    <col min="7436" max="7437" width="0" style="21" hidden="1" customWidth="1"/>
    <col min="7438" max="7438" width="10.28515625" style="21" customWidth="1"/>
    <col min="7439" max="7439" width="10.140625" style="21" customWidth="1"/>
    <col min="7440" max="7679" width="8.85546875" style="21"/>
    <col min="7680" max="7681" width="10.140625" style="21" customWidth="1"/>
    <col min="7682" max="7682" width="9.42578125" style="21" customWidth="1"/>
    <col min="7683" max="7683" width="13.42578125" style="21" customWidth="1"/>
    <col min="7684" max="7684" width="7.7109375" style="21" customWidth="1"/>
    <col min="7685" max="7685" width="21.85546875" style="21" customWidth="1"/>
    <col min="7686" max="7686" width="8.42578125" style="21" customWidth="1"/>
    <col min="7687" max="7688" width="2.42578125" style="21" customWidth="1"/>
    <col min="7689" max="7689" width="6.28515625" style="21" customWidth="1"/>
    <col min="7690" max="7690" width="5" style="21" customWidth="1"/>
    <col min="7691" max="7691" width="69.7109375" style="21" customWidth="1"/>
    <col min="7692" max="7693" width="0" style="21" hidden="1" customWidth="1"/>
    <col min="7694" max="7694" width="10.28515625" style="21" customWidth="1"/>
    <col min="7695" max="7695" width="10.140625" style="21" customWidth="1"/>
    <col min="7696" max="7935" width="8.85546875" style="21"/>
    <col min="7936" max="7937" width="10.140625" style="21" customWidth="1"/>
    <col min="7938" max="7938" width="9.42578125" style="21" customWidth="1"/>
    <col min="7939" max="7939" width="13.42578125" style="21" customWidth="1"/>
    <col min="7940" max="7940" width="7.7109375" style="21" customWidth="1"/>
    <col min="7941" max="7941" width="21.85546875" style="21" customWidth="1"/>
    <col min="7942" max="7942" width="8.42578125" style="21" customWidth="1"/>
    <col min="7943" max="7944" width="2.42578125" style="21" customWidth="1"/>
    <col min="7945" max="7945" width="6.28515625" style="21" customWidth="1"/>
    <col min="7946" max="7946" width="5" style="21" customWidth="1"/>
    <col min="7947" max="7947" width="69.7109375" style="21" customWidth="1"/>
    <col min="7948" max="7949" width="0" style="21" hidden="1" customWidth="1"/>
    <col min="7950" max="7950" width="10.28515625" style="21" customWidth="1"/>
    <col min="7951" max="7951" width="10.140625" style="21" customWidth="1"/>
    <col min="7952" max="8191" width="8.85546875" style="21"/>
    <col min="8192" max="8193" width="10.140625" style="21" customWidth="1"/>
    <col min="8194" max="8194" width="9.42578125" style="21" customWidth="1"/>
    <col min="8195" max="8195" width="13.42578125" style="21" customWidth="1"/>
    <col min="8196" max="8196" width="7.7109375" style="21" customWidth="1"/>
    <col min="8197" max="8197" width="21.85546875" style="21" customWidth="1"/>
    <col min="8198" max="8198" width="8.42578125" style="21" customWidth="1"/>
    <col min="8199" max="8200" width="2.42578125" style="21" customWidth="1"/>
    <col min="8201" max="8201" width="6.28515625" style="21" customWidth="1"/>
    <col min="8202" max="8202" width="5" style="21" customWidth="1"/>
    <col min="8203" max="8203" width="69.7109375" style="21" customWidth="1"/>
    <col min="8204" max="8205" width="0" style="21" hidden="1" customWidth="1"/>
    <col min="8206" max="8206" width="10.28515625" style="21" customWidth="1"/>
    <col min="8207" max="8207" width="10.140625" style="21" customWidth="1"/>
    <col min="8208" max="8447" width="8.85546875" style="21"/>
    <col min="8448" max="8449" width="10.140625" style="21" customWidth="1"/>
    <col min="8450" max="8450" width="9.42578125" style="21" customWidth="1"/>
    <col min="8451" max="8451" width="13.42578125" style="21" customWidth="1"/>
    <col min="8452" max="8452" width="7.7109375" style="21" customWidth="1"/>
    <col min="8453" max="8453" width="21.85546875" style="21" customWidth="1"/>
    <col min="8454" max="8454" width="8.42578125" style="21" customWidth="1"/>
    <col min="8455" max="8456" width="2.42578125" style="21" customWidth="1"/>
    <col min="8457" max="8457" width="6.28515625" style="21" customWidth="1"/>
    <col min="8458" max="8458" width="5" style="21" customWidth="1"/>
    <col min="8459" max="8459" width="69.7109375" style="21" customWidth="1"/>
    <col min="8460" max="8461" width="0" style="21" hidden="1" customWidth="1"/>
    <col min="8462" max="8462" width="10.28515625" style="21" customWidth="1"/>
    <col min="8463" max="8463" width="10.140625" style="21" customWidth="1"/>
    <col min="8464" max="8703" width="8.85546875" style="21"/>
    <col min="8704" max="8705" width="10.140625" style="21" customWidth="1"/>
    <col min="8706" max="8706" width="9.42578125" style="21" customWidth="1"/>
    <col min="8707" max="8707" width="13.42578125" style="21" customWidth="1"/>
    <col min="8708" max="8708" width="7.7109375" style="21" customWidth="1"/>
    <col min="8709" max="8709" width="21.85546875" style="21" customWidth="1"/>
    <col min="8710" max="8710" width="8.42578125" style="21" customWidth="1"/>
    <col min="8711" max="8712" width="2.42578125" style="21" customWidth="1"/>
    <col min="8713" max="8713" width="6.28515625" style="21" customWidth="1"/>
    <col min="8714" max="8714" width="5" style="21" customWidth="1"/>
    <col min="8715" max="8715" width="69.7109375" style="21" customWidth="1"/>
    <col min="8716" max="8717" width="0" style="21" hidden="1" customWidth="1"/>
    <col min="8718" max="8718" width="10.28515625" style="21" customWidth="1"/>
    <col min="8719" max="8719" width="10.140625" style="21" customWidth="1"/>
    <col min="8720" max="8959" width="8.85546875" style="21"/>
    <col min="8960" max="8961" width="10.140625" style="21" customWidth="1"/>
    <col min="8962" max="8962" width="9.42578125" style="21" customWidth="1"/>
    <col min="8963" max="8963" width="13.42578125" style="21" customWidth="1"/>
    <col min="8964" max="8964" width="7.7109375" style="21" customWidth="1"/>
    <col min="8965" max="8965" width="21.85546875" style="21" customWidth="1"/>
    <col min="8966" max="8966" width="8.42578125" style="21" customWidth="1"/>
    <col min="8967" max="8968" width="2.42578125" style="21" customWidth="1"/>
    <col min="8969" max="8969" width="6.28515625" style="21" customWidth="1"/>
    <col min="8970" max="8970" width="5" style="21" customWidth="1"/>
    <col min="8971" max="8971" width="69.7109375" style="21" customWidth="1"/>
    <col min="8972" max="8973" width="0" style="21" hidden="1" customWidth="1"/>
    <col min="8974" max="8974" width="10.28515625" style="21" customWidth="1"/>
    <col min="8975" max="8975" width="10.140625" style="21" customWidth="1"/>
    <col min="8976" max="9215" width="8.85546875" style="21"/>
    <col min="9216" max="9217" width="10.140625" style="21" customWidth="1"/>
    <col min="9218" max="9218" width="9.42578125" style="21" customWidth="1"/>
    <col min="9219" max="9219" width="13.42578125" style="21" customWidth="1"/>
    <col min="9220" max="9220" width="7.7109375" style="21" customWidth="1"/>
    <col min="9221" max="9221" width="21.85546875" style="21" customWidth="1"/>
    <col min="9222" max="9222" width="8.42578125" style="21" customWidth="1"/>
    <col min="9223" max="9224" width="2.42578125" style="21" customWidth="1"/>
    <col min="9225" max="9225" width="6.28515625" style="21" customWidth="1"/>
    <col min="9226" max="9226" width="5" style="21" customWidth="1"/>
    <col min="9227" max="9227" width="69.7109375" style="21" customWidth="1"/>
    <col min="9228" max="9229" width="0" style="21" hidden="1" customWidth="1"/>
    <col min="9230" max="9230" width="10.28515625" style="21" customWidth="1"/>
    <col min="9231" max="9231" width="10.140625" style="21" customWidth="1"/>
    <col min="9232" max="9471" width="8.85546875" style="21"/>
    <col min="9472" max="9473" width="10.140625" style="21" customWidth="1"/>
    <col min="9474" max="9474" width="9.42578125" style="21" customWidth="1"/>
    <col min="9475" max="9475" width="13.42578125" style="21" customWidth="1"/>
    <col min="9476" max="9476" width="7.7109375" style="21" customWidth="1"/>
    <col min="9477" max="9477" width="21.85546875" style="21" customWidth="1"/>
    <col min="9478" max="9478" width="8.42578125" style="21" customWidth="1"/>
    <col min="9479" max="9480" width="2.42578125" style="21" customWidth="1"/>
    <col min="9481" max="9481" width="6.28515625" style="21" customWidth="1"/>
    <col min="9482" max="9482" width="5" style="21" customWidth="1"/>
    <col min="9483" max="9483" width="69.7109375" style="21" customWidth="1"/>
    <col min="9484" max="9485" width="0" style="21" hidden="1" customWidth="1"/>
    <col min="9486" max="9486" width="10.28515625" style="21" customWidth="1"/>
    <col min="9487" max="9487" width="10.140625" style="21" customWidth="1"/>
    <col min="9488" max="9727" width="8.85546875" style="21"/>
    <col min="9728" max="9729" width="10.140625" style="21" customWidth="1"/>
    <col min="9730" max="9730" width="9.42578125" style="21" customWidth="1"/>
    <col min="9731" max="9731" width="13.42578125" style="21" customWidth="1"/>
    <col min="9732" max="9732" width="7.7109375" style="21" customWidth="1"/>
    <col min="9733" max="9733" width="21.85546875" style="21" customWidth="1"/>
    <col min="9734" max="9734" width="8.42578125" style="21" customWidth="1"/>
    <col min="9735" max="9736" width="2.42578125" style="21" customWidth="1"/>
    <col min="9737" max="9737" width="6.28515625" style="21" customWidth="1"/>
    <col min="9738" max="9738" width="5" style="21" customWidth="1"/>
    <col min="9739" max="9739" width="69.7109375" style="21" customWidth="1"/>
    <col min="9740" max="9741" width="0" style="21" hidden="1" customWidth="1"/>
    <col min="9742" max="9742" width="10.28515625" style="21" customWidth="1"/>
    <col min="9743" max="9743" width="10.140625" style="21" customWidth="1"/>
    <col min="9744" max="9983" width="8.85546875" style="21"/>
    <col min="9984" max="9985" width="10.140625" style="21" customWidth="1"/>
    <col min="9986" max="9986" width="9.42578125" style="21" customWidth="1"/>
    <col min="9987" max="9987" width="13.42578125" style="21" customWidth="1"/>
    <col min="9988" max="9988" width="7.7109375" style="21" customWidth="1"/>
    <col min="9989" max="9989" width="21.85546875" style="21" customWidth="1"/>
    <col min="9990" max="9990" width="8.42578125" style="21" customWidth="1"/>
    <col min="9991" max="9992" width="2.42578125" style="21" customWidth="1"/>
    <col min="9993" max="9993" width="6.28515625" style="21" customWidth="1"/>
    <col min="9994" max="9994" width="5" style="21" customWidth="1"/>
    <col min="9995" max="9995" width="69.7109375" style="21" customWidth="1"/>
    <col min="9996" max="9997" width="0" style="21" hidden="1" customWidth="1"/>
    <col min="9998" max="9998" width="10.28515625" style="21" customWidth="1"/>
    <col min="9999" max="9999" width="10.140625" style="21" customWidth="1"/>
    <col min="10000" max="10239" width="8.85546875" style="21"/>
    <col min="10240" max="10241" width="10.140625" style="21" customWidth="1"/>
    <col min="10242" max="10242" width="9.42578125" style="21" customWidth="1"/>
    <col min="10243" max="10243" width="13.42578125" style="21" customWidth="1"/>
    <col min="10244" max="10244" width="7.7109375" style="21" customWidth="1"/>
    <col min="10245" max="10245" width="21.85546875" style="21" customWidth="1"/>
    <col min="10246" max="10246" width="8.42578125" style="21" customWidth="1"/>
    <col min="10247" max="10248" width="2.42578125" style="21" customWidth="1"/>
    <col min="10249" max="10249" width="6.28515625" style="21" customWidth="1"/>
    <col min="10250" max="10250" width="5" style="21" customWidth="1"/>
    <col min="10251" max="10251" width="69.7109375" style="21" customWidth="1"/>
    <col min="10252" max="10253" width="0" style="21" hidden="1" customWidth="1"/>
    <col min="10254" max="10254" width="10.28515625" style="21" customWidth="1"/>
    <col min="10255" max="10255" width="10.140625" style="21" customWidth="1"/>
    <col min="10256" max="10495" width="8.85546875" style="21"/>
    <col min="10496" max="10497" width="10.140625" style="21" customWidth="1"/>
    <col min="10498" max="10498" width="9.42578125" style="21" customWidth="1"/>
    <col min="10499" max="10499" width="13.42578125" style="21" customWidth="1"/>
    <col min="10500" max="10500" width="7.7109375" style="21" customWidth="1"/>
    <col min="10501" max="10501" width="21.85546875" style="21" customWidth="1"/>
    <col min="10502" max="10502" width="8.42578125" style="21" customWidth="1"/>
    <col min="10503" max="10504" width="2.42578125" style="21" customWidth="1"/>
    <col min="10505" max="10505" width="6.28515625" style="21" customWidth="1"/>
    <col min="10506" max="10506" width="5" style="21" customWidth="1"/>
    <col min="10507" max="10507" width="69.7109375" style="21" customWidth="1"/>
    <col min="10508" max="10509" width="0" style="21" hidden="1" customWidth="1"/>
    <col min="10510" max="10510" width="10.28515625" style="21" customWidth="1"/>
    <col min="10511" max="10511" width="10.140625" style="21" customWidth="1"/>
    <col min="10512" max="10751" width="8.85546875" style="21"/>
    <col min="10752" max="10753" width="10.140625" style="21" customWidth="1"/>
    <col min="10754" max="10754" width="9.42578125" style="21" customWidth="1"/>
    <col min="10755" max="10755" width="13.42578125" style="21" customWidth="1"/>
    <col min="10756" max="10756" width="7.7109375" style="21" customWidth="1"/>
    <col min="10757" max="10757" width="21.85546875" style="21" customWidth="1"/>
    <col min="10758" max="10758" width="8.42578125" style="21" customWidth="1"/>
    <col min="10759" max="10760" width="2.42578125" style="21" customWidth="1"/>
    <col min="10761" max="10761" width="6.28515625" style="21" customWidth="1"/>
    <col min="10762" max="10762" width="5" style="21" customWidth="1"/>
    <col min="10763" max="10763" width="69.7109375" style="21" customWidth="1"/>
    <col min="10764" max="10765" width="0" style="21" hidden="1" customWidth="1"/>
    <col min="10766" max="10766" width="10.28515625" style="21" customWidth="1"/>
    <col min="10767" max="10767" width="10.140625" style="21" customWidth="1"/>
    <col min="10768" max="11007" width="8.85546875" style="21"/>
    <col min="11008" max="11009" width="10.140625" style="21" customWidth="1"/>
    <col min="11010" max="11010" width="9.42578125" style="21" customWidth="1"/>
    <col min="11011" max="11011" width="13.42578125" style="21" customWidth="1"/>
    <col min="11012" max="11012" width="7.7109375" style="21" customWidth="1"/>
    <col min="11013" max="11013" width="21.85546875" style="21" customWidth="1"/>
    <col min="11014" max="11014" width="8.42578125" style="21" customWidth="1"/>
    <col min="11015" max="11016" width="2.42578125" style="21" customWidth="1"/>
    <col min="11017" max="11017" width="6.28515625" style="21" customWidth="1"/>
    <col min="11018" max="11018" width="5" style="21" customWidth="1"/>
    <col min="11019" max="11019" width="69.7109375" style="21" customWidth="1"/>
    <col min="11020" max="11021" width="0" style="21" hidden="1" customWidth="1"/>
    <col min="11022" max="11022" width="10.28515625" style="21" customWidth="1"/>
    <col min="11023" max="11023" width="10.140625" style="21" customWidth="1"/>
    <col min="11024" max="11263" width="8.85546875" style="21"/>
    <col min="11264" max="11265" width="10.140625" style="21" customWidth="1"/>
    <col min="11266" max="11266" width="9.42578125" style="21" customWidth="1"/>
    <col min="11267" max="11267" width="13.42578125" style="21" customWidth="1"/>
    <col min="11268" max="11268" width="7.7109375" style="21" customWidth="1"/>
    <col min="11269" max="11269" width="21.85546875" style="21" customWidth="1"/>
    <col min="11270" max="11270" width="8.42578125" style="21" customWidth="1"/>
    <col min="11271" max="11272" width="2.42578125" style="21" customWidth="1"/>
    <col min="11273" max="11273" width="6.28515625" style="21" customWidth="1"/>
    <col min="11274" max="11274" width="5" style="21" customWidth="1"/>
    <col min="11275" max="11275" width="69.7109375" style="21" customWidth="1"/>
    <col min="11276" max="11277" width="0" style="21" hidden="1" customWidth="1"/>
    <col min="11278" max="11278" width="10.28515625" style="21" customWidth="1"/>
    <col min="11279" max="11279" width="10.140625" style="21" customWidth="1"/>
    <col min="11280" max="11519" width="8.85546875" style="21"/>
    <col min="11520" max="11521" width="10.140625" style="21" customWidth="1"/>
    <col min="11522" max="11522" width="9.42578125" style="21" customWidth="1"/>
    <col min="11523" max="11523" width="13.42578125" style="21" customWidth="1"/>
    <col min="11524" max="11524" width="7.7109375" style="21" customWidth="1"/>
    <col min="11525" max="11525" width="21.85546875" style="21" customWidth="1"/>
    <col min="11526" max="11526" width="8.42578125" style="21" customWidth="1"/>
    <col min="11527" max="11528" width="2.42578125" style="21" customWidth="1"/>
    <col min="11529" max="11529" width="6.28515625" style="21" customWidth="1"/>
    <col min="11530" max="11530" width="5" style="21" customWidth="1"/>
    <col min="11531" max="11531" width="69.7109375" style="21" customWidth="1"/>
    <col min="11532" max="11533" width="0" style="21" hidden="1" customWidth="1"/>
    <col min="11534" max="11534" width="10.28515625" style="21" customWidth="1"/>
    <col min="11535" max="11535" width="10.140625" style="21" customWidth="1"/>
    <col min="11536" max="11775" width="8.85546875" style="21"/>
    <col min="11776" max="11777" width="10.140625" style="21" customWidth="1"/>
    <col min="11778" max="11778" width="9.42578125" style="21" customWidth="1"/>
    <col min="11779" max="11779" width="13.42578125" style="21" customWidth="1"/>
    <col min="11780" max="11780" width="7.7109375" style="21" customWidth="1"/>
    <col min="11781" max="11781" width="21.85546875" style="21" customWidth="1"/>
    <col min="11782" max="11782" width="8.42578125" style="21" customWidth="1"/>
    <col min="11783" max="11784" width="2.42578125" style="21" customWidth="1"/>
    <col min="11785" max="11785" width="6.28515625" style="21" customWidth="1"/>
    <col min="11786" max="11786" width="5" style="21" customWidth="1"/>
    <col min="11787" max="11787" width="69.7109375" style="21" customWidth="1"/>
    <col min="11788" max="11789" width="0" style="21" hidden="1" customWidth="1"/>
    <col min="11790" max="11790" width="10.28515625" style="21" customWidth="1"/>
    <col min="11791" max="11791" width="10.140625" style="21" customWidth="1"/>
    <col min="11792" max="12031" width="8.85546875" style="21"/>
    <col min="12032" max="12033" width="10.140625" style="21" customWidth="1"/>
    <col min="12034" max="12034" width="9.42578125" style="21" customWidth="1"/>
    <col min="12035" max="12035" width="13.42578125" style="21" customWidth="1"/>
    <col min="12036" max="12036" width="7.7109375" style="21" customWidth="1"/>
    <col min="12037" max="12037" width="21.85546875" style="21" customWidth="1"/>
    <col min="12038" max="12038" width="8.42578125" style="21" customWidth="1"/>
    <col min="12039" max="12040" width="2.42578125" style="21" customWidth="1"/>
    <col min="12041" max="12041" width="6.28515625" style="21" customWidth="1"/>
    <col min="12042" max="12042" width="5" style="21" customWidth="1"/>
    <col min="12043" max="12043" width="69.7109375" style="21" customWidth="1"/>
    <col min="12044" max="12045" width="0" style="21" hidden="1" customWidth="1"/>
    <col min="12046" max="12046" width="10.28515625" style="21" customWidth="1"/>
    <col min="12047" max="12047" width="10.140625" style="21" customWidth="1"/>
    <col min="12048" max="12287" width="8.85546875" style="21"/>
    <col min="12288" max="12289" width="10.140625" style="21" customWidth="1"/>
    <col min="12290" max="12290" width="9.42578125" style="21" customWidth="1"/>
    <col min="12291" max="12291" width="13.42578125" style="21" customWidth="1"/>
    <col min="12292" max="12292" width="7.7109375" style="21" customWidth="1"/>
    <col min="12293" max="12293" width="21.85546875" style="21" customWidth="1"/>
    <col min="12294" max="12294" width="8.42578125" style="21" customWidth="1"/>
    <col min="12295" max="12296" width="2.42578125" style="21" customWidth="1"/>
    <col min="12297" max="12297" width="6.28515625" style="21" customWidth="1"/>
    <col min="12298" max="12298" width="5" style="21" customWidth="1"/>
    <col min="12299" max="12299" width="69.7109375" style="21" customWidth="1"/>
    <col min="12300" max="12301" width="0" style="21" hidden="1" customWidth="1"/>
    <col min="12302" max="12302" width="10.28515625" style="21" customWidth="1"/>
    <col min="12303" max="12303" width="10.140625" style="21" customWidth="1"/>
    <col min="12304" max="12543" width="8.85546875" style="21"/>
    <col min="12544" max="12545" width="10.140625" style="21" customWidth="1"/>
    <col min="12546" max="12546" width="9.42578125" style="21" customWidth="1"/>
    <col min="12547" max="12547" width="13.42578125" style="21" customWidth="1"/>
    <col min="12548" max="12548" width="7.7109375" style="21" customWidth="1"/>
    <col min="12549" max="12549" width="21.85546875" style="21" customWidth="1"/>
    <col min="12550" max="12550" width="8.42578125" style="21" customWidth="1"/>
    <col min="12551" max="12552" width="2.42578125" style="21" customWidth="1"/>
    <col min="12553" max="12553" width="6.28515625" style="21" customWidth="1"/>
    <col min="12554" max="12554" width="5" style="21" customWidth="1"/>
    <col min="12555" max="12555" width="69.7109375" style="21" customWidth="1"/>
    <col min="12556" max="12557" width="0" style="21" hidden="1" customWidth="1"/>
    <col min="12558" max="12558" width="10.28515625" style="21" customWidth="1"/>
    <col min="12559" max="12559" width="10.140625" style="21" customWidth="1"/>
    <col min="12560" max="12799" width="8.85546875" style="21"/>
    <col min="12800" max="12801" width="10.140625" style="21" customWidth="1"/>
    <col min="12802" max="12802" width="9.42578125" style="21" customWidth="1"/>
    <col min="12803" max="12803" width="13.42578125" style="21" customWidth="1"/>
    <col min="12804" max="12804" width="7.7109375" style="21" customWidth="1"/>
    <col min="12805" max="12805" width="21.85546875" style="21" customWidth="1"/>
    <col min="12806" max="12806" width="8.42578125" style="21" customWidth="1"/>
    <col min="12807" max="12808" width="2.42578125" style="21" customWidth="1"/>
    <col min="12809" max="12809" width="6.28515625" style="21" customWidth="1"/>
    <col min="12810" max="12810" width="5" style="21" customWidth="1"/>
    <col min="12811" max="12811" width="69.7109375" style="21" customWidth="1"/>
    <col min="12812" max="12813" width="0" style="21" hidden="1" customWidth="1"/>
    <col min="12814" max="12814" width="10.28515625" style="21" customWidth="1"/>
    <col min="12815" max="12815" width="10.140625" style="21" customWidth="1"/>
    <col min="12816" max="13055" width="8.85546875" style="21"/>
    <col min="13056" max="13057" width="10.140625" style="21" customWidth="1"/>
    <col min="13058" max="13058" width="9.42578125" style="21" customWidth="1"/>
    <col min="13059" max="13059" width="13.42578125" style="21" customWidth="1"/>
    <col min="13060" max="13060" width="7.7109375" style="21" customWidth="1"/>
    <col min="13061" max="13061" width="21.85546875" style="21" customWidth="1"/>
    <col min="13062" max="13062" width="8.42578125" style="21" customWidth="1"/>
    <col min="13063" max="13064" width="2.42578125" style="21" customWidth="1"/>
    <col min="13065" max="13065" width="6.28515625" style="21" customWidth="1"/>
    <col min="13066" max="13066" width="5" style="21" customWidth="1"/>
    <col min="13067" max="13067" width="69.7109375" style="21" customWidth="1"/>
    <col min="13068" max="13069" width="0" style="21" hidden="1" customWidth="1"/>
    <col min="13070" max="13070" width="10.28515625" style="21" customWidth="1"/>
    <col min="13071" max="13071" width="10.140625" style="21" customWidth="1"/>
    <col min="13072" max="13311" width="8.85546875" style="21"/>
    <col min="13312" max="13313" width="10.140625" style="21" customWidth="1"/>
    <col min="13314" max="13314" width="9.42578125" style="21" customWidth="1"/>
    <col min="13315" max="13315" width="13.42578125" style="21" customWidth="1"/>
    <col min="13316" max="13316" width="7.7109375" style="21" customWidth="1"/>
    <col min="13317" max="13317" width="21.85546875" style="21" customWidth="1"/>
    <col min="13318" max="13318" width="8.42578125" style="21" customWidth="1"/>
    <col min="13319" max="13320" width="2.42578125" style="21" customWidth="1"/>
    <col min="13321" max="13321" width="6.28515625" style="21" customWidth="1"/>
    <col min="13322" max="13322" width="5" style="21" customWidth="1"/>
    <col min="13323" max="13323" width="69.7109375" style="21" customWidth="1"/>
    <col min="13324" max="13325" width="0" style="21" hidden="1" customWidth="1"/>
    <col min="13326" max="13326" width="10.28515625" style="21" customWidth="1"/>
    <col min="13327" max="13327" width="10.140625" style="21" customWidth="1"/>
    <col min="13328" max="13567" width="8.85546875" style="21"/>
    <col min="13568" max="13569" width="10.140625" style="21" customWidth="1"/>
    <col min="13570" max="13570" width="9.42578125" style="21" customWidth="1"/>
    <col min="13571" max="13571" width="13.42578125" style="21" customWidth="1"/>
    <col min="13572" max="13572" width="7.7109375" style="21" customWidth="1"/>
    <col min="13573" max="13573" width="21.85546875" style="21" customWidth="1"/>
    <col min="13574" max="13574" width="8.42578125" style="21" customWidth="1"/>
    <col min="13575" max="13576" width="2.42578125" style="21" customWidth="1"/>
    <col min="13577" max="13577" width="6.28515625" style="21" customWidth="1"/>
    <col min="13578" max="13578" width="5" style="21" customWidth="1"/>
    <col min="13579" max="13579" width="69.7109375" style="21" customWidth="1"/>
    <col min="13580" max="13581" width="0" style="21" hidden="1" customWidth="1"/>
    <col min="13582" max="13582" width="10.28515625" style="21" customWidth="1"/>
    <col min="13583" max="13583" width="10.140625" style="21" customWidth="1"/>
    <col min="13584" max="13823" width="8.85546875" style="21"/>
    <col min="13824" max="13825" width="10.140625" style="21" customWidth="1"/>
    <col min="13826" max="13826" width="9.42578125" style="21" customWidth="1"/>
    <col min="13827" max="13827" width="13.42578125" style="21" customWidth="1"/>
    <col min="13828" max="13828" width="7.7109375" style="21" customWidth="1"/>
    <col min="13829" max="13829" width="21.85546875" style="21" customWidth="1"/>
    <col min="13830" max="13830" width="8.42578125" style="21" customWidth="1"/>
    <col min="13831" max="13832" width="2.42578125" style="21" customWidth="1"/>
    <col min="13833" max="13833" width="6.28515625" style="21" customWidth="1"/>
    <col min="13834" max="13834" width="5" style="21" customWidth="1"/>
    <col min="13835" max="13835" width="69.7109375" style="21" customWidth="1"/>
    <col min="13836" max="13837" width="0" style="21" hidden="1" customWidth="1"/>
    <col min="13838" max="13838" width="10.28515625" style="21" customWidth="1"/>
    <col min="13839" max="13839" width="10.140625" style="21" customWidth="1"/>
    <col min="13840" max="14079" width="8.85546875" style="21"/>
    <col min="14080" max="14081" width="10.140625" style="21" customWidth="1"/>
    <col min="14082" max="14082" width="9.42578125" style="21" customWidth="1"/>
    <col min="14083" max="14083" width="13.42578125" style="21" customWidth="1"/>
    <col min="14084" max="14084" width="7.7109375" style="21" customWidth="1"/>
    <col min="14085" max="14085" width="21.85546875" style="21" customWidth="1"/>
    <col min="14086" max="14086" width="8.42578125" style="21" customWidth="1"/>
    <col min="14087" max="14088" width="2.42578125" style="21" customWidth="1"/>
    <col min="14089" max="14089" width="6.28515625" style="21" customWidth="1"/>
    <col min="14090" max="14090" width="5" style="21" customWidth="1"/>
    <col min="14091" max="14091" width="69.7109375" style="21" customWidth="1"/>
    <col min="14092" max="14093" width="0" style="21" hidden="1" customWidth="1"/>
    <col min="14094" max="14094" width="10.28515625" style="21" customWidth="1"/>
    <col min="14095" max="14095" width="10.140625" style="21" customWidth="1"/>
    <col min="14096" max="14335" width="8.85546875" style="21"/>
    <col min="14336" max="14337" width="10.140625" style="21" customWidth="1"/>
    <col min="14338" max="14338" width="9.42578125" style="21" customWidth="1"/>
    <col min="14339" max="14339" width="13.42578125" style="21" customWidth="1"/>
    <col min="14340" max="14340" width="7.7109375" style="21" customWidth="1"/>
    <col min="14341" max="14341" width="21.85546875" style="21" customWidth="1"/>
    <col min="14342" max="14342" width="8.42578125" style="21" customWidth="1"/>
    <col min="14343" max="14344" width="2.42578125" style="21" customWidth="1"/>
    <col min="14345" max="14345" width="6.28515625" style="21" customWidth="1"/>
    <col min="14346" max="14346" width="5" style="21" customWidth="1"/>
    <col min="14347" max="14347" width="69.7109375" style="21" customWidth="1"/>
    <col min="14348" max="14349" width="0" style="21" hidden="1" customWidth="1"/>
    <col min="14350" max="14350" width="10.28515625" style="21" customWidth="1"/>
    <col min="14351" max="14351" width="10.140625" style="21" customWidth="1"/>
    <col min="14352" max="14591" width="8.85546875" style="21"/>
    <col min="14592" max="14593" width="10.140625" style="21" customWidth="1"/>
    <col min="14594" max="14594" width="9.42578125" style="21" customWidth="1"/>
    <col min="14595" max="14595" width="13.42578125" style="21" customWidth="1"/>
    <col min="14596" max="14596" width="7.7109375" style="21" customWidth="1"/>
    <col min="14597" max="14597" width="21.85546875" style="21" customWidth="1"/>
    <col min="14598" max="14598" width="8.42578125" style="21" customWidth="1"/>
    <col min="14599" max="14600" width="2.42578125" style="21" customWidth="1"/>
    <col min="14601" max="14601" width="6.28515625" style="21" customWidth="1"/>
    <col min="14602" max="14602" width="5" style="21" customWidth="1"/>
    <col min="14603" max="14603" width="69.7109375" style="21" customWidth="1"/>
    <col min="14604" max="14605" width="0" style="21" hidden="1" customWidth="1"/>
    <col min="14606" max="14606" width="10.28515625" style="21" customWidth="1"/>
    <col min="14607" max="14607" width="10.140625" style="21" customWidth="1"/>
    <col min="14608" max="14847" width="8.85546875" style="21"/>
    <col min="14848" max="14849" width="10.140625" style="21" customWidth="1"/>
    <col min="14850" max="14850" width="9.42578125" style="21" customWidth="1"/>
    <col min="14851" max="14851" width="13.42578125" style="21" customWidth="1"/>
    <col min="14852" max="14852" width="7.7109375" style="21" customWidth="1"/>
    <col min="14853" max="14853" width="21.85546875" style="21" customWidth="1"/>
    <col min="14854" max="14854" width="8.42578125" style="21" customWidth="1"/>
    <col min="14855" max="14856" width="2.42578125" style="21" customWidth="1"/>
    <col min="14857" max="14857" width="6.28515625" style="21" customWidth="1"/>
    <col min="14858" max="14858" width="5" style="21" customWidth="1"/>
    <col min="14859" max="14859" width="69.7109375" style="21" customWidth="1"/>
    <col min="14860" max="14861" width="0" style="21" hidden="1" customWidth="1"/>
    <col min="14862" max="14862" width="10.28515625" style="21" customWidth="1"/>
    <col min="14863" max="14863" width="10.140625" style="21" customWidth="1"/>
    <col min="14864" max="15103" width="8.85546875" style="21"/>
    <col min="15104" max="15105" width="10.140625" style="21" customWidth="1"/>
    <col min="15106" max="15106" width="9.42578125" style="21" customWidth="1"/>
    <col min="15107" max="15107" width="13.42578125" style="21" customWidth="1"/>
    <col min="15108" max="15108" width="7.7109375" style="21" customWidth="1"/>
    <col min="15109" max="15109" width="21.85546875" style="21" customWidth="1"/>
    <col min="15110" max="15110" width="8.42578125" style="21" customWidth="1"/>
    <col min="15111" max="15112" width="2.42578125" style="21" customWidth="1"/>
    <col min="15113" max="15113" width="6.28515625" style="21" customWidth="1"/>
    <col min="15114" max="15114" width="5" style="21" customWidth="1"/>
    <col min="15115" max="15115" width="69.7109375" style="21" customWidth="1"/>
    <col min="15116" max="15117" width="0" style="21" hidden="1" customWidth="1"/>
    <col min="15118" max="15118" width="10.28515625" style="21" customWidth="1"/>
    <col min="15119" max="15119" width="10.140625" style="21" customWidth="1"/>
    <col min="15120" max="15359" width="8.85546875" style="21"/>
    <col min="15360" max="15361" width="10.140625" style="21" customWidth="1"/>
    <col min="15362" max="15362" width="9.42578125" style="21" customWidth="1"/>
    <col min="15363" max="15363" width="13.42578125" style="21" customWidth="1"/>
    <col min="15364" max="15364" width="7.7109375" style="21" customWidth="1"/>
    <col min="15365" max="15365" width="21.85546875" style="21" customWidth="1"/>
    <col min="15366" max="15366" width="8.42578125" style="21" customWidth="1"/>
    <col min="15367" max="15368" width="2.42578125" style="21" customWidth="1"/>
    <col min="15369" max="15369" width="6.28515625" style="21" customWidth="1"/>
    <col min="15370" max="15370" width="5" style="21" customWidth="1"/>
    <col min="15371" max="15371" width="69.7109375" style="21" customWidth="1"/>
    <col min="15372" max="15373" width="0" style="21" hidden="1" customWidth="1"/>
    <col min="15374" max="15374" width="10.28515625" style="21" customWidth="1"/>
    <col min="15375" max="15375" width="10.140625" style="21" customWidth="1"/>
    <col min="15376" max="15615" width="8.85546875" style="21"/>
    <col min="15616" max="15617" width="10.140625" style="21" customWidth="1"/>
    <col min="15618" max="15618" width="9.42578125" style="21" customWidth="1"/>
    <col min="15619" max="15619" width="13.42578125" style="21" customWidth="1"/>
    <col min="15620" max="15620" width="7.7109375" style="21" customWidth="1"/>
    <col min="15621" max="15621" width="21.85546875" style="21" customWidth="1"/>
    <col min="15622" max="15622" width="8.42578125" style="21" customWidth="1"/>
    <col min="15623" max="15624" width="2.42578125" style="21" customWidth="1"/>
    <col min="15625" max="15625" width="6.28515625" style="21" customWidth="1"/>
    <col min="15626" max="15626" width="5" style="21" customWidth="1"/>
    <col min="15627" max="15627" width="69.7109375" style="21" customWidth="1"/>
    <col min="15628" max="15629" width="0" style="21" hidden="1" customWidth="1"/>
    <col min="15630" max="15630" width="10.28515625" style="21" customWidth="1"/>
    <col min="15631" max="15631" width="10.140625" style="21" customWidth="1"/>
    <col min="15632" max="15871" width="8.85546875" style="21"/>
    <col min="15872" max="15873" width="10.140625" style="21" customWidth="1"/>
    <col min="15874" max="15874" width="9.42578125" style="21" customWidth="1"/>
    <col min="15875" max="15875" width="13.42578125" style="21" customWidth="1"/>
    <col min="15876" max="15876" width="7.7109375" style="21" customWidth="1"/>
    <col min="15877" max="15877" width="21.85546875" style="21" customWidth="1"/>
    <col min="15878" max="15878" width="8.42578125" style="21" customWidth="1"/>
    <col min="15879" max="15880" width="2.42578125" style="21" customWidth="1"/>
    <col min="15881" max="15881" width="6.28515625" style="21" customWidth="1"/>
    <col min="15882" max="15882" width="5" style="21" customWidth="1"/>
    <col min="15883" max="15883" width="69.7109375" style="21" customWidth="1"/>
    <col min="15884" max="15885" width="0" style="21" hidden="1" customWidth="1"/>
    <col min="15886" max="15886" width="10.28515625" style="21" customWidth="1"/>
    <col min="15887" max="15887" width="10.140625" style="21" customWidth="1"/>
    <col min="15888" max="16127" width="8.85546875" style="21"/>
    <col min="16128" max="16129" width="10.140625" style="21" customWidth="1"/>
    <col min="16130" max="16130" width="9.42578125" style="21" customWidth="1"/>
    <col min="16131" max="16131" width="13.42578125" style="21" customWidth="1"/>
    <col min="16132" max="16132" width="7.7109375" style="21" customWidth="1"/>
    <col min="16133" max="16133" width="21.85546875" style="21" customWidth="1"/>
    <col min="16134" max="16134" width="8.42578125" style="21" customWidth="1"/>
    <col min="16135" max="16136" width="2.42578125" style="21" customWidth="1"/>
    <col min="16137" max="16137" width="6.28515625" style="21" customWidth="1"/>
    <col min="16138" max="16138" width="5" style="21" customWidth="1"/>
    <col min="16139" max="16139" width="69.7109375" style="21" customWidth="1"/>
    <col min="16140" max="16141" width="0" style="21" hidden="1" customWidth="1"/>
    <col min="16142" max="16142" width="10.28515625" style="21" customWidth="1"/>
    <col min="16143" max="16143" width="10.140625" style="21" customWidth="1"/>
    <col min="16144" max="16384" width="8.85546875" style="21"/>
  </cols>
  <sheetData>
    <row r="1" spans="1:17" s="1" customFormat="1" ht="45" customHeight="1">
      <c r="A1" s="1" t="s">
        <v>1350</v>
      </c>
      <c r="G1" s="2"/>
      <c r="H1" s="2"/>
      <c r="N1" s="3"/>
    </row>
    <row r="2" spans="1:17" s="8" customFormat="1" ht="33" customHeight="1">
      <c r="A2" s="5" t="s">
        <v>0</v>
      </c>
      <c r="B2" s="5" t="s">
        <v>1</v>
      </c>
      <c r="C2" s="5" t="s">
        <v>2</v>
      </c>
      <c r="D2" s="5"/>
      <c r="E2" s="5" t="s">
        <v>3</v>
      </c>
      <c r="F2" s="5" t="s">
        <v>4</v>
      </c>
      <c r="G2" s="4" t="s">
        <v>5</v>
      </c>
      <c r="H2" s="4" t="s">
        <v>6</v>
      </c>
      <c r="I2" s="5" t="s">
        <v>7</v>
      </c>
      <c r="J2" s="253" t="s">
        <v>8</v>
      </c>
      <c r="K2" s="253"/>
      <c r="L2" s="5" t="s">
        <v>9</v>
      </c>
      <c r="M2" s="6"/>
      <c r="N2" s="7" t="s">
        <v>10</v>
      </c>
      <c r="O2" s="5" t="s">
        <v>11</v>
      </c>
      <c r="P2" s="8" t="s">
        <v>12</v>
      </c>
      <c r="Q2" s="8" t="s">
        <v>13</v>
      </c>
    </row>
    <row r="3" spans="1:17" s="78" customFormat="1">
      <c r="A3" s="74"/>
      <c r="B3" s="74"/>
      <c r="C3" s="74"/>
      <c r="D3" s="74"/>
      <c r="E3" s="74"/>
      <c r="F3" s="74"/>
      <c r="G3" s="74"/>
      <c r="H3" s="74"/>
      <c r="I3" s="74"/>
      <c r="J3" s="74"/>
      <c r="K3" s="74"/>
      <c r="L3" s="75"/>
      <c r="M3" s="76"/>
      <c r="N3" s="77"/>
      <c r="O3" s="74"/>
      <c r="P3" s="9"/>
    </row>
    <row r="4" spans="1:17" s="13" customFormat="1">
      <c r="A4" s="10" t="s">
        <v>1355</v>
      </c>
      <c r="B4" s="11" t="s">
        <v>15</v>
      </c>
      <c r="C4" s="11" t="s">
        <v>16</v>
      </c>
      <c r="D4" s="11"/>
      <c r="E4" s="11" t="s">
        <v>17</v>
      </c>
      <c r="F4" s="11" t="s">
        <v>18</v>
      </c>
      <c r="G4" s="11"/>
      <c r="H4" s="11"/>
      <c r="I4" s="11" t="s">
        <v>19</v>
      </c>
      <c r="J4" s="12" t="s">
        <v>20</v>
      </c>
      <c r="L4" s="12" t="s">
        <v>21</v>
      </c>
      <c r="M4" s="14"/>
      <c r="N4" s="15" t="s">
        <v>22</v>
      </c>
      <c r="O4" s="10" t="s">
        <v>14</v>
      </c>
      <c r="P4" s="12"/>
      <c r="Q4" s="13" t="s">
        <v>23</v>
      </c>
    </row>
    <row r="5" spans="1:17" s="13" customFormat="1">
      <c r="A5" s="12" t="s">
        <v>1356</v>
      </c>
      <c r="B5" s="11" t="s">
        <v>15</v>
      </c>
      <c r="C5" s="11" t="s">
        <v>16</v>
      </c>
      <c r="D5" s="11"/>
      <c r="E5" s="14" t="s">
        <v>27</v>
      </c>
      <c r="F5" s="11" t="s">
        <v>28</v>
      </c>
      <c r="G5" s="14"/>
      <c r="H5" s="14"/>
      <c r="I5" s="11" t="s">
        <v>19</v>
      </c>
      <c r="J5" s="12" t="s">
        <v>29</v>
      </c>
      <c r="L5" s="12" t="s">
        <v>30</v>
      </c>
      <c r="M5" s="14"/>
      <c r="N5" s="15"/>
      <c r="O5" s="12" t="s">
        <v>24</v>
      </c>
      <c r="P5" s="12"/>
      <c r="Q5" s="13" t="s">
        <v>23</v>
      </c>
    </row>
    <row r="6" spans="1:17" s="13" customFormat="1">
      <c r="A6" s="10" t="s">
        <v>1357</v>
      </c>
      <c r="B6" s="11" t="s">
        <v>15</v>
      </c>
      <c r="C6" s="11" t="s">
        <v>16</v>
      </c>
      <c r="D6" s="11"/>
      <c r="E6" s="14" t="s">
        <v>27</v>
      </c>
      <c r="F6" s="11" t="s">
        <v>28</v>
      </c>
      <c r="G6" s="14"/>
      <c r="H6" s="14"/>
      <c r="I6" s="11" t="s">
        <v>19</v>
      </c>
      <c r="J6" s="12" t="s">
        <v>32</v>
      </c>
      <c r="L6" s="12" t="s">
        <v>33</v>
      </c>
      <c r="M6" s="14"/>
      <c r="N6" s="15"/>
      <c r="O6" s="12" t="s">
        <v>31</v>
      </c>
      <c r="P6" s="12"/>
      <c r="Q6" s="13" t="s">
        <v>23</v>
      </c>
    </row>
    <row r="7" spans="1:17" s="13" customFormat="1">
      <c r="A7" s="12" t="s">
        <v>1358</v>
      </c>
      <c r="B7" s="11" t="s">
        <v>15</v>
      </c>
      <c r="C7" s="11" t="s">
        <v>16</v>
      </c>
      <c r="D7" s="11"/>
      <c r="E7" s="14" t="s">
        <v>27</v>
      </c>
      <c r="F7" s="11" t="s">
        <v>28</v>
      </c>
      <c r="G7" s="14"/>
      <c r="H7" s="14"/>
      <c r="I7" s="11" t="s">
        <v>19</v>
      </c>
      <c r="J7" s="12" t="s">
        <v>35</v>
      </c>
      <c r="L7" s="12" t="s">
        <v>36</v>
      </c>
      <c r="M7" s="14"/>
      <c r="N7" s="15"/>
      <c r="O7" s="12" t="s">
        <v>34</v>
      </c>
      <c r="P7" s="12"/>
      <c r="Q7" s="13" t="s">
        <v>23</v>
      </c>
    </row>
    <row r="8" spans="1:17" s="13" customFormat="1">
      <c r="A8" s="10" t="s">
        <v>1359</v>
      </c>
      <c r="B8" s="11" t="s">
        <v>15</v>
      </c>
      <c r="C8" s="11" t="s">
        <v>16</v>
      </c>
      <c r="D8" s="11"/>
      <c r="E8" s="14" t="s">
        <v>27</v>
      </c>
      <c r="F8" s="11" t="s">
        <v>28</v>
      </c>
      <c r="G8" s="14"/>
      <c r="H8" s="14"/>
      <c r="I8" s="11" t="s">
        <v>19</v>
      </c>
      <c r="J8" s="12" t="s">
        <v>38</v>
      </c>
      <c r="L8" s="12" t="s">
        <v>39</v>
      </c>
      <c r="M8" s="14"/>
      <c r="N8" s="15"/>
      <c r="O8" s="12" t="s">
        <v>37</v>
      </c>
      <c r="P8" s="12"/>
      <c r="Q8" s="13" t="s">
        <v>23</v>
      </c>
    </row>
    <row r="9" spans="1:17" s="13" customFormat="1">
      <c r="A9" s="12" t="s">
        <v>1360</v>
      </c>
      <c r="B9" s="11" t="s">
        <v>15</v>
      </c>
      <c r="C9" s="11" t="s">
        <v>16</v>
      </c>
      <c r="D9" s="11"/>
      <c r="E9" s="11" t="s">
        <v>17</v>
      </c>
      <c r="F9" s="11" t="s">
        <v>18</v>
      </c>
      <c r="G9" s="14"/>
      <c r="H9" s="14"/>
      <c r="I9" s="11" t="s">
        <v>19</v>
      </c>
      <c r="J9" s="12" t="s">
        <v>25</v>
      </c>
      <c r="L9" s="12" t="s">
        <v>26</v>
      </c>
      <c r="M9" s="14"/>
      <c r="N9" s="15"/>
      <c r="O9" s="12" t="s">
        <v>24</v>
      </c>
      <c r="P9" s="12"/>
      <c r="Q9" s="13" t="s">
        <v>23</v>
      </c>
    </row>
    <row r="10" spans="1:17" s="13" customFormat="1">
      <c r="A10" s="10" t="s">
        <v>1361</v>
      </c>
      <c r="B10" s="229" t="s">
        <v>15</v>
      </c>
      <c r="C10" s="229" t="s">
        <v>16</v>
      </c>
      <c r="D10" s="229"/>
      <c r="E10" s="229" t="s">
        <v>74</v>
      </c>
      <c r="F10" s="229" t="s">
        <v>28</v>
      </c>
      <c r="G10" s="14"/>
      <c r="H10" s="14"/>
      <c r="I10" s="229" t="s">
        <v>19</v>
      </c>
      <c r="J10" s="12" t="s">
        <v>1362</v>
      </c>
      <c r="L10" s="247" t="s">
        <v>1363</v>
      </c>
      <c r="M10" s="40"/>
      <c r="N10" s="15"/>
      <c r="O10" s="12" t="s">
        <v>24</v>
      </c>
      <c r="P10" s="12"/>
      <c r="Q10" s="13" t="s">
        <v>23</v>
      </c>
    </row>
    <row r="11" spans="1:17" s="78" customFormat="1">
      <c r="B11" s="79"/>
      <c r="C11" s="79"/>
      <c r="D11" s="79"/>
      <c r="E11" s="79"/>
      <c r="F11" s="79"/>
      <c r="G11" s="80"/>
      <c r="H11" s="80"/>
      <c r="I11" s="79"/>
      <c r="J11" s="79"/>
      <c r="M11" s="81"/>
      <c r="N11" s="82"/>
      <c r="P11" s="12"/>
    </row>
  </sheetData>
  <mergeCells count="1">
    <mergeCell ref="J2:K2"/>
  </mergeCells>
  <conditionalFormatting sqref="I2:I8 I11:I65439">
    <cfRule type="cellIs" dxfId="394" priority="6" operator="equal">
      <formula>"Conditional"</formula>
    </cfRule>
  </conditionalFormatting>
  <conditionalFormatting sqref="C2:D8 C11:D65439">
    <cfRule type="cellIs" dxfId="393" priority="5" operator="equal">
      <formula>"Observation"</formula>
    </cfRule>
  </conditionalFormatting>
  <conditionalFormatting sqref="I9">
    <cfRule type="cellIs" dxfId="392" priority="4" operator="equal">
      <formula>"Conditional"</formula>
    </cfRule>
  </conditionalFormatting>
  <conditionalFormatting sqref="C9:D9">
    <cfRule type="cellIs" dxfId="391" priority="3" operator="equal">
      <formula>"Observation"</formula>
    </cfRule>
  </conditionalFormatting>
  <conditionalFormatting sqref="I10">
    <cfRule type="cellIs" dxfId="390" priority="2" operator="equal">
      <formula>"Conditional"</formula>
    </cfRule>
  </conditionalFormatting>
  <conditionalFormatting sqref="C10:D10">
    <cfRule type="cellIs" dxfId="389" priority="1" operator="equal">
      <formula>"Observation"</formula>
    </cfRule>
  </conditionalFormatting>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pageSetUpPr fitToPage="1"/>
  </sheetPr>
  <dimension ref="A1:O86"/>
  <sheetViews>
    <sheetView topLeftCell="L1" zoomScale="70" zoomScaleNormal="70" zoomScaleSheetLayoutView="90" zoomScalePageLayoutView="85" workbookViewId="0">
      <selection activeCell="T6" sqref="T6"/>
    </sheetView>
  </sheetViews>
  <sheetFormatPr defaultColWidth="8.85546875" defaultRowHeight="15" outlineLevelRow="1"/>
  <cols>
    <col min="1" max="1" width="11.140625" style="21" customWidth="1"/>
    <col min="2" max="6" width="11.140625" style="14" customWidth="1"/>
    <col min="7" max="7" width="8.42578125" style="14" customWidth="1"/>
    <col min="8" max="8" width="6.42578125" style="83" customWidth="1"/>
    <col min="9" max="9" width="6.7109375" style="83" customWidth="1"/>
    <col min="10" max="10" width="3.140625" style="14" customWidth="1"/>
    <col min="11" max="11" width="74.42578125" style="21" customWidth="1"/>
    <col min="12" max="12" width="3" style="9" customWidth="1"/>
    <col min="13" max="13" width="52.140625" style="14" customWidth="1"/>
    <col min="14" max="14" width="13.42578125" style="84" customWidth="1"/>
    <col min="15" max="251" width="8.85546875" style="21"/>
    <col min="252" max="252" width="10.140625" style="21" customWidth="1"/>
    <col min="253" max="253" width="9.140625" style="21" customWidth="1"/>
    <col min="254" max="255" width="9.42578125" style="21" customWidth="1"/>
    <col min="256" max="256" width="18.140625" style="21" customWidth="1"/>
    <col min="257" max="257" width="24" style="21" customWidth="1"/>
    <col min="258" max="258" width="8.42578125" style="21" customWidth="1"/>
    <col min="259" max="259" width="6.42578125" style="21" customWidth="1"/>
    <col min="260" max="260" width="6.7109375" style="21" customWidth="1"/>
    <col min="261" max="261" width="3.140625" style="21" customWidth="1"/>
    <col min="262" max="262" width="74.42578125" style="21" customWidth="1"/>
    <col min="263" max="263" width="3" style="21" customWidth="1"/>
    <col min="264" max="264" width="52.140625" style="21" customWidth="1"/>
    <col min="265" max="265" width="13.42578125" style="21" customWidth="1"/>
    <col min="266" max="266" width="46" style="21" customWidth="1"/>
    <col min="267" max="267" width="36" style="21" customWidth="1"/>
    <col min="268" max="507" width="8.85546875" style="21"/>
    <col min="508" max="508" width="10.140625" style="21" customWidth="1"/>
    <col min="509" max="509" width="9.140625" style="21" customWidth="1"/>
    <col min="510" max="511" width="9.42578125" style="21" customWidth="1"/>
    <col min="512" max="512" width="18.140625" style="21" customWidth="1"/>
    <col min="513" max="513" width="24" style="21" customWidth="1"/>
    <col min="514" max="514" width="8.42578125" style="21" customWidth="1"/>
    <col min="515" max="515" width="6.42578125" style="21" customWidth="1"/>
    <col min="516" max="516" width="6.7109375" style="21" customWidth="1"/>
    <col min="517" max="517" width="3.140625" style="21" customWidth="1"/>
    <col min="518" max="518" width="74.42578125" style="21" customWidth="1"/>
    <col min="519" max="519" width="3" style="21" customWidth="1"/>
    <col min="520" max="520" width="52.140625" style="21" customWidth="1"/>
    <col min="521" max="521" width="13.42578125" style="21" customWidth="1"/>
    <col min="522" max="522" width="46" style="21" customWidth="1"/>
    <col min="523" max="523" width="36" style="21" customWidth="1"/>
    <col min="524" max="763" width="8.85546875" style="21"/>
    <col min="764" max="764" width="10.140625" style="21" customWidth="1"/>
    <col min="765" max="765" width="9.140625" style="21" customWidth="1"/>
    <col min="766" max="767" width="9.42578125" style="21" customWidth="1"/>
    <col min="768" max="768" width="18.140625" style="21" customWidth="1"/>
    <col min="769" max="769" width="24" style="21" customWidth="1"/>
    <col min="770" max="770" width="8.42578125" style="21" customWidth="1"/>
    <col min="771" max="771" width="6.42578125" style="21" customWidth="1"/>
    <col min="772" max="772" width="6.7109375" style="21" customWidth="1"/>
    <col min="773" max="773" width="3.140625" style="21" customWidth="1"/>
    <col min="774" max="774" width="74.42578125" style="21" customWidth="1"/>
    <col min="775" max="775" width="3" style="21" customWidth="1"/>
    <col min="776" max="776" width="52.140625" style="21" customWidth="1"/>
    <col min="777" max="777" width="13.42578125" style="21" customWidth="1"/>
    <col min="778" max="778" width="46" style="21" customWidth="1"/>
    <col min="779" max="779" width="36" style="21" customWidth="1"/>
    <col min="780" max="1019" width="8.85546875" style="21"/>
    <col min="1020" max="1020" width="10.140625" style="21" customWidth="1"/>
    <col min="1021" max="1021" width="9.140625" style="21" customWidth="1"/>
    <col min="1022" max="1023" width="9.42578125" style="21" customWidth="1"/>
    <col min="1024" max="1024" width="18.140625" style="21" customWidth="1"/>
    <col min="1025" max="1025" width="24" style="21" customWidth="1"/>
    <col min="1026" max="1026" width="8.42578125" style="21" customWidth="1"/>
    <col min="1027" max="1027" width="6.42578125" style="21" customWidth="1"/>
    <col min="1028" max="1028" width="6.7109375" style="21" customWidth="1"/>
    <col min="1029" max="1029" width="3.140625" style="21" customWidth="1"/>
    <col min="1030" max="1030" width="74.42578125" style="21" customWidth="1"/>
    <col min="1031" max="1031" width="3" style="21" customWidth="1"/>
    <col min="1032" max="1032" width="52.140625" style="21" customWidth="1"/>
    <col min="1033" max="1033" width="13.42578125" style="21" customWidth="1"/>
    <col min="1034" max="1034" width="46" style="21" customWidth="1"/>
    <col min="1035" max="1035" width="36" style="21" customWidth="1"/>
    <col min="1036" max="1275" width="8.85546875" style="21"/>
    <col min="1276" max="1276" width="10.140625" style="21" customWidth="1"/>
    <col min="1277" max="1277" width="9.140625" style="21" customWidth="1"/>
    <col min="1278" max="1279" width="9.42578125" style="21" customWidth="1"/>
    <col min="1280" max="1280" width="18.140625" style="21" customWidth="1"/>
    <col min="1281" max="1281" width="24" style="21" customWidth="1"/>
    <col min="1282" max="1282" width="8.42578125" style="21" customWidth="1"/>
    <col min="1283" max="1283" width="6.42578125" style="21" customWidth="1"/>
    <col min="1284" max="1284" width="6.7109375" style="21" customWidth="1"/>
    <col min="1285" max="1285" width="3.140625" style="21" customWidth="1"/>
    <col min="1286" max="1286" width="74.42578125" style="21" customWidth="1"/>
    <col min="1287" max="1287" width="3" style="21" customWidth="1"/>
    <col min="1288" max="1288" width="52.140625" style="21" customWidth="1"/>
    <col min="1289" max="1289" width="13.42578125" style="21" customWidth="1"/>
    <col min="1290" max="1290" width="46" style="21" customWidth="1"/>
    <col min="1291" max="1291" width="36" style="21" customWidth="1"/>
    <col min="1292" max="1531" width="8.85546875" style="21"/>
    <col min="1532" max="1532" width="10.140625" style="21" customWidth="1"/>
    <col min="1533" max="1533" width="9.140625" style="21" customWidth="1"/>
    <col min="1534" max="1535" width="9.42578125" style="21" customWidth="1"/>
    <col min="1536" max="1536" width="18.140625" style="21" customWidth="1"/>
    <col min="1537" max="1537" width="24" style="21" customWidth="1"/>
    <col min="1538" max="1538" width="8.42578125" style="21" customWidth="1"/>
    <col min="1539" max="1539" width="6.42578125" style="21" customWidth="1"/>
    <col min="1540" max="1540" width="6.7109375" style="21" customWidth="1"/>
    <col min="1541" max="1541" width="3.140625" style="21" customWidth="1"/>
    <col min="1542" max="1542" width="74.42578125" style="21" customWidth="1"/>
    <col min="1543" max="1543" width="3" style="21" customWidth="1"/>
    <col min="1544" max="1544" width="52.140625" style="21" customWidth="1"/>
    <col min="1545" max="1545" width="13.42578125" style="21" customWidth="1"/>
    <col min="1546" max="1546" width="46" style="21" customWidth="1"/>
    <col min="1547" max="1547" width="36" style="21" customWidth="1"/>
    <col min="1548" max="1787" width="8.85546875" style="21"/>
    <col min="1788" max="1788" width="10.140625" style="21" customWidth="1"/>
    <col min="1789" max="1789" width="9.140625" style="21" customWidth="1"/>
    <col min="1790" max="1791" width="9.42578125" style="21" customWidth="1"/>
    <col min="1792" max="1792" width="18.140625" style="21" customWidth="1"/>
    <col min="1793" max="1793" width="24" style="21" customWidth="1"/>
    <col min="1794" max="1794" width="8.42578125" style="21" customWidth="1"/>
    <col min="1795" max="1795" width="6.42578125" style="21" customWidth="1"/>
    <col min="1796" max="1796" width="6.7109375" style="21" customWidth="1"/>
    <col min="1797" max="1797" width="3.140625" style="21" customWidth="1"/>
    <col min="1798" max="1798" width="74.42578125" style="21" customWidth="1"/>
    <col min="1799" max="1799" width="3" style="21" customWidth="1"/>
    <col min="1800" max="1800" width="52.140625" style="21" customWidth="1"/>
    <col min="1801" max="1801" width="13.42578125" style="21" customWidth="1"/>
    <col min="1802" max="1802" width="46" style="21" customWidth="1"/>
    <col min="1803" max="1803" width="36" style="21" customWidth="1"/>
    <col min="1804" max="2043" width="8.85546875" style="21"/>
    <col min="2044" max="2044" width="10.140625" style="21" customWidth="1"/>
    <col min="2045" max="2045" width="9.140625" style="21" customWidth="1"/>
    <col min="2046" max="2047" width="9.42578125" style="21" customWidth="1"/>
    <col min="2048" max="2048" width="18.140625" style="21" customWidth="1"/>
    <col min="2049" max="2049" width="24" style="21" customWidth="1"/>
    <col min="2050" max="2050" width="8.42578125" style="21" customWidth="1"/>
    <col min="2051" max="2051" width="6.42578125" style="21" customWidth="1"/>
    <col min="2052" max="2052" width="6.7109375" style="21" customWidth="1"/>
    <col min="2053" max="2053" width="3.140625" style="21" customWidth="1"/>
    <col min="2054" max="2054" width="74.42578125" style="21" customWidth="1"/>
    <col min="2055" max="2055" width="3" style="21" customWidth="1"/>
    <col min="2056" max="2056" width="52.140625" style="21" customWidth="1"/>
    <col min="2057" max="2057" width="13.42578125" style="21" customWidth="1"/>
    <col min="2058" max="2058" width="46" style="21" customWidth="1"/>
    <col min="2059" max="2059" width="36" style="21" customWidth="1"/>
    <col min="2060" max="2299" width="8.85546875" style="21"/>
    <col min="2300" max="2300" width="10.140625" style="21" customWidth="1"/>
    <col min="2301" max="2301" width="9.140625" style="21" customWidth="1"/>
    <col min="2302" max="2303" width="9.42578125" style="21" customWidth="1"/>
    <col min="2304" max="2304" width="18.140625" style="21" customWidth="1"/>
    <col min="2305" max="2305" width="24" style="21" customWidth="1"/>
    <col min="2306" max="2306" width="8.42578125" style="21" customWidth="1"/>
    <col min="2307" max="2307" width="6.42578125" style="21" customWidth="1"/>
    <col min="2308" max="2308" width="6.7109375" style="21" customWidth="1"/>
    <col min="2309" max="2309" width="3.140625" style="21" customWidth="1"/>
    <col min="2310" max="2310" width="74.42578125" style="21" customWidth="1"/>
    <col min="2311" max="2311" width="3" style="21" customWidth="1"/>
    <col min="2312" max="2312" width="52.140625" style="21" customWidth="1"/>
    <col min="2313" max="2313" width="13.42578125" style="21" customWidth="1"/>
    <col min="2314" max="2314" width="46" style="21" customWidth="1"/>
    <col min="2315" max="2315" width="36" style="21" customWidth="1"/>
    <col min="2316" max="2555" width="8.85546875" style="21"/>
    <col min="2556" max="2556" width="10.140625" style="21" customWidth="1"/>
    <col min="2557" max="2557" width="9.140625" style="21" customWidth="1"/>
    <col min="2558" max="2559" width="9.42578125" style="21" customWidth="1"/>
    <col min="2560" max="2560" width="18.140625" style="21" customWidth="1"/>
    <col min="2561" max="2561" width="24" style="21" customWidth="1"/>
    <col min="2562" max="2562" width="8.42578125" style="21" customWidth="1"/>
    <col min="2563" max="2563" width="6.42578125" style="21" customWidth="1"/>
    <col min="2564" max="2564" width="6.7109375" style="21" customWidth="1"/>
    <col min="2565" max="2565" width="3.140625" style="21" customWidth="1"/>
    <col min="2566" max="2566" width="74.42578125" style="21" customWidth="1"/>
    <col min="2567" max="2567" width="3" style="21" customWidth="1"/>
    <col min="2568" max="2568" width="52.140625" style="21" customWidth="1"/>
    <col min="2569" max="2569" width="13.42578125" style="21" customWidth="1"/>
    <col min="2570" max="2570" width="46" style="21" customWidth="1"/>
    <col min="2571" max="2571" width="36" style="21" customWidth="1"/>
    <col min="2572" max="2811" width="8.85546875" style="21"/>
    <col min="2812" max="2812" width="10.140625" style="21" customWidth="1"/>
    <col min="2813" max="2813" width="9.140625" style="21" customWidth="1"/>
    <col min="2814" max="2815" width="9.42578125" style="21" customWidth="1"/>
    <col min="2816" max="2816" width="18.140625" style="21" customWidth="1"/>
    <col min="2817" max="2817" width="24" style="21" customWidth="1"/>
    <col min="2818" max="2818" width="8.42578125" style="21" customWidth="1"/>
    <col min="2819" max="2819" width="6.42578125" style="21" customWidth="1"/>
    <col min="2820" max="2820" width="6.7109375" style="21" customWidth="1"/>
    <col min="2821" max="2821" width="3.140625" style="21" customWidth="1"/>
    <col min="2822" max="2822" width="74.42578125" style="21" customWidth="1"/>
    <col min="2823" max="2823" width="3" style="21" customWidth="1"/>
    <col min="2824" max="2824" width="52.140625" style="21" customWidth="1"/>
    <col min="2825" max="2825" width="13.42578125" style="21" customWidth="1"/>
    <col min="2826" max="2826" width="46" style="21" customWidth="1"/>
    <col min="2827" max="2827" width="36" style="21" customWidth="1"/>
    <col min="2828" max="3067" width="8.85546875" style="21"/>
    <col min="3068" max="3068" width="10.140625" style="21" customWidth="1"/>
    <col min="3069" max="3069" width="9.140625" style="21" customWidth="1"/>
    <col min="3070" max="3071" width="9.42578125" style="21" customWidth="1"/>
    <col min="3072" max="3072" width="18.140625" style="21" customWidth="1"/>
    <col min="3073" max="3073" width="24" style="21" customWidth="1"/>
    <col min="3074" max="3074" width="8.42578125" style="21" customWidth="1"/>
    <col min="3075" max="3075" width="6.42578125" style="21" customWidth="1"/>
    <col min="3076" max="3076" width="6.7109375" style="21" customWidth="1"/>
    <col min="3077" max="3077" width="3.140625" style="21" customWidth="1"/>
    <col min="3078" max="3078" width="74.42578125" style="21" customWidth="1"/>
    <col min="3079" max="3079" width="3" style="21" customWidth="1"/>
    <col min="3080" max="3080" width="52.140625" style="21" customWidth="1"/>
    <col min="3081" max="3081" width="13.42578125" style="21" customWidth="1"/>
    <col min="3082" max="3082" width="46" style="21" customWidth="1"/>
    <col min="3083" max="3083" width="36" style="21" customWidth="1"/>
    <col min="3084" max="3323" width="8.85546875" style="21"/>
    <col min="3324" max="3324" width="10.140625" style="21" customWidth="1"/>
    <col min="3325" max="3325" width="9.140625" style="21" customWidth="1"/>
    <col min="3326" max="3327" width="9.42578125" style="21" customWidth="1"/>
    <col min="3328" max="3328" width="18.140625" style="21" customWidth="1"/>
    <col min="3329" max="3329" width="24" style="21" customWidth="1"/>
    <col min="3330" max="3330" width="8.42578125" style="21" customWidth="1"/>
    <col min="3331" max="3331" width="6.42578125" style="21" customWidth="1"/>
    <col min="3332" max="3332" width="6.7109375" style="21" customWidth="1"/>
    <col min="3333" max="3333" width="3.140625" style="21" customWidth="1"/>
    <col min="3334" max="3334" width="74.42578125" style="21" customWidth="1"/>
    <col min="3335" max="3335" width="3" style="21" customWidth="1"/>
    <col min="3336" max="3336" width="52.140625" style="21" customWidth="1"/>
    <col min="3337" max="3337" width="13.42578125" style="21" customWidth="1"/>
    <col min="3338" max="3338" width="46" style="21" customWidth="1"/>
    <col min="3339" max="3339" width="36" style="21" customWidth="1"/>
    <col min="3340" max="3579" width="8.85546875" style="21"/>
    <col min="3580" max="3580" width="10.140625" style="21" customWidth="1"/>
    <col min="3581" max="3581" width="9.140625" style="21" customWidth="1"/>
    <col min="3582" max="3583" width="9.42578125" style="21" customWidth="1"/>
    <col min="3584" max="3584" width="18.140625" style="21" customWidth="1"/>
    <col min="3585" max="3585" width="24" style="21" customWidth="1"/>
    <col min="3586" max="3586" width="8.42578125" style="21" customWidth="1"/>
    <col min="3587" max="3587" width="6.42578125" style="21" customWidth="1"/>
    <col min="3588" max="3588" width="6.7109375" style="21" customWidth="1"/>
    <col min="3589" max="3589" width="3.140625" style="21" customWidth="1"/>
    <col min="3590" max="3590" width="74.42578125" style="21" customWidth="1"/>
    <col min="3591" max="3591" width="3" style="21" customWidth="1"/>
    <col min="3592" max="3592" width="52.140625" style="21" customWidth="1"/>
    <col min="3593" max="3593" width="13.42578125" style="21" customWidth="1"/>
    <col min="3594" max="3594" width="46" style="21" customWidth="1"/>
    <col min="3595" max="3595" width="36" style="21" customWidth="1"/>
    <col min="3596" max="3835" width="8.85546875" style="21"/>
    <col min="3836" max="3836" width="10.140625" style="21" customWidth="1"/>
    <col min="3837" max="3837" width="9.140625" style="21" customWidth="1"/>
    <col min="3838" max="3839" width="9.42578125" style="21" customWidth="1"/>
    <col min="3840" max="3840" width="18.140625" style="21" customWidth="1"/>
    <col min="3841" max="3841" width="24" style="21" customWidth="1"/>
    <col min="3842" max="3842" width="8.42578125" style="21" customWidth="1"/>
    <col min="3843" max="3843" width="6.42578125" style="21" customWidth="1"/>
    <col min="3844" max="3844" width="6.7109375" style="21" customWidth="1"/>
    <col min="3845" max="3845" width="3.140625" style="21" customWidth="1"/>
    <col min="3846" max="3846" width="74.42578125" style="21" customWidth="1"/>
    <col min="3847" max="3847" width="3" style="21" customWidth="1"/>
    <col min="3848" max="3848" width="52.140625" style="21" customWidth="1"/>
    <col min="3849" max="3849" width="13.42578125" style="21" customWidth="1"/>
    <col min="3850" max="3850" width="46" style="21" customWidth="1"/>
    <col min="3851" max="3851" width="36" style="21" customWidth="1"/>
    <col min="3852" max="4091" width="8.85546875" style="21"/>
    <col min="4092" max="4092" width="10.140625" style="21" customWidth="1"/>
    <col min="4093" max="4093" width="9.140625" style="21" customWidth="1"/>
    <col min="4094" max="4095" width="9.42578125" style="21" customWidth="1"/>
    <col min="4096" max="4096" width="18.140625" style="21" customWidth="1"/>
    <col min="4097" max="4097" width="24" style="21" customWidth="1"/>
    <col min="4098" max="4098" width="8.42578125" style="21" customWidth="1"/>
    <col min="4099" max="4099" width="6.42578125" style="21" customWidth="1"/>
    <col min="4100" max="4100" width="6.7109375" style="21" customWidth="1"/>
    <col min="4101" max="4101" width="3.140625" style="21" customWidth="1"/>
    <col min="4102" max="4102" width="74.42578125" style="21" customWidth="1"/>
    <col min="4103" max="4103" width="3" style="21" customWidth="1"/>
    <col min="4104" max="4104" width="52.140625" style="21" customWidth="1"/>
    <col min="4105" max="4105" width="13.42578125" style="21" customWidth="1"/>
    <col min="4106" max="4106" width="46" style="21" customWidth="1"/>
    <col min="4107" max="4107" width="36" style="21" customWidth="1"/>
    <col min="4108" max="4347" width="8.85546875" style="21"/>
    <col min="4348" max="4348" width="10.140625" style="21" customWidth="1"/>
    <col min="4349" max="4349" width="9.140625" style="21" customWidth="1"/>
    <col min="4350" max="4351" width="9.42578125" style="21" customWidth="1"/>
    <col min="4352" max="4352" width="18.140625" style="21" customWidth="1"/>
    <col min="4353" max="4353" width="24" style="21" customWidth="1"/>
    <col min="4354" max="4354" width="8.42578125" style="21" customWidth="1"/>
    <col min="4355" max="4355" width="6.42578125" style="21" customWidth="1"/>
    <col min="4356" max="4356" width="6.7109375" style="21" customWidth="1"/>
    <col min="4357" max="4357" width="3.140625" style="21" customWidth="1"/>
    <col min="4358" max="4358" width="74.42578125" style="21" customWidth="1"/>
    <col min="4359" max="4359" width="3" style="21" customWidth="1"/>
    <col min="4360" max="4360" width="52.140625" style="21" customWidth="1"/>
    <col min="4361" max="4361" width="13.42578125" style="21" customWidth="1"/>
    <col min="4362" max="4362" width="46" style="21" customWidth="1"/>
    <col min="4363" max="4363" width="36" style="21" customWidth="1"/>
    <col min="4364" max="4603" width="8.85546875" style="21"/>
    <col min="4604" max="4604" width="10.140625" style="21" customWidth="1"/>
    <col min="4605" max="4605" width="9.140625" style="21" customWidth="1"/>
    <col min="4606" max="4607" width="9.42578125" style="21" customWidth="1"/>
    <col min="4608" max="4608" width="18.140625" style="21" customWidth="1"/>
    <col min="4609" max="4609" width="24" style="21" customWidth="1"/>
    <col min="4610" max="4610" width="8.42578125" style="21" customWidth="1"/>
    <col min="4611" max="4611" width="6.42578125" style="21" customWidth="1"/>
    <col min="4612" max="4612" width="6.7109375" style="21" customWidth="1"/>
    <col min="4613" max="4613" width="3.140625" style="21" customWidth="1"/>
    <col min="4614" max="4614" width="74.42578125" style="21" customWidth="1"/>
    <col min="4615" max="4615" width="3" style="21" customWidth="1"/>
    <col min="4616" max="4616" width="52.140625" style="21" customWidth="1"/>
    <col min="4617" max="4617" width="13.42578125" style="21" customWidth="1"/>
    <col min="4618" max="4618" width="46" style="21" customWidth="1"/>
    <col min="4619" max="4619" width="36" style="21" customWidth="1"/>
    <col min="4620" max="4859" width="8.85546875" style="21"/>
    <col min="4860" max="4860" width="10.140625" style="21" customWidth="1"/>
    <col min="4861" max="4861" width="9.140625" style="21" customWidth="1"/>
    <col min="4862" max="4863" width="9.42578125" style="21" customWidth="1"/>
    <col min="4864" max="4864" width="18.140625" style="21" customWidth="1"/>
    <col min="4865" max="4865" width="24" style="21" customWidth="1"/>
    <col min="4866" max="4866" width="8.42578125" style="21" customWidth="1"/>
    <col min="4867" max="4867" width="6.42578125" style="21" customWidth="1"/>
    <col min="4868" max="4868" width="6.7109375" style="21" customWidth="1"/>
    <col min="4869" max="4869" width="3.140625" style="21" customWidth="1"/>
    <col min="4870" max="4870" width="74.42578125" style="21" customWidth="1"/>
    <col min="4871" max="4871" width="3" style="21" customWidth="1"/>
    <col min="4872" max="4872" width="52.140625" style="21" customWidth="1"/>
    <col min="4873" max="4873" width="13.42578125" style="21" customWidth="1"/>
    <col min="4874" max="4874" width="46" style="21" customWidth="1"/>
    <col min="4875" max="4875" width="36" style="21" customWidth="1"/>
    <col min="4876" max="5115" width="8.85546875" style="21"/>
    <col min="5116" max="5116" width="10.140625" style="21" customWidth="1"/>
    <col min="5117" max="5117" width="9.140625" style="21" customWidth="1"/>
    <col min="5118" max="5119" width="9.42578125" style="21" customWidth="1"/>
    <col min="5120" max="5120" width="18.140625" style="21" customWidth="1"/>
    <col min="5121" max="5121" width="24" style="21" customWidth="1"/>
    <col min="5122" max="5122" width="8.42578125" style="21" customWidth="1"/>
    <col min="5123" max="5123" width="6.42578125" style="21" customWidth="1"/>
    <col min="5124" max="5124" width="6.7109375" style="21" customWidth="1"/>
    <col min="5125" max="5125" width="3.140625" style="21" customWidth="1"/>
    <col min="5126" max="5126" width="74.42578125" style="21" customWidth="1"/>
    <col min="5127" max="5127" width="3" style="21" customWidth="1"/>
    <col min="5128" max="5128" width="52.140625" style="21" customWidth="1"/>
    <col min="5129" max="5129" width="13.42578125" style="21" customWidth="1"/>
    <col min="5130" max="5130" width="46" style="21" customWidth="1"/>
    <col min="5131" max="5131" width="36" style="21" customWidth="1"/>
    <col min="5132" max="5371" width="8.85546875" style="21"/>
    <col min="5372" max="5372" width="10.140625" style="21" customWidth="1"/>
    <col min="5373" max="5373" width="9.140625" style="21" customWidth="1"/>
    <col min="5374" max="5375" width="9.42578125" style="21" customWidth="1"/>
    <col min="5376" max="5376" width="18.140625" style="21" customWidth="1"/>
    <col min="5377" max="5377" width="24" style="21" customWidth="1"/>
    <col min="5378" max="5378" width="8.42578125" style="21" customWidth="1"/>
    <col min="5379" max="5379" width="6.42578125" style="21" customWidth="1"/>
    <col min="5380" max="5380" width="6.7109375" style="21" customWidth="1"/>
    <col min="5381" max="5381" width="3.140625" style="21" customWidth="1"/>
    <col min="5382" max="5382" width="74.42578125" style="21" customWidth="1"/>
    <col min="5383" max="5383" width="3" style="21" customWidth="1"/>
    <col min="5384" max="5384" width="52.140625" style="21" customWidth="1"/>
    <col min="5385" max="5385" width="13.42578125" style="21" customWidth="1"/>
    <col min="5386" max="5386" width="46" style="21" customWidth="1"/>
    <col min="5387" max="5387" width="36" style="21" customWidth="1"/>
    <col min="5388" max="5627" width="8.85546875" style="21"/>
    <col min="5628" max="5628" width="10.140625" style="21" customWidth="1"/>
    <col min="5629" max="5629" width="9.140625" style="21" customWidth="1"/>
    <col min="5630" max="5631" width="9.42578125" style="21" customWidth="1"/>
    <col min="5632" max="5632" width="18.140625" style="21" customWidth="1"/>
    <col min="5633" max="5633" width="24" style="21" customWidth="1"/>
    <col min="5634" max="5634" width="8.42578125" style="21" customWidth="1"/>
    <col min="5635" max="5635" width="6.42578125" style="21" customWidth="1"/>
    <col min="5636" max="5636" width="6.7109375" style="21" customWidth="1"/>
    <col min="5637" max="5637" width="3.140625" style="21" customWidth="1"/>
    <col min="5638" max="5638" width="74.42578125" style="21" customWidth="1"/>
    <col min="5639" max="5639" width="3" style="21" customWidth="1"/>
    <col min="5640" max="5640" width="52.140625" style="21" customWidth="1"/>
    <col min="5641" max="5641" width="13.42578125" style="21" customWidth="1"/>
    <col min="5642" max="5642" width="46" style="21" customWidth="1"/>
    <col min="5643" max="5643" width="36" style="21" customWidth="1"/>
    <col min="5644" max="5883" width="8.85546875" style="21"/>
    <col min="5884" max="5884" width="10.140625" style="21" customWidth="1"/>
    <col min="5885" max="5885" width="9.140625" style="21" customWidth="1"/>
    <col min="5886" max="5887" width="9.42578125" style="21" customWidth="1"/>
    <col min="5888" max="5888" width="18.140625" style="21" customWidth="1"/>
    <col min="5889" max="5889" width="24" style="21" customWidth="1"/>
    <col min="5890" max="5890" width="8.42578125" style="21" customWidth="1"/>
    <col min="5891" max="5891" width="6.42578125" style="21" customWidth="1"/>
    <col min="5892" max="5892" width="6.7109375" style="21" customWidth="1"/>
    <col min="5893" max="5893" width="3.140625" style="21" customWidth="1"/>
    <col min="5894" max="5894" width="74.42578125" style="21" customWidth="1"/>
    <col min="5895" max="5895" width="3" style="21" customWidth="1"/>
    <col min="5896" max="5896" width="52.140625" style="21" customWidth="1"/>
    <col min="5897" max="5897" width="13.42578125" style="21" customWidth="1"/>
    <col min="5898" max="5898" width="46" style="21" customWidth="1"/>
    <col min="5899" max="5899" width="36" style="21" customWidth="1"/>
    <col min="5900" max="6139" width="8.85546875" style="21"/>
    <col min="6140" max="6140" width="10.140625" style="21" customWidth="1"/>
    <col min="6141" max="6141" width="9.140625" style="21" customWidth="1"/>
    <col min="6142" max="6143" width="9.42578125" style="21" customWidth="1"/>
    <col min="6144" max="6144" width="18.140625" style="21" customWidth="1"/>
    <col min="6145" max="6145" width="24" style="21" customWidth="1"/>
    <col min="6146" max="6146" width="8.42578125" style="21" customWidth="1"/>
    <col min="6147" max="6147" width="6.42578125" style="21" customWidth="1"/>
    <col min="6148" max="6148" width="6.7109375" style="21" customWidth="1"/>
    <col min="6149" max="6149" width="3.140625" style="21" customWidth="1"/>
    <col min="6150" max="6150" width="74.42578125" style="21" customWidth="1"/>
    <col min="6151" max="6151" width="3" style="21" customWidth="1"/>
    <col min="6152" max="6152" width="52.140625" style="21" customWidth="1"/>
    <col min="6153" max="6153" width="13.42578125" style="21" customWidth="1"/>
    <col min="6154" max="6154" width="46" style="21" customWidth="1"/>
    <col min="6155" max="6155" width="36" style="21" customWidth="1"/>
    <col min="6156" max="6395" width="8.85546875" style="21"/>
    <col min="6396" max="6396" width="10.140625" style="21" customWidth="1"/>
    <col min="6397" max="6397" width="9.140625" style="21" customWidth="1"/>
    <col min="6398" max="6399" width="9.42578125" style="21" customWidth="1"/>
    <col min="6400" max="6400" width="18.140625" style="21" customWidth="1"/>
    <col min="6401" max="6401" width="24" style="21" customWidth="1"/>
    <col min="6402" max="6402" width="8.42578125" style="21" customWidth="1"/>
    <col min="6403" max="6403" width="6.42578125" style="21" customWidth="1"/>
    <col min="6404" max="6404" width="6.7109375" style="21" customWidth="1"/>
    <col min="6405" max="6405" width="3.140625" style="21" customWidth="1"/>
    <col min="6406" max="6406" width="74.42578125" style="21" customWidth="1"/>
    <col min="6407" max="6407" width="3" style="21" customWidth="1"/>
    <col min="6408" max="6408" width="52.140625" style="21" customWidth="1"/>
    <col min="6409" max="6409" width="13.42578125" style="21" customWidth="1"/>
    <col min="6410" max="6410" width="46" style="21" customWidth="1"/>
    <col min="6411" max="6411" width="36" style="21" customWidth="1"/>
    <col min="6412" max="6651" width="8.85546875" style="21"/>
    <col min="6652" max="6652" width="10.140625" style="21" customWidth="1"/>
    <col min="6653" max="6653" width="9.140625" style="21" customWidth="1"/>
    <col min="6654" max="6655" width="9.42578125" style="21" customWidth="1"/>
    <col min="6656" max="6656" width="18.140625" style="21" customWidth="1"/>
    <col min="6657" max="6657" width="24" style="21" customWidth="1"/>
    <col min="6658" max="6658" width="8.42578125" style="21" customWidth="1"/>
    <col min="6659" max="6659" width="6.42578125" style="21" customWidth="1"/>
    <col min="6660" max="6660" width="6.7109375" style="21" customWidth="1"/>
    <col min="6661" max="6661" width="3.140625" style="21" customWidth="1"/>
    <col min="6662" max="6662" width="74.42578125" style="21" customWidth="1"/>
    <col min="6663" max="6663" width="3" style="21" customWidth="1"/>
    <col min="6664" max="6664" width="52.140625" style="21" customWidth="1"/>
    <col min="6665" max="6665" width="13.42578125" style="21" customWidth="1"/>
    <col min="6666" max="6666" width="46" style="21" customWidth="1"/>
    <col min="6667" max="6667" width="36" style="21" customWidth="1"/>
    <col min="6668" max="6907" width="8.85546875" style="21"/>
    <col min="6908" max="6908" width="10.140625" style="21" customWidth="1"/>
    <col min="6909" max="6909" width="9.140625" style="21" customWidth="1"/>
    <col min="6910" max="6911" width="9.42578125" style="21" customWidth="1"/>
    <col min="6912" max="6912" width="18.140625" style="21" customWidth="1"/>
    <col min="6913" max="6913" width="24" style="21" customWidth="1"/>
    <col min="6914" max="6914" width="8.42578125" style="21" customWidth="1"/>
    <col min="6915" max="6915" width="6.42578125" style="21" customWidth="1"/>
    <col min="6916" max="6916" width="6.7109375" style="21" customWidth="1"/>
    <col min="6917" max="6917" width="3.140625" style="21" customWidth="1"/>
    <col min="6918" max="6918" width="74.42578125" style="21" customWidth="1"/>
    <col min="6919" max="6919" width="3" style="21" customWidth="1"/>
    <col min="6920" max="6920" width="52.140625" style="21" customWidth="1"/>
    <col min="6921" max="6921" width="13.42578125" style="21" customWidth="1"/>
    <col min="6922" max="6922" width="46" style="21" customWidth="1"/>
    <col min="6923" max="6923" width="36" style="21" customWidth="1"/>
    <col min="6924" max="7163" width="8.85546875" style="21"/>
    <col min="7164" max="7164" width="10.140625" style="21" customWidth="1"/>
    <col min="7165" max="7165" width="9.140625" style="21" customWidth="1"/>
    <col min="7166" max="7167" width="9.42578125" style="21" customWidth="1"/>
    <col min="7168" max="7168" width="18.140625" style="21" customWidth="1"/>
    <col min="7169" max="7169" width="24" style="21" customWidth="1"/>
    <col min="7170" max="7170" width="8.42578125" style="21" customWidth="1"/>
    <col min="7171" max="7171" width="6.42578125" style="21" customWidth="1"/>
    <col min="7172" max="7172" width="6.7109375" style="21" customWidth="1"/>
    <col min="7173" max="7173" width="3.140625" style="21" customWidth="1"/>
    <col min="7174" max="7174" width="74.42578125" style="21" customWidth="1"/>
    <col min="7175" max="7175" width="3" style="21" customWidth="1"/>
    <col min="7176" max="7176" width="52.140625" style="21" customWidth="1"/>
    <col min="7177" max="7177" width="13.42578125" style="21" customWidth="1"/>
    <col min="7178" max="7178" width="46" style="21" customWidth="1"/>
    <col min="7179" max="7179" width="36" style="21" customWidth="1"/>
    <col min="7180" max="7419" width="8.85546875" style="21"/>
    <col min="7420" max="7420" width="10.140625" style="21" customWidth="1"/>
    <col min="7421" max="7421" width="9.140625" style="21" customWidth="1"/>
    <col min="7422" max="7423" width="9.42578125" style="21" customWidth="1"/>
    <col min="7424" max="7424" width="18.140625" style="21" customWidth="1"/>
    <col min="7425" max="7425" width="24" style="21" customWidth="1"/>
    <col min="7426" max="7426" width="8.42578125" style="21" customWidth="1"/>
    <col min="7427" max="7427" width="6.42578125" style="21" customWidth="1"/>
    <col min="7428" max="7428" width="6.7109375" style="21" customWidth="1"/>
    <col min="7429" max="7429" width="3.140625" style="21" customWidth="1"/>
    <col min="7430" max="7430" width="74.42578125" style="21" customWidth="1"/>
    <col min="7431" max="7431" width="3" style="21" customWidth="1"/>
    <col min="7432" max="7432" width="52.140625" style="21" customWidth="1"/>
    <col min="7433" max="7433" width="13.42578125" style="21" customWidth="1"/>
    <col min="7434" max="7434" width="46" style="21" customWidth="1"/>
    <col min="7435" max="7435" width="36" style="21" customWidth="1"/>
    <col min="7436" max="7675" width="8.85546875" style="21"/>
    <col min="7676" max="7676" width="10.140625" style="21" customWidth="1"/>
    <col min="7677" max="7677" width="9.140625" style="21" customWidth="1"/>
    <col min="7678" max="7679" width="9.42578125" style="21" customWidth="1"/>
    <col min="7680" max="7680" width="18.140625" style="21" customWidth="1"/>
    <col min="7681" max="7681" width="24" style="21" customWidth="1"/>
    <col min="7682" max="7682" width="8.42578125" style="21" customWidth="1"/>
    <col min="7683" max="7683" width="6.42578125" style="21" customWidth="1"/>
    <col min="7684" max="7684" width="6.7109375" style="21" customWidth="1"/>
    <col min="7685" max="7685" width="3.140625" style="21" customWidth="1"/>
    <col min="7686" max="7686" width="74.42578125" style="21" customWidth="1"/>
    <col min="7687" max="7687" width="3" style="21" customWidth="1"/>
    <col min="7688" max="7688" width="52.140625" style="21" customWidth="1"/>
    <col min="7689" max="7689" width="13.42578125" style="21" customWidth="1"/>
    <col min="7690" max="7690" width="46" style="21" customWidth="1"/>
    <col min="7691" max="7691" width="36" style="21" customWidth="1"/>
    <col min="7692" max="7931" width="8.85546875" style="21"/>
    <col min="7932" max="7932" width="10.140625" style="21" customWidth="1"/>
    <col min="7933" max="7933" width="9.140625" style="21" customWidth="1"/>
    <col min="7934" max="7935" width="9.42578125" style="21" customWidth="1"/>
    <col min="7936" max="7936" width="18.140625" style="21" customWidth="1"/>
    <col min="7937" max="7937" width="24" style="21" customWidth="1"/>
    <col min="7938" max="7938" width="8.42578125" style="21" customWidth="1"/>
    <col min="7939" max="7939" width="6.42578125" style="21" customWidth="1"/>
    <col min="7940" max="7940" width="6.7109375" style="21" customWidth="1"/>
    <col min="7941" max="7941" width="3.140625" style="21" customWidth="1"/>
    <col min="7942" max="7942" width="74.42578125" style="21" customWidth="1"/>
    <col min="7943" max="7943" width="3" style="21" customWidth="1"/>
    <col min="7944" max="7944" width="52.140625" style="21" customWidth="1"/>
    <col min="7945" max="7945" width="13.42578125" style="21" customWidth="1"/>
    <col min="7946" max="7946" width="46" style="21" customWidth="1"/>
    <col min="7947" max="7947" width="36" style="21" customWidth="1"/>
    <col min="7948" max="8187" width="8.85546875" style="21"/>
    <col min="8188" max="8188" width="10.140625" style="21" customWidth="1"/>
    <col min="8189" max="8189" width="9.140625" style="21" customWidth="1"/>
    <col min="8190" max="8191" width="9.42578125" style="21" customWidth="1"/>
    <col min="8192" max="8192" width="18.140625" style="21" customWidth="1"/>
    <col min="8193" max="8193" width="24" style="21" customWidth="1"/>
    <col min="8194" max="8194" width="8.42578125" style="21" customWidth="1"/>
    <col min="8195" max="8195" width="6.42578125" style="21" customWidth="1"/>
    <col min="8196" max="8196" width="6.7109375" style="21" customWidth="1"/>
    <col min="8197" max="8197" width="3.140625" style="21" customWidth="1"/>
    <col min="8198" max="8198" width="74.42578125" style="21" customWidth="1"/>
    <col min="8199" max="8199" width="3" style="21" customWidth="1"/>
    <col min="8200" max="8200" width="52.140625" style="21" customWidth="1"/>
    <col min="8201" max="8201" width="13.42578125" style="21" customWidth="1"/>
    <col min="8202" max="8202" width="46" style="21" customWidth="1"/>
    <col min="8203" max="8203" width="36" style="21" customWidth="1"/>
    <col min="8204" max="8443" width="8.85546875" style="21"/>
    <col min="8444" max="8444" width="10.140625" style="21" customWidth="1"/>
    <col min="8445" max="8445" width="9.140625" style="21" customWidth="1"/>
    <col min="8446" max="8447" width="9.42578125" style="21" customWidth="1"/>
    <col min="8448" max="8448" width="18.140625" style="21" customWidth="1"/>
    <col min="8449" max="8449" width="24" style="21" customWidth="1"/>
    <col min="8450" max="8450" width="8.42578125" style="21" customWidth="1"/>
    <col min="8451" max="8451" width="6.42578125" style="21" customWidth="1"/>
    <col min="8452" max="8452" width="6.7109375" style="21" customWidth="1"/>
    <col min="8453" max="8453" width="3.140625" style="21" customWidth="1"/>
    <col min="8454" max="8454" width="74.42578125" style="21" customWidth="1"/>
    <col min="8455" max="8455" width="3" style="21" customWidth="1"/>
    <col min="8456" max="8456" width="52.140625" style="21" customWidth="1"/>
    <col min="8457" max="8457" width="13.42578125" style="21" customWidth="1"/>
    <col min="8458" max="8458" width="46" style="21" customWidth="1"/>
    <col min="8459" max="8459" width="36" style="21" customWidth="1"/>
    <col min="8460" max="8699" width="8.85546875" style="21"/>
    <col min="8700" max="8700" width="10.140625" style="21" customWidth="1"/>
    <col min="8701" max="8701" width="9.140625" style="21" customWidth="1"/>
    <col min="8702" max="8703" width="9.42578125" style="21" customWidth="1"/>
    <col min="8704" max="8704" width="18.140625" style="21" customWidth="1"/>
    <col min="8705" max="8705" width="24" style="21" customWidth="1"/>
    <col min="8706" max="8706" width="8.42578125" style="21" customWidth="1"/>
    <col min="8707" max="8707" width="6.42578125" style="21" customWidth="1"/>
    <col min="8708" max="8708" width="6.7109375" style="21" customWidth="1"/>
    <col min="8709" max="8709" width="3.140625" style="21" customWidth="1"/>
    <col min="8710" max="8710" width="74.42578125" style="21" customWidth="1"/>
    <col min="8711" max="8711" width="3" style="21" customWidth="1"/>
    <col min="8712" max="8712" width="52.140625" style="21" customWidth="1"/>
    <col min="8713" max="8713" width="13.42578125" style="21" customWidth="1"/>
    <col min="8714" max="8714" width="46" style="21" customWidth="1"/>
    <col min="8715" max="8715" width="36" style="21" customWidth="1"/>
    <col min="8716" max="8955" width="8.85546875" style="21"/>
    <col min="8956" max="8956" width="10.140625" style="21" customWidth="1"/>
    <col min="8957" max="8957" width="9.140625" style="21" customWidth="1"/>
    <col min="8958" max="8959" width="9.42578125" style="21" customWidth="1"/>
    <col min="8960" max="8960" width="18.140625" style="21" customWidth="1"/>
    <col min="8961" max="8961" width="24" style="21" customWidth="1"/>
    <col min="8962" max="8962" width="8.42578125" style="21" customWidth="1"/>
    <col min="8963" max="8963" width="6.42578125" style="21" customWidth="1"/>
    <col min="8964" max="8964" width="6.7109375" style="21" customWidth="1"/>
    <col min="8965" max="8965" width="3.140625" style="21" customWidth="1"/>
    <col min="8966" max="8966" width="74.42578125" style="21" customWidth="1"/>
    <col min="8967" max="8967" width="3" style="21" customWidth="1"/>
    <col min="8968" max="8968" width="52.140625" style="21" customWidth="1"/>
    <col min="8969" max="8969" width="13.42578125" style="21" customWidth="1"/>
    <col min="8970" max="8970" width="46" style="21" customWidth="1"/>
    <col min="8971" max="8971" width="36" style="21" customWidth="1"/>
    <col min="8972" max="9211" width="8.85546875" style="21"/>
    <col min="9212" max="9212" width="10.140625" style="21" customWidth="1"/>
    <col min="9213" max="9213" width="9.140625" style="21" customWidth="1"/>
    <col min="9214" max="9215" width="9.42578125" style="21" customWidth="1"/>
    <col min="9216" max="9216" width="18.140625" style="21" customWidth="1"/>
    <col min="9217" max="9217" width="24" style="21" customWidth="1"/>
    <col min="9218" max="9218" width="8.42578125" style="21" customWidth="1"/>
    <col min="9219" max="9219" width="6.42578125" style="21" customWidth="1"/>
    <col min="9220" max="9220" width="6.7109375" style="21" customWidth="1"/>
    <col min="9221" max="9221" width="3.140625" style="21" customWidth="1"/>
    <col min="9222" max="9222" width="74.42578125" style="21" customWidth="1"/>
    <col min="9223" max="9223" width="3" style="21" customWidth="1"/>
    <col min="9224" max="9224" width="52.140625" style="21" customWidth="1"/>
    <col min="9225" max="9225" width="13.42578125" style="21" customWidth="1"/>
    <col min="9226" max="9226" width="46" style="21" customWidth="1"/>
    <col min="9227" max="9227" width="36" style="21" customWidth="1"/>
    <col min="9228" max="9467" width="8.85546875" style="21"/>
    <col min="9468" max="9468" width="10.140625" style="21" customWidth="1"/>
    <col min="9469" max="9469" width="9.140625" style="21" customWidth="1"/>
    <col min="9470" max="9471" width="9.42578125" style="21" customWidth="1"/>
    <col min="9472" max="9472" width="18.140625" style="21" customWidth="1"/>
    <col min="9473" max="9473" width="24" style="21" customWidth="1"/>
    <col min="9474" max="9474" width="8.42578125" style="21" customWidth="1"/>
    <col min="9475" max="9475" width="6.42578125" style="21" customWidth="1"/>
    <col min="9476" max="9476" width="6.7109375" style="21" customWidth="1"/>
    <col min="9477" max="9477" width="3.140625" style="21" customWidth="1"/>
    <col min="9478" max="9478" width="74.42578125" style="21" customWidth="1"/>
    <col min="9479" max="9479" width="3" style="21" customWidth="1"/>
    <col min="9480" max="9480" width="52.140625" style="21" customWidth="1"/>
    <col min="9481" max="9481" width="13.42578125" style="21" customWidth="1"/>
    <col min="9482" max="9482" width="46" style="21" customWidth="1"/>
    <col min="9483" max="9483" width="36" style="21" customWidth="1"/>
    <col min="9484" max="9723" width="8.85546875" style="21"/>
    <col min="9724" max="9724" width="10.140625" style="21" customWidth="1"/>
    <col min="9725" max="9725" width="9.140625" style="21" customWidth="1"/>
    <col min="9726" max="9727" width="9.42578125" style="21" customWidth="1"/>
    <col min="9728" max="9728" width="18.140625" style="21" customWidth="1"/>
    <col min="9729" max="9729" width="24" style="21" customWidth="1"/>
    <col min="9730" max="9730" width="8.42578125" style="21" customWidth="1"/>
    <col min="9731" max="9731" width="6.42578125" style="21" customWidth="1"/>
    <col min="9732" max="9732" width="6.7109375" style="21" customWidth="1"/>
    <col min="9733" max="9733" width="3.140625" style="21" customWidth="1"/>
    <col min="9734" max="9734" width="74.42578125" style="21" customWidth="1"/>
    <col min="9735" max="9735" width="3" style="21" customWidth="1"/>
    <col min="9736" max="9736" width="52.140625" style="21" customWidth="1"/>
    <col min="9737" max="9737" width="13.42578125" style="21" customWidth="1"/>
    <col min="9738" max="9738" width="46" style="21" customWidth="1"/>
    <col min="9739" max="9739" width="36" style="21" customWidth="1"/>
    <col min="9740" max="9979" width="8.85546875" style="21"/>
    <col min="9980" max="9980" width="10.140625" style="21" customWidth="1"/>
    <col min="9981" max="9981" width="9.140625" style="21" customWidth="1"/>
    <col min="9982" max="9983" width="9.42578125" style="21" customWidth="1"/>
    <col min="9984" max="9984" width="18.140625" style="21" customWidth="1"/>
    <col min="9985" max="9985" width="24" style="21" customWidth="1"/>
    <col min="9986" max="9986" width="8.42578125" style="21" customWidth="1"/>
    <col min="9987" max="9987" width="6.42578125" style="21" customWidth="1"/>
    <col min="9988" max="9988" width="6.7109375" style="21" customWidth="1"/>
    <col min="9989" max="9989" width="3.140625" style="21" customWidth="1"/>
    <col min="9990" max="9990" width="74.42578125" style="21" customWidth="1"/>
    <col min="9991" max="9991" width="3" style="21" customWidth="1"/>
    <col min="9992" max="9992" width="52.140625" style="21" customWidth="1"/>
    <col min="9993" max="9993" width="13.42578125" style="21" customWidth="1"/>
    <col min="9994" max="9994" width="46" style="21" customWidth="1"/>
    <col min="9995" max="9995" width="36" style="21" customWidth="1"/>
    <col min="9996" max="10235" width="8.85546875" style="21"/>
    <col min="10236" max="10236" width="10.140625" style="21" customWidth="1"/>
    <col min="10237" max="10237" width="9.140625" style="21" customWidth="1"/>
    <col min="10238" max="10239" width="9.42578125" style="21" customWidth="1"/>
    <col min="10240" max="10240" width="18.140625" style="21" customWidth="1"/>
    <col min="10241" max="10241" width="24" style="21" customWidth="1"/>
    <col min="10242" max="10242" width="8.42578125" style="21" customWidth="1"/>
    <col min="10243" max="10243" width="6.42578125" style="21" customWidth="1"/>
    <col min="10244" max="10244" width="6.7109375" style="21" customWidth="1"/>
    <col min="10245" max="10245" width="3.140625" style="21" customWidth="1"/>
    <col min="10246" max="10246" width="74.42578125" style="21" customWidth="1"/>
    <col min="10247" max="10247" width="3" style="21" customWidth="1"/>
    <col min="10248" max="10248" width="52.140625" style="21" customWidth="1"/>
    <col min="10249" max="10249" width="13.42578125" style="21" customWidth="1"/>
    <col min="10250" max="10250" width="46" style="21" customWidth="1"/>
    <col min="10251" max="10251" width="36" style="21" customWidth="1"/>
    <col min="10252" max="10491" width="8.85546875" style="21"/>
    <col min="10492" max="10492" width="10.140625" style="21" customWidth="1"/>
    <col min="10493" max="10493" width="9.140625" style="21" customWidth="1"/>
    <col min="10494" max="10495" width="9.42578125" style="21" customWidth="1"/>
    <col min="10496" max="10496" width="18.140625" style="21" customWidth="1"/>
    <col min="10497" max="10497" width="24" style="21" customWidth="1"/>
    <col min="10498" max="10498" width="8.42578125" style="21" customWidth="1"/>
    <col min="10499" max="10499" width="6.42578125" style="21" customWidth="1"/>
    <col min="10500" max="10500" width="6.7109375" style="21" customWidth="1"/>
    <col min="10501" max="10501" width="3.140625" style="21" customWidth="1"/>
    <col min="10502" max="10502" width="74.42578125" style="21" customWidth="1"/>
    <col min="10503" max="10503" width="3" style="21" customWidth="1"/>
    <col min="10504" max="10504" width="52.140625" style="21" customWidth="1"/>
    <col min="10505" max="10505" width="13.42578125" style="21" customWidth="1"/>
    <col min="10506" max="10506" width="46" style="21" customWidth="1"/>
    <col min="10507" max="10507" width="36" style="21" customWidth="1"/>
    <col min="10508" max="10747" width="8.85546875" style="21"/>
    <col min="10748" max="10748" width="10.140625" style="21" customWidth="1"/>
    <col min="10749" max="10749" width="9.140625" style="21" customWidth="1"/>
    <col min="10750" max="10751" width="9.42578125" style="21" customWidth="1"/>
    <col min="10752" max="10752" width="18.140625" style="21" customWidth="1"/>
    <col min="10753" max="10753" width="24" style="21" customWidth="1"/>
    <col min="10754" max="10754" width="8.42578125" style="21" customWidth="1"/>
    <col min="10755" max="10755" width="6.42578125" style="21" customWidth="1"/>
    <col min="10756" max="10756" width="6.7109375" style="21" customWidth="1"/>
    <col min="10757" max="10757" width="3.140625" style="21" customWidth="1"/>
    <col min="10758" max="10758" width="74.42578125" style="21" customWidth="1"/>
    <col min="10759" max="10759" width="3" style="21" customWidth="1"/>
    <col min="10760" max="10760" width="52.140625" style="21" customWidth="1"/>
    <col min="10761" max="10761" width="13.42578125" style="21" customWidth="1"/>
    <col min="10762" max="10762" width="46" style="21" customWidth="1"/>
    <col min="10763" max="10763" width="36" style="21" customWidth="1"/>
    <col min="10764" max="11003" width="8.85546875" style="21"/>
    <col min="11004" max="11004" width="10.140625" style="21" customWidth="1"/>
    <col min="11005" max="11005" width="9.140625" style="21" customWidth="1"/>
    <col min="11006" max="11007" width="9.42578125" style="21" customWidth="1"/>
    <col min="11008" max="11008" width="18.140625" style="21" customWidth="1"/>
    <col min="11009" max="11009" width="24" style="21" customWidth="1"/>
    <col min="11010" max="11010" width="8.42578125" style="21" customWidth="1"/>
    <col min="11011" max="11011" width="6.42578125" style="21" customWidth="1"/>
    <col min="11012" max="11012" width="6.7109375" style="21" customWidth="1"/>
    <col min="11013" max="11013" width="3.140625" style="21" customWidth="1"/>
    <col min="11014" max="11014" width="74.42578125" style="21" customWidth="1"/>
    <col min="11015" max="11015" width="3" style="21" customWidth="1"/>
    <col min="11016" max="11016" width="52.140625" style="21" customWidth="1"/>
    <col min="11017" max="11017" width="13.42578125" style="21" customWidth="1"/>
    <col min="11018" max="11018" width="46" style="21" customWidth="1"/>
    <col min="11019" max="11019" width="36" style="21" customWidth="1"/>
    <col min="11020" max="11259" width="8.85546875" style="21"/>
    <col min="11260" max="11260" width="10.140625" style="21" customWidth="1"/>
    <col min="11261" max="11261" width="9.140625" style="21" customWidth="1"/>
    <col min="11262" max="11263" width="9.42578125" style="21" customWidth="1"/>
    <col min="11264" max="11264" width="18.140625" style="21" customWidth="1"/>
    <col min="11265" max="11265" width="24" style="21" customWidth="1"/>
    <col min="11266" max="11266" width="8.42578125" style="21" customWidth="1"/>
    <col min="11267" max="11267" width="6.42578125" style="21" customWidth="1"/>
    <col min="11268" max="11268" width="6.7109375" style="21" customWidth="1"/>
    <col min="11269" max="11269" width="3.140625" style="21" customWidth="1"/>
    <col min="11270" max="11270" width="74.42578125" style="21" customWidth="1"/>
    <col min="11271" max="11271" width="3" style="21" customWidth="1"/>
    <col min="11272" max="11272" width="52.140625" style="21" customWidth="1"/>
    <col min="11273" max="11273" width="13.42578125" style="21" customWidth="1"/>
    <col min="11274" max="11274" width="46" style="21" customWidth="1"/>
    <col min="11275" max="11275" width="36" style="21" customWidth="1"/>
    <col min="11276" max="11515" width="8.85546875" style="21"/>
    <col min="11516" max="11516" width="10.140625" style="21" customWidth="1"/>
    <col min="11517" max="11517" width="9.140625" style="21" customWidth="1"/>
    <col min="11518" max="11519" width="9.42578125" style="21" customWidth="1"/>
    <col min="11520" max="11520" width="18.140625" style="21" customWidth="1"/>
    <col min="11521" max="11521" width="24" style="21" customWidth="1"/>
    <col min="11522" max="11522" width="8.42578125" style="21" customWidth="1"/>
    <col min="11523" max="11523" width="6.42578125" style="21" customWidth="1"/>
    <col min="11524" max="11524" width="6.7109375" style="21" customWidth="1"/>
    <col min="11525" max="11525" width="3.140625" style="21" customWidth="1"/>
    <col min="11526" max="11526" width="74.42578125" style="21" customWidth="1"/>
    <col min="11527" max="11527" width="3" style="21" customWidth="1"/>
    <col min="11528" max="11528" width="52.140625" style="21" customWidth="1"/>
    <col min="11529" max="11529" width="13.42578125" style="21" customWidth="1"/>
    <col min="11530" max="11530" width="46" style="21" customWidth="1"/>
    <col min="11531" max="11531" width="36" style="21" customWidth="1"/>
    <col min="11532" max="11771" width="8.85546875" style="21"/>
    <col min="11772" max="11772" width="10.140625" style="21" customWidth="1"/>
    <col min="11773" max="11773" width="9.140625" style="21" customWidth="1"/>
    <col min="11774" max="11775" width="9.42578125" style="21" customWidth="1"/>
    <col min="11776" max="11776" width="18.140625" style="21" customWidth="1"/>
    <col min="11777" max="11777" width="24" style="21" customWidth="1"/>
    <col min="11778" max="11778" width="8.42578125" style="21" customWidth="1"/>
    <col min="11779" max="11779" width="6.42578125" style="21" customWidth="1"/>
    <col min="11780" max="11780" width="6.7109375" style="21" customWidth="1"/>
    <col min="11781" max="11781" width="3.140625" style="21" customWidth="1"/>
    <col min="11782" max="11782" width="74.42578125" style="21" customWidth="1"/>
    <col min="11783" max="11783" width="3" style="21" customWidth="1"/>
    <col min="11784" max="11784" width="52.140625" style="21" customWidth="1"/>
    <col min="11785" max="11785" width="13.42578125" style="21" customWidth="1"/>
    <col min="11786" max="11786" width="46" style="21" customWidth="1"/>
    <col min="11787" max="11787" width="36" style="21" customWidth="1"/>
    <col min="11788" max="12027" width="8.85546875" style="21"/>
    <col min="12028" max="12028" width="10.140625" style="21" customWidth="1"/>
    <col min="12029" max="12029" width="9.140625" style="21" customWidth="1"/>
    <col min="12030" max="12031" width="9.42578125" style="21" customWidth="1"/>
    <col min="12032" max="12032" width="18.140625" style="21" customWidth="1"/>
    <col min="12033" max="12033" width="24" style="21" customWidth="1"/>
    <col min="12034" max="12034" width="8.42578125" style="21" customWidth="1"/>
    <col min="12035" max="12035" width="6.42578125" style="21" customWidth="1"/>
    <col min="12036" max="12036" width="6.7109375" style="21" customWidth="1"/>
    <col min="12037" max="12037" width="3.140625" style="21" customWidth="1"/>
    <col min="12038" max="12038" width="74.42578125" style="21" customWidth="1"/>
    <col min="12039" max="12039" width="3" style="21" customWidth="1"/>
    <col min="12040" max="12040" width="52.140625" style="21" customWidth="1"/>
    <col min="12041" max="12041" width="13.42578125" style="21" customWidth="1"/>
    <col min="12042" max="12042" width="46" style="21" customWidth="1"/>
    <col min="12043" max="12043" width="36" style="21" customWidth="1"/>
    <col min="12044" max="12283" width="8.85546875" style="21"/>
    <col min="12284" max="12284" width="10.140625" style="21" customWidth="1"/>
    <col min="12285" max="12285" width="9.140625" style="21" customWidth="1"/>
    <col min="12286" max="12287" width="9.42578125" style="21" customWidth="1"/>
    <col min="12288" max="12288" width="18.140625" style="21" customWidth="1"/>
    <col min="12289" max="12289" width="24" style="21" customWidth="1"/>
    <col min="12290" max="12290" width="8.42578125" style="21" customWidth="1"/>
    <col min="12291" max="12291" width="6.42578125" style="21" customWidth="1"/>
    <col min="12292" max="12292" width="6.7109375" style="21" customWidth="1"/>
    <col min="12293" max="12293" width="3.140625" style="21" customWidth="1"/>
    <col min="12294" max="12294" width="74.42578125" style="21" customWidth="1"/>
    <col min="12295" max="12295" width="3" style="21" customWidth="1"/>
    <col min="12296" max="12296" width="52.140625" style="21" customWidth="1"/>
    <col min="12297" max="12297" width="13.42578125" style="21" customWidth="1"/>
    <col min="12298" max="12298" width="46" style="21" customWidth="1"/>
    <col min="12299" max="12299" width="36" style="21" customWidth="1"/>
    <col min="12300" max="12539" width="8.85546875" style="21"/>
    <col min="12540" max="12540" width="10.140625" style="21" customWidth="1"/>
    <col min="12541" max="12541" width="9.140625" style="21" customWidth="1"/>
    <col min="12542" max="12543" width="9.42578125" style="21" customWidth="1"/>
    <col min="12544" max="12544" width="18.140625" style="21" customWidth="1"/>
    <col min="12545" max="12545" width="24" style="21" customWidth="1"/>
    <col min="12546" max="12546" width="8.42578125" style="21" customWidth="1"/>
    <col min="12547" max="12547" width="6.42578125" style="21" customWidth="1"/>
    <col min="12548" max="12548" width="6.7109375" style="21" customWidth="1"/>
    <col min="12549" max="12549" width="3.140625" style="21" customWidth="1"/>
    <col min="12550" max="12550" width="74.42578125" style="21" customWidth="1"/>
    <col min="12551" max="12551" width="3" style="21" customWidth="1"/>
    <col min="12552" max="12552" width="52.140625" style="21" customWidth="1"/>
    <col min="12553" max="12553" width="13.42578125" style="21" customWidth="1"/>
    <col min="12554" max="12554" width="46" style="21" customWidth="1"/>
    <col min="12555" max="12555" width="36" style="21" customWidth="1"/>
    <col min="12556" max="12795" width="8.85546875" style="21"/>
    <col min="12796" max="12796" width="10.140625" style="21" customWidth="1"/>
    <col min="12797" max="12797" width="9.140625" style="21" customWidth="1"/>
    <col min="12798" max="12799" width="9.42578125" style="21" customWidth="1"/>
    <col min="12800" max="12800" width="18.140625" style="21" customWidth="1"/>
    <col min="12801" max="12801" width="24" style="21" customWidth="1"/>
    <col min="12802" max="12802" width="8.42578125" style="21" customWidth="1"/>
    <col min="12803" max="12803" width="6.42578125" style="21" customWidth="1"/>
    <col min="12804" max="12804" width="6.7109375" style="21" customWidth="1"/>
    <col min="12805" max="12805" width="3.140625" style="21" customWidth="1"/>
    <col min="12806" max="12806" width="74.42578125" style="21" customWidth="1"/>
    <col min="12807" max="12807" width="3" style="21" customWidth="1"/>
    <col min="12808" max="12808" width="52.140625" style="21" customWidth="1"/>
    <col min="12809" max="12809" width="13.42578125" style="21" customWidth="1"/>
    <col min="12810" max="12810" width="46" style="21" customWidth="1"/>
    <col min="12811" max="12811" width="36" style="21" customWidth="1"/>
    <col min="12812" max="13051" width="8.85546875" style="21"/>
    <col min="13052" max="13052" width="10.140625" style="21" customWidth="1"/>
    <col min="13053" max="13053" width="9.140625" style="21" customWidth="1"/>
    <col min="13054" max="13055" width="9.42578125" style="21" customWidth="1"/>
    <col min="13056" max="13056" width="18.140625" style="21" customWidth="1"/>
    <col min="13057" max="13057" width="24" style="21" customWidth="1"/>
    <col min="13058" max="13058" width="8.42578125" style="21" customWidth="1"/>
    <col min="13059" max="13059" width="6.42578125" style="21" customWidth="1"/>
    <col min="13060" max="13060" width="6.7109375" style="21" customWidth="1"/>
    <col min="13061" max="13061" width="3.140625" style="21" customWidth="1"/>
    <col min="13062" max="13062" width="74.42578125" style="21" customWidth="1"/>
    <col min="13063" max="13063" width="3" style="21" customWidth="1"/>
    <col min="13064" max="13064" width="52.140625" style="21" customWidth="1"/>
    <col min="13065" max="13065" width="13.42578125" style="21" customWidth="1"/>
    <col min="13066" max="13066" width="46" style="21" customWidth="1"/>
    <col min="13067" max="13067" width="36" style="21" customWidth="1"/>
    <col min="13068" max="13307" width="8.85546875" style="21"/>
    <col min="13308" max="13308" width="10.140625" style="21" customWidth="1"/>
    <col min="13309" max="13309" width="9.140625" style="21" customWidth="1"/>
    <col min="13310" max="13311" width="9.42578125" style="21" customWidth="1"/>
    <col min="13312" max="13312" width="18.140625" style="21" customWidth="1"/>
    <col min="13313" max="13313" width="24" style="21" customWidth="1"/>
    <col min="13314" max="13314" width="8.42578125" style="21" customWidth="1"/>
    <col min="13315" max="13315" width="6.42578125" style="21" customWidth="1"/>
    <col min="13316" max="13316" width="6.7109375" style="21" customWidth="1"/>
    <col min="13317" max="13317" width="3.140625" style="21" customWidth="1"/>
    <col min="13318" max="13318" width="74.42578125" style="21" customWidth="1"/>
    <col min="13319" max="13319" width="3" style="21" customWidth="1"/>
    <col min="13320" max="13320" width="52.140625" style="21" customWidth="1"/>
    <col min="13321" max="13321" width="13.42578125" style="21" customWidth="1"/>
    <col min="13322" max="13322" width="46" style="21" customWidth="1"/>
    <col min="13323" max="13323" width="36" style="21" customWidth="1"/>
    <col min="13324" max="13563" width="8.85546875" style="21"/>
    <col min="13564" max="13564" width="10.140625" style="21" customWidth="1"/>
    <col min="13565" max="13565" width="9.140625" style="21" customWidth="1"/>
    <col min="13566" max="13567" width="9.42578125" style="21" customWidth="1"/>
    <col min="13568" max="13568" width="18.140625" style="21" customWidth="1"/>
    <col min="13569" max="13569" width="24" style="21" customWidth="1"/>
    <col min="13570" max="13570" width="8.42578125" style="21" customWidth="1"/>
    <col min="13571" max="13571" width="6.42578125" style="21" customWidth="1"/>
    <col min="13572" max="13572" width="6.7109375" style="21" customWidth="1"/>
    <col min="13573" max="13573" width="3.140625" style="21" customWidth="1"/>
    <col min="13574" max="13574" width="74.42578125" style="21" customWidth="1"/>
    <col min="13575" max="13575" width="3" style="21" customWidth="1"/>
    <col min="13576" max="13576" width="52.140625" style="21" customWidth="1"/>
    <col min="13577" max="13577" width="13.42578125" style="21" customWidth="1"/>
    <col min="13578" max="13578" width="46" style="21" customWidth="1"/>
    <col min="13579" max="13579" width="36" style="21" customWidth="1"/>
    <col min="13580" max="13819" width="8.85546875" style="21"/>
    <col min="13820" max="13820" width="10.140625" style="21" customWidth="1"/>
    <col min="13821" max="13821" width="9.140625" style="21" customWidth="1"/>
    <col min="13822" max="13823" width="9.42578125" style="21" customWidth="1"/>
    <col min="13824" max="13824" width="18.140625" style="21" customWidth="1"/>
    <col min="13825" max="13825" width="24" style="21" customWidth="1"/>
    <col min="13826" max="13826" width="8.42578125" style="21" customWidth="1"/>
    <col min="13827" max="13827" width="6.42578125" style="21" customWidth="1"/>
    <col min="13828" max="13828" width="6.7109375" style="21" customWidth="1"/>
    <col min="13829" max="13829" width="3.140625" style="21" customWidth="1"/>
    <col min="13830" max="13830" width="74.42578125" style="21" customWidth="1"/>
    <col min="13831" max="13831" width="3" style="21" customWidth="1"/>
    <col min="13832" max="13832" width="52.140625" style="21" customWidth="1"/>
    <col min="13833" max="13833" width="13.42578125" style="21" customWidth="1"/>
    <col min="13834" max="13834" width="46" style="21" customWidth="1"/>
    <col min="13835" max="13835" width="36" style="21" customWidth="1"/>
    <col min="13836" max="14075" width="8.85546875" style="21"/>
    <col min="14076" max="14076" width="10.140625" style="21" customWidth="1"/>
    <col min="14077" max="14077" width="9.140625" style="21" customWidth="1"/>
    <col min="14078" max="14079" width="9.42578125" style="21" customWidth="1"/>
    <col min="14080" max="14080" width="18.140625" style="21" customWidth="1"/>
    <col min="14081" max="14081" width="24" style="21" customWidth="1"/>
    <col min="14082" max="14082" width="8.42578125" style="21" customWidth="1"/>
    <col min="14083" max="14083" width="6.42578125" style="21" customWidth="1"/>
    <col min="14084" max="14084" width="6.7109375" style="21" customWidth="1"/>
    <col min="14085" max="14085" width="3.140625" style="21" customWidth="1"/>
    <col min="14086" max="14086" width="74.42578125" style="21" customWidth="1"/>
    <col min="14087" max="14087" width="3" style="21" customWidth="1"/>
    <col min="14088" max="14088" width="52.140625" style="21" customWidth="1"/>
    <col min="14089" max="14089" width="13.42578125" style="21" customWidth="1"/>
    <col min="14090" max="14090" width="46" style="21" customWidth="1"/>
    <col min="14091" max="14091" width="36" style="21" customWidth="1"/>
    <col min="14092" max="14331" width="8.85546875" style="21"/>
    <col min="14332" max="14332" width="10.140625" style="21" customWidth="1"/>
    <col min="14333" max="14333" width="9.140625" style="21" customWidth="1"/>
    <col min="14334" max="14335" width="9.42578125" style="21" customWidth="1"/>
    <col min="14336" max="14336" width="18.140625" style="21" customWidth="1"/>
    <col min="14337" max="14337" width="24" style="21" customWidth="1"/>
    <col min="14338" max="14338" width="8.42578125" style="21" customWidth="1"/>
    <col min="14339" max="14339" width="6.42578125" style="21" customWidth="1"/>
    <col min="14340" max="14340" width="6.7109375" style="21" customWidth="1"/>
    <col min="14341" max="14341" width="3.140625" style="21" customWidth="1"/>
    <col min="14342" max="14342" width="74.42578125" style="21" customWidth="1"/>
    <col min="14343" max="14343" width="3" style="21" customWidth="1"/>
    <col min="14344" max="14344" width="52.140625" style="21" customWidth="1"/>
    <col min="14345" max="14345" width="13.42578125" style="21" customWidth="1"/>
    <col min="14346" max="14346" width="46" style="21" customWidth="1"/>
    <col min="14347" max="14347" width="36" style="21" customWidth="1"/>
    <col min="14348" max="14587" width="8.85546875" style="21"/>
    <col min="14588" max="14588" width="10.140625" style="21" customWidth="1"/>
    <col min="14589" max="14589" width="9.140625" style="21" customWidth="1"/>
    <col min="14590" max="14591" width="9.42578125" style="21" customWidth="1"/>
    <col min="14592" max="14592" width="18.140625" style="21" customWidth="1"/>
    <col min="14593" max="14593" width="24" style="21" customWidth="1"/>
    <col min="14594" max="14594" width="8.42578125" style="21" customWidth="1"/>
    <col min="14595" max="14595" width="6.42578125" style="21" customWidth="1"/>
    <col min="14596" max="14596" width="6.7109375" style="21" customWidth="1"/>
    <col min="14597" max="14597" width="3.140625" style="21" customWidth="1"/>
    <col min="14598" max="14598" width="74.42578125" style="21" customWidth="1"/>
    <col min="14599" max="14599" width="3" style="21" customWidth="1"/>
    <col min="14600" max="14600" width="52.140625" style="21" customWidth="1"/>
    <col min="14601" max="14601" width="13.42578125" style="21" customWidth="1"/>
    <col min="14602" max="14602" width="46" style="21" customWidth="1"/>
    <col min="14603" max="14603" width="36" style="21" customWidth="1"/>
    <col min="14604" max="14843" width="8.85546875" style="21"/>
    <col min="14844" max="14844" width="10.140625" style="21" customWidth="1"/>
    <col min="14845" max="14845" width="9.140625" style="21" customWidth="1"/>
    <col min="14846" max="14847" width="9.42578125" style="21" customWidth="1"/>
    <col min="14848" max="14848" width="18.140625" style="21" customWidth="1"/>
    <col min="14849" max="14849" width="24" style="21" customWidth="1"/>
    <col min="14850" max="14850" width="8.42578125" style="21" customWidth="1"/>
    <col min="14851" max="14851" width="6.42578125" style="21" customWidth="1"/>
    <col min="14852" max="14852" width="6.7109375" style="21" customWidth="1"/>
    <col min="14853" max="14853" width="3.140625" style="21" customWidth="1"/>
    <col min="14854" max="14854" width="74.42578125" style="21" customWidth="1"/>
    <col min="14855" max="14855" width="3" style="21" customWidth="1"/>
    <col min="14856" max="14856" width="52.140625" style="21" customWidth="1"/>
    <col min="14857" max="14857" width="13.42578125" style="21" customWidth="1"/>
    <col min="14858" max="14858" width="46" style="21" customWidth="1"/>
    <col min="14859" max="14859" width="36" style="21" customWidth="1"/>
    <col min="14860" max="15099" width="8.85546875" style="21"/>
    <col min="15100" max="15100" width="10.140625" style="21" customWidth="1"/>
    <col min="15101" max="15101" width="9.140625" style="21" customWidth="1"/>
    <col min="15102" max="15103" width="9.42578125" style="21" customWidth="1"/>
    <col min="15104" max="15104" width="18.140625" style="21" customWidth="1"/>
    <col min="15105" max="15105" width="24" style="21" customWidth="1"/>
    <col min="15106" max="15106" width="8.42578125" style="21" customWidth="1"/>
    <col min="15107" max="15107" width="6.42578125" style="21" customWidth="1"/>
    <col min="15108" max="15108" width="6.7109375" style="21" customWidth="1"/>
    <col min="15109" max="15109" width="3.140625" style="21" customWidth="1"/>
    <col min="15110" max="15110" width="74.42578125" style="21" customWidth="1"/>
    <col min="15111" max="15111" width="3" style="21" customWidth="1"/>
    <col min="15112" max="15112" width="52.140625" style="21" customWidth="1"/>
    <col min="15113" max="15113" width="13.42578125" style="21" customWidth="1"/>
    <col min="15114" max="15114" width="46" style="21" customWidth="1"/>
    <col min="15115" max="15115" width="36" style="21" customWidth="1"/>
    <col min="15116" max="15355" width="8.85546875" style="21"/>
    <col min="15356" max="15356" width="10.140625" style="21" customWidth="1"/>
    <col min="15357" max="15357" width="9.140625" style="21" customWidth="1"/>
    <col min="15358" max="15359" width="9.42578125" style="21" customWidth="1"/>
    <col min="15360" max="15360" width="18.140625" style="21" customWidth="1"/>
    <col min="15361" max="15361" width="24" style="21" customWidth="1"/>
    <col min="15362" max="15362" width="8.42578125" style="21" customWidth="1"/>
    <col min="15363" max="15363" width="6.42578125" style="21" customWidth="1"/>
    <col min="15364" max="15364" width="6.7109375" style="21" customWidth="1"/>
    <col min="15365" max="15365" width="3.140625" style="21" customWidth="1"/>
    <col min="15366" max="15366" width="74.42578125" style="21" customWidth="1"/>
    <col min="15367" max="15367" width="3" style="21" customWidth="1"/>
    <col min="15368" max="15368" width="52.140625" style="21" customWidth="1"/>
    <col min="15369" max="15369" width="13.42578125" style="21" customWidth="1"/>
    <col min="15370" max="15370" width="46" style="21" customWidth="1"/>
    <col min="15371" max="15371" width="36" style="21" customWidth="1"/>
    <col min="15372" max="15611" width="8.85546875" style="21"/>
    <col min="15612" max="15612" width="10.140625" style="21" customWidth="1"/>
    <col min="15613" max="15613" width="9.140625" style="21" customWidth="1"/>
    <col min="15614" max="15615" width="9.42578125" style="21" customWidth="1"/>
    <col min="15616" max="15616" width="18.140625" style="21" customWidth="1"/>
    <col min="15617" max="15617" width="24" style="21" customWidth="1"/>
    <col min="15618" max="15618" width="8.42578125" style="21" customWidth="1"/>
    <col min="15619" max="15619" width="6.42578125" style="21" customWidth="1"/>
    <col min="15620" max="15620" width="6.7109375" style="21" customWidth="1"/>
    <col min="15621" max="15621" width="3.140625" style="21" customWidth="1"/>
    <col min="15622" max="15622" width="74.42578125" style="21" customWidth="1"/>
    <col min="15623" max="15623" width="3" style="21" customWidth="1"/>
    <col min="15624" max="15624" width="52.140625" style="21" customWidth="1"/>
    <col min="15625" max="15625" width="13.42578125" style="21" customWidth="1"/>
    <col min="15626" max="15626" width="46" style="21" customWidth="1"/>
    <col min="15627" max="15627" width="36" style="21" customWidth="1"/>
    <col min="15628" max="15867" width="8.85546875" style="21"/>
    <col min="15868" max="15868" width="10.140625" style="21" customWidth="1"/>
    <col min="15869" max="15869" width="9.140625" style="21" customWidth="1"/>
    <col min="15870" max="15871" width="9.42578125" style="21" customWidth="1"/>
    <col min="15872" max="15872" width="18.140625" style="21" customWidth="1"/>
    <col min="15873" max="15873" width="24" style="21" customWidth="1"/>
    <col min="15874" max="15874" width="8.42578125" style="21" customWidth="1"/>
    <col min="15875" max="15875" width="6.42578125" style="21" customWidth="1"/>
    <col min="15876" max="15876" width="6.7109375" style="21" customWidth="1"/>
    <col min="15877" max="15877" width="3.140625" style="21" customWidth="1"/>
    <col min="15878" max="15878" width="74.42578125" style="21" customWidth="1"/>
    <col min="15879" max="15879" width="3" style="21" customWidth="1"/>
    <col min="15880" max="15880" width="52.140625" style="21" customWidth="1"/>
    <col min="15881" max="15881" width="13.42578125" style="21" customWidth="1"/>
    <col min="15882" max="15882" width="46" style="21" customWidth="1"/>
    <col min="15883" max="15883" width="36" style="21" customWidth="1"/>
    <col min="15884" max="16123" width="8.85546875" style="21"/>
    <col min="16124" max="16124" width="10.140625" style="21" customWidth="1"/>
    <col min="16125" max="16125" width="9.140625" style="21" customWidth="1"/>
    <col min="16126" max="16127" width="9.42578125" style="21" customWidth="1"/>
    <col min="16128" max="16128" width="18.140625" style="21" customWidth="1"/>
    <col min="16129" max="16129" width="24" style="21" customWidth="1"/>
    <col min="16130" max="16130" width="8.42578125" style="21" customWidth="1"/>
    <col min="16131" max="16131" width="6.42578125" style="21" customWidth="1"/>
    <col min="16132" max="16132" width="6.7109375" style="21" customWidth="1"/>
    <col min="16133" max="16133" width="3.140625" style="21" customWidth="1"/>
    <col min="16134" max="16134" width="74.42578125" style="21" customWidth="1"/>
    <col min="16135" max="16135" width="3" style="21" customWidth="1"/>
    <col min="16136" max="16136" width="52.140625" style="21" customWidth="1"/>
    <col min="16137" max="16137" width="13.42578125" style="21" customWidth="1"/>
    <col min="16138" max="16138" width="46" style="21" customWidth="1"/>
    <col min="16139" max="16139" width="36" style="21" customWidth="1"/>
    <col min="16140" max="16384" width="8.85546875" style="21"/>
  </cols>
  <sheetData>
    <row r="1" spans="1:15" s="89" customFormat="1" ht="45" customHeight="1">
      <c r="A1" s="88" t="s">
        <v>549</v>
      </c>
      <c r="H1" s="90"/>
      <c r="I1" s="90"/>
      <c r="N1" s="91"/>
    </row>
    <row r="2" spans="1:15" s="8" customFormat="1" ht="33" customHeight="1">
      <c r="A2" s="85" t="s">
        <v>550</v>
      </c>
      <c r="B2" s="5" t="s">
        <v>551</v>
      </c>
      <c r="C2" s="5" t="s">
        <v>1</v>
      </c>
      <c r="D2" s="5" t="s">
        <v>13</v>
      </c>
      <c r="E2" s="5" t="s">
        <v>2</v>
      </c>
      <c r="F2" s="5" t="s">
        <v>3</v>
      </c>
      <c r="G2" s="5" t="s">
        <v>4</v>
      </c>
      <c r="H2" s="4" t="s">
        <v>5</v>
      </c>
      <c r="I2" s="4" t="s">
        <v>6</v>
      </c>
      <c r="J2" s="253" t="s">
        <v>8</v>
      </c>
      <c r="K2" s="253"/>
      <c r="L2" s="5" t="s">
        <v>552</v>
      </c>
      <c r="M2" s="6"/>
      <c r="N2" s="7" t="s">
        <v>10</v>
      </c>
    </row>
    <row r="3" spans="1:15" s="13" customFormat="1">
      <c r="A3" s="10" t="s">
        <v>1370</v>
      </c>
      <c r="B3" s="229"/>
      <c r="C3" s="16" t="s">
        <v>15</v>
      </c>
      <c r="D3" s="16" t="s">
        <v>23</v>
      </c>
      <c r="E3" s="16" t="s">
        <v>16</v>
      </c>
      <c r="F3" s="16" t="s">
        <v>27</v>
      </c>
      <c r="G3" s="16"/>
      <c r="H3" s="16"/>
      <c r="I3" s="16"/>
      <c r="J3" s="17" t="s">
        <v>1351</v>
      </c>
      <c r="K3" s="16"/>
      <c r="L3" s="241"/>
      <c r="M3" s="242"/>
      <c r="N3" s="15"/>
    </row>
    <row r="4" spans="1:15" outlineLevel="1">
      <c r="A4" s="18"/>
      <c r="B4" s="18" t="s">
        <v>45</v>
      </c>
      <c r="C4" s="19" t="str">
        <f>VLOOKUP($B4,[1]Codes!$A$1:$K$65536,2,FALSE)</f>
        <v>Response</v>
      </c>
      <c r="D4" s="19"/>
      <c r="E4" s="19"/>
      <c r="F4" s="19" t="str">
        <f>VLOOKUP($B4,[1]Codes!$A$1:$K$65536,4,FALSE)</f>
        <v>Category option</v>
      </c>
      <c r="G4" s="19">
        <f>VLOOKUP($B4,[1]Codes!$A$1:$K$65536,5,FALSE)</f>
        <v>0</v>
      </c>
      <c r="H4" s="19"/>
      <c r="I4" s="19"/>
      <c r="J4" s="16"/>
      <c r="K4" s="19" t="s">
        <v>46</v>
      </c>
      <c r="L4" s="19"/>
      <c r="M4" s="19" t="s">
        <v>47</v>
      </c>
      <c r="N4" s="20" t="str">
        <f>A6</f>
        <v>YB1.00</v>
      </c>
    </row>
    <row r="5" spans="1:15" outlineLevel="1">
      <c r="A5" s="18"/>
      <c r="B5" s="18" t="s">
        <v>48</v>
      </c>
      <c r="C5" s="19" t="str">
        <f>VLOOKUP($B5,[1]Codes!$A$1:$K$65536,2,FALSE)</f>
        <v>Response</v>
      </c>
      <c r="D5" s="19"/>
      <c r="E5" s="19"/>
      <c r="F5" s="19" t="str">
        <f>VLOOKUP($B5,[1]Codes!$A$1:$K$65536,4,FALSE)</f>
        <v>Category option</v>
      </c>
      <c r="G5" s="19">
        <f>VLOOKUP($B5,[1]Codes!$A$1:$K$65536,5,FALSE)</f>
        <v>1</v>
      </c>
      <c r="H5" s="19"/>
      <c r="I5" s="19"/>
      <c r="J5" s="19"/>
      <c r="K5" s="19" t="s">
        <v>23</v>
      </c>
      <c r="L5" s="19"/>
      <c r="M5" s="19" t="s">
        <v>49</v>
      </c>
      <c r="N5" s="20" t="str">
        <f>A7</f>
        <v>YB1.02</v>
      </c>
    </row>
    <row r="6" spans="1:15" s="8" customFormat="1" ht="399.75" customHeight="1">
      <c r="A6" s="9" t="s">
        <v>1352</v>
      </c>
      <c r="B6" s="9"/>
      <c r="C6" s="9" t="s">
        <v>40</v>
      </c>
      <c r="D6" s="9"/>
      <c r="E6" s="9"/>
      <c r="F6" s="9"/>
      <c r="G6" s="9"/>
      <c r="H6" s="9"/>
      <c r="I6" s="9"/>
      <c r="J6" s="254" t="s">
        <v>93</v>
      </c>
      <c r="K6" s="255"/>
      <c r="L6" s="254" t="s">
        <v>41</v>
      </c>
      <c r="M6" s="255"/>
      <c r="N6" s="7"/>
      <c r="O6" s="9"/>
    </row>
    <row r="7" spans="1:15" s="13" customFormat="1">
      <c r="A7" s="10" t="s">
        <v>1353</v>
      </c>
      <c r="B7" s="11"/>
      <c r="C7" s="16" t="s">
        <v>15</v>
      </c>
      <c r="D7" s="16" t="s">
        <v>23</v>
      </c>
      <c r="E7" s="16" t="s">
        <v>42</v>
      </c>
      <c r="F7" s="16" t="s">
        <v>27</v>
      </c>
      <c r="G7" s="16"/>
      <c r="H7" s="16"/>
      <c r="I7" s="16"/>
      <c r="J7" s="17" t="s">
        <v>43</v>
      </c>
      <c r="K7" s="16"/>
      <c r="L7" s="16" t="s">
        <v>44</v>
      </c>
      <c r="N7" s="15"/>
    </row>
    <row r="8" spans="1:15" outlineLevel="1">
      <c r="A8" s="18"/>
      <c r="B8" s="18" t="s">
        <v>45</v>
      </c>
      <c r="C8" s="19" t="str">
        <f>VLOOKUP($B8,[1]Codes!$A$1:$K$65536,2,FALSE)</f>
        <v>Response</v>
      </c>
      <c r="D8" s="19"/>
      <c r="E8" s="19"/>
      <c r="F8" s="19" t="str">
        <f>VLOOKUP($B8,[1]Codes!$A$1:$K$65536,4,FALSE)</f>
        <v>Category option</v>
      </c>
      <c r="G8" s="19">
        <f>VLOOKUP($B8,[1]Codes!$A$1:$K$65536,5,FALSE)</f>
        <v>0</v>
      </c>
      <c r="H8" s="19"/>
      <c r="I8" s="19"/>
      <c r="J8" s="16"/>
      <c r="K8" s="19" t="s">
        <v>46</v>
      </c>
      <c r="L8" s="19"/>
      <c r="M8" s="19" t="s">
        <v>47</v>
      </c>
      <c r="N8" s="20" t="str">
        <f>A10</f>
        <v>YB1.02x</v>
      </c>
    </row>
    <row r="9" spans="1:15" outlineLevel="1">
      <c r="A9" s="18"/>
      <c r="B9" s="18" t="s">
        <v>48</v>
      </c>
      <c r="C9" s="19" t="str">
        <f>VLOOKUP($B9,[1]Codes!$A$1:$K$65536,2,FALSE)</f>
        <v>Response</v>
      </c>
      <c r="D9" s="19"/>
      <c r="E9" s="19"/>
      <c r="F9" s="19" t="str">
        <f>VLOOKUP($B9,[1]Codes!$A$1:$K$65536,4,FALSE)</f>
        <v>Category option</v>
      </c>
      <c r="G9" s="19">
        <f>VLOOKUP($B9,[1]Codes!$A$1:$K$65536,5,FALSE)</f>
        <v>1</v>
      </c>
      <c r="H9" s="19"/>
      <c r="I9" s="19"/>
      <c r="J9" s="19"/>
      <c r="K9" s="19" t="s">
        <v>23</v>
      </c>
      <c r="L9" s="19"/>
      <c r="M9" s="19" t="s">
        <v>49</v>
      </c>
      <c r="N9" s="20" t="str">
        <f>A21</f>
        <v>YB2.04</v>
      </c>
    </row>
    <row r="10" spans="1:15" s="8" customFormat="1">
      <c r="A10" s="22" t="s">
        <v>1354</v>
      </c>
      <c r="B10" s="22"/>
      <c r="C10" s="16" t="s">
        <v>15</v>
      </c>
      <c r="D10" s="16"/>
      <c r="E10" s="16" t="s">
        <v>42</v>
      </c>
      <c r="F10" s="16" t="s">
        <v>50</v>
      </c>
      <c r="G10" s="16"/>
      <c r="H10" s="16"/>
      <c r="I10" s="16"/>
      <c r="J10" s="16" t="s">
        <v>51</v>
      </c>
      <c r="K10" s="16"/>
      <c r="L10" s="16" t="s">
        <v>52</v>
      </c>
      <c r="M10" s="9"/>
      <c r="N10" s="23"/>
    </row>
    <row r="11" spans="1:15" outlineLevel="1">
      <c r="A11" s="18"/>
      <c r="B11" s="18"/>
      <c r="C11" s="19" t="s">
        <v>53</v>
      </c>
      <c r="D11" s="19"/>
      <c r="E11" s="19" t="s">
        <v>54</v>
      </c>
      <c r="F11" s="19"/>
      <c r="G11" s="19"/>
      <c r="H11" s="19"/>
      <c r="I11" s="19"/>
      <c r="J11" s="19"/>
      <c r="K11" s="19" t="s">
        <v>55</v>
      </c>
      <c r="L11" s="19"/>
      <c r="M11" s="19" t="s">
        <v>56</v>
      </c>
      <c r="N11" s="20" t="str">
        <f>A16</f>
        <v>YB1.03</v>
      </c>
    </row>
    <row r="12" spans="1:15" outlineLevel="1">
      <c r="A12" s="18"/>
      <c r="B12" s="18"/>
      <c r="C12" s="19" t="s">
        <v>53</v>
      </c>
      <c r="D12" s="19"/>
      <c r="E12" s="19" t="s">
        <v>54</v>
      </c>
      <c r="F12" s="19"/>
      <c r="G12" s="19"/>
      <c r="H12" s="19"/>
      <c r="I12" s="19"/>
      <c r="J12" s="19"/>
      <c r="K12" s="19" t="s">
        <v>57</v>
      </c>
      <c r="L12" s="19"/>
      <c r="M12" s="19" t="s">
        <v>58</v>
      </c>
      <c r="N12" s="20" t="str">
        <f>A20</f>
        <v>YB1.05</v>
      </c>
    </row>
    <row r="13" spans="1:15" outlineLevel="1">
      <c r="A13" s="18"/>
      <c r="B13" s="18"/>
      <c r="C13" s="19" t="s">
        <v>53</v>
      </c>
      <c r="D13" s="19"/>
      <c r="E13" s="19" t="s">
        <v>54</v>
      </c>
      <c r="F13" s="19"/>
      <c r="G13" s="19"/>
      <c r="H13" s="19"/>
      <c r="I13" s="19"/>
      <c r="J13" s="19"/>
      <c r="K13" s="19" t="s">
        <v>59</v>
      </c>
      <c r="L13" s="19"/>
      <c r="M13" s="19" t="s">
        <v>60</v>
      </c>
      <c r="N13" s="20" t="str">
        <f>A15</f>
        <v>YB1.02y</v>
      </c>
    </row>
    <row r="14" spans="1:15" outlineLevel="1">
      <c r="A14" s="18"/>
      <c r="B14" s="18"/>
      <c r="C14" s="19" t="s">
        <v>53</v>
      </c>
      <c r="D14" s="19"/>
      <c r="E14" s="19" t="s">
        <v>54</v>
      </c>
      <c r="F14" s="19"/>
      <c r="G14" s="19"/>
      <c r="H14" s="19"/>
      <c r="I14" s="19"/>
      <c r="J14" s="19"/>
      <c r="K14" s="19" t="s">
        <v>61</v>
      </c>
      <c r="L14" s="19"/>
      <c r="M14" s="19" t="s">
        <v>62</v>
      </c>
      <c r="N14" s="20" t="str">
        <f>A20</f>
        <v>YB1.05</v>
      </c>
    </row>
    <row r="15" spans="1:15" s="8" customFormat="1">
      <c r="A15" s="22" t="s">
        <v>1371</v>
      </c>
      <c r="B15" s="22"/>
      <c r="C15" s="16" t="s">
        <v>15</v>
      </c>
      <c r="D15" s="16"/>
      <c r="E15" s="11" t="s">
        <v>16</v>
      </c>
      <c r="F15" s="16" t="s">
        <v>63</v>
      </c>
      <c r="G15" s="16"/>
      <c r="H15" s="16"/>
      <c r="I15" s="16"/>
      <c r="J15" s="16" t="s">
        <v>64</v>
      </c>
      <c r="K15" s="16"/>
      <c r="L15" s="16" t="s">
        <v>65</v>
      </c>
      <c r="M15" s="9"/>
      <c r="N15" s="23" t="str">
        <f>A20</f>
        <v>YB1.05</v>
      </c>
    </row>
    <row r="16" spans="1:15" s="8" customFormat="1">
      <c r="A16" s="22" t="s">
        <v>1372</v>
      </c>
      <c r="B16" s="22"/>
      <c r="C16" s="16" t="s">
        <v>15</v>
      </c>
      <c r="D16" s="16"/>
      <c r="E16" s="16" t="s">
        <v>42</v>
      </c>
      <c r="F16" s="16" t="s">
        <v>67</v>
      </c>
      <c r="G16" s="16"/>
      <c r="H16" s="16"/>
      <c r="I16" s="16"/>
      <c r="J16" s="16" t="s">
        <v>68</v>
      </c>
      <c r="K16" s="16"/>
      <c r="L16" s="16" t="s">
        <v>69</v>
      </c>
      <c r="M16" s="9"/>
      <c r="N16" s="23"/>
    </row>
    <row r="17" spans="1:14">
      <c r="A17" s="18"/>
      <c r="B17" s="18"/>
      <c r="C17" s="19" t="s">
        <v>53</v>
      </c>
      <c r="D17" s="19"/>
      <c r="E17" s="19" t="s">
        <v>54</v>
      </c>
      <c r="F17" s="19" t="s">
        <v>66</v>
      </c>
      <c r="G17" s="19"/>
      <c r="H17" s="19"/>
      <c r="I17" s="19"/>
      <c r="J17" s="19"/>
      <c r="K17" s="19" t="s">
        <v>70</v>
      </c>
      <c r="L17" s="19"/>
      <c r="M17" s="19"/>
      <c r="N17" s="20" t="str">
        <f>A19</f>
        <v>YB1.04</v>
      </c>
    </row>
    <row r="18" spans="1:14">
      <c r="A18" s="18"/>
      <c r="B18" s="18"/>
      <c r="C18" s="19" t="s">
        <v>53</v>
      </c>
      <c r="D18" s="19"/>
      <c r="E18" s="19" t="s">
        <v>54</v>
      </c>
      <c r="F18" s="19" t="s">
        <v>27</v>
      </c>
      <c r="G18" s="19"/>
      <c r="H18" s="19"/>
      <c r="I18" s="19"/>
      <c r="J18" s="19"/>
      <c r="K18" s="19" t="s">
        <v>71</v>
      </c>
      <c r="L18" s="19"/>
      <c r="M18" s="19" t="s">
        <v>72</v>
      </c>
      <c r="N18" s="20" t="str">
        <f>A20</f>
        <v>YB1.05</v>
      </c>
    </row>
    <row r="19" spans="1:14" s="8" customFormat="1">
      <c r="A19" s="9" t="s">
        <v>1373</v>
      </c>
      <c r="B19" s="9"/>
      <c r="C19" s="9" t="s">
        <v>40</v>
      </c>
      <c r="D19" s="9"/>
      <c r="E19" s="9"/>
      <c r="F19" s="9"/>
      <c r="G19" s="9"/>
      <c r="H19" s="9"/>
      <c r="I19" s="9"/>
      <c r="J19" s="9" t="s">
        <v>554</v>
      </c>
      <c r="K19" s="9"/>
      <c r="L19" s="9" t="s">
        <v>555</v>
      </c>
      <c r="M19" s="9"/>
      <c r="N19" s="23"/>
    </row>
    <row r="20" spans="1:14" s="26" customFormat="1">
      <c r="A20" s="26" t="s">
        <v>1374</v>
      </c>
      <c r="C20" s="26" t="s">
        <v>40</v>
      </c>
      <c r="H20" s="93"/>
      <c r="I20" s="93"/>
      <c r="J20" s="26" t="s">
        <v>75</v>
      </c>
      <c r="K20" s="94"/>
      <c r="L20" s="94"/>
      <c r="M20" s="95"/>
      <c r="N20" s="96"/>
    </row>
    <row r="21" spans="1:14" s="245" customFormat="1">
      <c r="A21" s="245" t="s">
        <v>1375</v>
      </c>
      <c r="C21" s="9" t="s">
        <v>15</v>
      </c>
      <c r="D21" s="9" t="s">
        <v>23</v>
      </c>
      <c r="E21" s="229" t="s">
        <v>42</v>
      </c>
      <c r="F21" s="229" t="s">
        <v>74</v>
      </c>
      <c r="G21" s="229" t="s">
        <v>28</v>
      </c>
      <c r="J21" s="245" t="s">
        <v>1341</v>
      </c>
      <c r="L21" s="244" t="s">
        <v>1369</v>
      </c>
      <c r="M21" s="244"/>
      <c r="N21" s="246" t="str">
        <f>A22</f>
        <v>YB2.11</v>
      </c>
    </row>
    <row r="22" spans="1:14" s="13" customFormat="1">
      <c r="A22" s="10" t="s">
        <v>1376</v>
      </c>
      <c r="B22" s="229"/>
      <c r="C22" s="229" t="s">
        <v>15</v>
      </c>
      <c r="D22" s="229" t="s">
        <v>23</v>
      </c>
      <c r="E22" s="229" t="s">
        <v>16</v>
      </c>
      <c r="F22" s="229" t="s">
        <v>50</v>
      </c>
      <c r="G22" s="229" t="s">
        <v>76</v>
      </c>
      <c r="H22" s="19"/>
      <c r="I22" s="19"/>
      <c r="J22" s="229" t="s">
        <v>1364</v>
      </c>
      <c r="L22" s="243" t="s">
        <v>1365</v>
      </c>
      <c r="M22" s="242"/>
      <c r="N22" s="15"/>
    </row>
    <row r="23" spans="1:14" outlineLevel="1">
      <c r="A23" s="18"/>
      <c r="B23" s="18" t="s">
        <v>556</v>
      </c>
      <c r="C23" s="19" t="str">
        <f>VLOOKUP($B23,[1]Codes!$A$1:$K$65536,2,FALSE)</f>
        <v>Response</v>
      </c>
      <c r="D23" s="19"/>
      <c r="E23" s="19"/>
      <c r="F23" s="19" t="str">
        <f>VLOOKUP($B23,[1]Codes!$A$1:$K$65536,4,FALSE)</f>
        <v>Category option</v>
      </c>
      <c r="G23" s="19">
        <f>VLOOKUP($B23,[1]Codes!$A$1:$K$65536,5,FALSE)</f>
        <v>0</v>
      </c>
      <c r="H23" s="19"/>
      <c r="I23" s="19"/>
      <c r="J23" s="19"/>
      <c r="K23" s="19" t="s">
        <v>557</v>
      </c>
      <c r="L23" s="19"/>
      <c r="M23" s="19" t="s">
        <v>558</v>
      </c>
      <c r="N23" s="20" t="str">
        <f>A25</f>
        <v>YB2.30</v>
      </c>
    </row>
    <row r="24" spans="1:14" outlineLevel="1">
      <c r="A24" s="18"/>
      <c r="B24" s="18" t="s">
        <v>559</v>
      </c>
      <c r="C24" s="19" t="str">
        <f>VLOOKUP($B24,[1]Codes!$A$1:$K$65536,2,FALSE)</f>
        <v>Response</v>
      </c>
      <c r="D24" s="19"/>
      <c r="E24" s="19"/>
      <c r="F24" s="19" t="str">
        <f>VLOOKUP($B24,[1]Codes!$A$1:$K$65536,4,FALSE)</f>
        <v>Category option</v>
      </c>
      <c r="G24" s="19">
        <f>VLOOKUP($B24,[1]Codes!$A$1:$K$65536,5,FALSE)</f>
        <v>1</v>
      </c>
      <c r="H24" s="19"/>
      <c r="I24" s="19"/>
      <c r="J24" s="19"/>
      <c r="K24" s="19" t="s">
        <v>560</v>
      </c>
      <c r="L24" s="19"/>
      <c r="M24" s="19" t="s">
        <v>561</v>
      </c>
      <c r="N24" s="20" t="str">
        <f>A25</f>
        <v>YB2.30</v>
      </c>
    </row>
    <row r="25" spans="1:14" s="13" customFormat="1">
      <c r="A25" s="10" t="s">
        <v>1377</v>
      </c>
      <c r="B25" s="229"/>
      <c r="C25" s="229" t="s">
        <v>15</v>
      </c>
      <c r="D25" s="229" t="s">
        <v>23</v>
      </c>
      <c r="E25" s="229" t="s">
        <v>42</v>
      </c>
      <c r="F25" s="229" t="s">
        <v>73</v>
      </c>
      <c r="G25" s="229" t="s">
        <v>562</v>
      </c>
      <c r="H25" s="9">
        <v>1</v>
      </c>
      <c r="I25" s="9">
        <v>110</v>
      </c>
      <c r="J25" s="229" t="s">
        <v>1368</v>
      </c>
      <c r="L25" s="243" t="s">
        <v>1387</v>
      </c>
      <c r="M25" s="242"/>
      <c r="N25" s="23" t="s">
        <v>553</v>
      </c>
    </row>
    <row r="26" spans="1:14" s="14" customFormat="1" outlineLevel="1">
      <c r="B26" s="18" t="s">
        <v>563</v>
      </c>
      <c r="C26" s="19" t="str">
        <f>VLOOKUP($B26,[1]Codes!$A$1:$K$65536,2,FALSE)</f>
        <v>Response</v>
      </c>
      <c r="D26" s="19"/>
      <c r="E26" s="19"/>
      <c r="F26" s="19" t="str">
        <f>VLOOKUP($B26,[1]Codes!$A$1:$K$65536,4,FALSE)</f>
        <v>Category option</v>
      </c>
      <c r="G26" s="19">
        <f>VLOOKUP($B26,[1]Codes!$A$1:$K$65536,5,FALSE)</f>
        <v>994</v>
      </c>
      <c r="H26" s="19"/>
      <c r="I26" s="19"/>
      <c r="J26" s="19"/>
      <c r="K26" s="19" t="s">
        <v>564</v>
      </c>
      <c r="L26" s="19"/>
      <c r="M26" s="19" t="s">
        <v>565</v>
      </c>
      <c r="N26" s="20" t="str">
        <f>A27</f>
        <v>YB2.32</v>
      </c>
    </row>
    <row r="27" spans="1:14" s="13" customFormat="1">
      <c r="A27" s="10" t="s">
        <v>1378</v>
      </c>
      <c r="B27" s="229"/>
      <c r="C27" s="229" t="s">
        <v>15</v>
      </c>
      <c r="D27" s="229" t="s">
        <v>23</v>
      </c>
      <c r="E27" s="229" t="s">
        <v>42</v>
      </c>
      <c r="F27" s="229" t="s">
        <v>73</v>
      </c>
      <c r="G27" s="229" t="s">
        <v>566</v>
      </c>
      <c r="H27" s="9"/>
      <c r="I27" s="9"/>
      <c r="J27" s="229" t="s">
        <v>1366</v>
      </c>
      <c r="L27" s="243" t="s">
        <v>1367</v>
      </c>
      <c r="M27" s="242"/>
      <c r="N27" s="23" t="s">
        <v>553</v>
      </c>
    </row>
    <row r="28" spans="1:14" s="14" customFormat="1" outlineLevel="1">
      <c r="B28" s="18" t="s">
        <v>97</v>
      </c>
      <c r="C28" s="19" t="str">
        <f>VLOOKUP($B28,[1]Codes!$A$1:$K$65536,2,FALSE)</f>
        <v>Response</v>
      </c>
      <c r="D28" s="19"/>
      <c r="E28" s="19"/>
      <c r="F28" s="19" t="str">
        <f>VLOOKUP($B28,[1]Codes!$A$1:$K$65536,4,FALSE)</f>
        <v>Category option</v>
      </c>
      <c r="G28" s="19">
        <f>VLOOKUP($B28,[1]Codes!$A$1:$K$65536,5,FALSE)</f>
        <v>998</v>
      </c>
      <c r="H28" s="19"/>
      <c r="I28" s="19"/>
      <c r="J28" s="19"/>
      <c r="K28" s="19" t="s">
        <v>87</v>
      </c>
      <c r="L28" s="19"/>
      <c r="M28" s="19" t="s">
        <v>88</v>
      </c>
      <c r="N28" s="23" t="s">
        <v>553</v>
      </c>
    </row>
    <row r="29" spans="1:14" s="92" customFormat="1">
      <c r="B29" s="29"/>
      <c r="C29" s="29"/>
      <c r="D29" s="29"/>
      <c r="E29" s="29"/>
      <c r="F29" s="29"/>
      <c r="G29" s="29"/>
      <c r="H29" s="97"/>
      <c r="I29" s="97"/>
      <c r="J29" s="29"/>
      <c r="L29" s="27"/>
      <c r="M29" s="29"/>
      <c r="N29" s="98"/>
    </row>
    <row r="30" spans="1:14" s="92" customFormat="1">
      <c r="B30" s="29"/>
      <c r="C30" s="29"/>
      <c r="D30" s="29"/>
      <c r="E30" s="29"/>
      <c r="F30" s="29"/>
      <c r="G30" s="29"/>
      <c r="H30" s="97"/>
      <c r="I30" s="97"/>
      <c r="J30" s="29"/>
      <c r="L30" s="27"/>
      <c r="M30" s="29"/>
      <c r="N30" s="98"/>
    </row>
    <row r="31" spans="1:14" s="92" customFormat="1">
      <c r="B31" s="29"/>
      <c r="C31" s="29"/>
      <c r="D31" s="29"/>
      <c r="E31" s="29"/>
      <c r="F31" s="29"/>
      <c r="G31" s="29"/>
      <c r="H31" s="97"/>
      <c r="I31" s="97"/>
      <c r="J31" s="29"/>
      <c r="L31" s="27"/>
      <c r="M31" s="29"/>
      <c r="N31" s="98"/>
    </row>
    <row r="32" spans="1:14" s="92" customFormat="1">
      <c r="B32" s="29"/>
      <c r="C32" s="29"/>
      <c r="D32" s="29"/>
      <c r="E32" s="29"/>
      <c r="F32" s="29"/>
      <c r="G32" s="29"/>
      <c r="H32" s="97"/>
      <c r="I32" s="97"/>
      <c r="J32" s="29"/>
      <c r="L32" s="27"/>
      <c r="M32" s="29"/>
      <c r="N32" s="98"/>
    </row>
    <row r="33" spans="1:14" s="92" customFormat="1">
      <c r="B33" s="29"/>
      <c r="C33" s="29"/>
      <c r="D33" s="29"/>
      <c r="E33" s="29"/>
      <c r="F33" s="29"/>
      <c r="G33" s="29"/>
      <c r="H33" s="97"/>
      <c r="I33" s="97"/>
      <c r="J33" s="29"/>
      <c r="L33" s="27"/>
      <c r="M33" s="29"/>
      <c r="N33" s="98"/>
    </row>
    <row r="34" spans="1:14" s="92" customFormat="1">
      <c r="B34" s="29"/>
      <c r="C34" s="29"/>
      <c r="D34" s="29"/>
      <c r="E34" s="29"/>
      <c r="F34" s="29"/>
      <c r="G34" s="29"/>
      <c r="H34" s="97"/>
      <c r="I34" s="97"/>
      <c r="J34" s="29"/>
      <c r="L34" s="27"/>
      <c r="M34" s="29"/>
      <c r="N34" s="98"/>
    </row>
    <row r="35" spans="1:14" s="92" customFormat="1">
      <c r="B35" s="29"/>
      <c r="C35" s="29"/>
      <c r="D35" s="29"/>
      <c r="E35" s="29"/>
      <c r="F35" s="29"/>
      <c r="G35" s="29"/>
      <c r="H35" s="97"/>
      <c r="I35" s="97"/>
      <c r="J35" s="29"/>
      <c r="L35" s="27"/>
      <c r="M35" s="29"/>
      <c r="N35" s="98"/>
    </row>
    <row r="36" spans="1:14" s="92" customFormat="1">
      <c r="B36" s="29"/>
      <c r="C36" s="29"/>
      <c r="D36" s="29"/>
      <c r="E36" s="29"/>
      <c r="F36" s="29"/>
      <c r="G36" s="29"/>
      <c r="H36" s="97"/>
      <c r="I36" s="97"/>
      <c r="J36" s="29"/>
      <c r="L36" s="27"/>
      <c r="M36" s="29"/>
      <c r="N36" s="98"/>
    </row>
    <row r="37" spans="1:14" s="92" customFormat="1">
      <c r="B37" s="29"/>
      <c r="C37" s="29"/>
      <c r="D37" s="29"/>
      <c r="E37" s="29"/>
      <c r="F37" s="29"/>
      <c r="G37" s="29"/>
      <c r="H37" s="97"/>
      <c r="I37" s="97"/>
      <c r="J37" s="29"/>
      <c r="L37" s="27"/>
      <c r="M37" s="29"/>
      <c r="N37" s="98"/>
    </row>
    <row r="38" spans="1:14" s="92" customFormat="1">
      <c r="B38" s="29"/>
      <c r="C38" s="29"/>
      <c r="D38" s="29"/>
      <c r="E38" s="29"/>
      <c r="F38" s="29"/>
      <c r="G38" s="29"/>
      <c r="H38" s="97"/>
      <c r="I38" s="97"/>
      <c r="J38" s="29"/>
      <c r="L38" s="27"/>
      <c r="M38" s="29"/>
      <c r="N38" s="98"/>
    </row>
    <row r="39" spans="1:14" s="92" customFormat="1">
      <c r="B39" s="29"/>
      <c r="C39" s="29"/>
      <c r="D39" s="29"/>
      <c r="E39" s="29"/>
      <c r="F39" s="29"/>
      <c r="G39" s="29"/>
      <c r="H39" s="97"/>
      <c r="I39" s="97"/>
      <c r="J39" s="29"/>
      <c r="L39" s="27"/>
      <c r="M39" s="29"/>
      <c r="N39" s="98"/>
    </row>
    <row r="40" spans="1:14" s="92" customFormat="1">
      <c r="B40" s="29"/>
      <c r="C40" s="29"/>
      <c r="D40" s="29"/>
      <c r="E40" s="29"/>
      <c r="F40" s="29"/>
      <c r="G40" s="29"/>
      <c r="H40" s="97"/>
      <c r="I40" s="97"/>
      <c r="J40" s="29"/>
      <c r="L40" s="27"/>
      <c r="M40" s="29"/>
      <c r="N40" s="98"/>
    </row>
    <row r="41" spans="1:14" s="92" customFormat="1">
      <c r="A41" s="249" t="s">
        <v>1405</v>
      </c>
      <c r="B41" s="29"/>
      <c r="C41" s="29"/>
      <c r="D41" s="29"/>
      <c r="E41" s="29"/>
      <c r="F41" s="29"/>
      <c r="G41" s="29"/>
      <c r="H41" s="97"/>
      <c r="I41" s="97"/>
      <c r="J41" s="29"/>
      <c r="L41" s="27"/>
      <c r="M41" s="29"/>
      <c r="N41" s="98"/>
    </row>
    <row r="42" spans="1:14" s="92" customFormat="1">
      <c r="B42" s="29"/>
      <c r="C42" s="29"/>
      <c r="D42" s="29"/>
      <c r="E42" s="29"/>
      <c r="F42" s="29"/>
      <c r="G42" s="29"/>
      <c r="H42" s="97"/>
      <c r="I42" s="97"/>
      <c r="J42" s="29"/>
      <c r="L42" s="27"/>
      <c r="M42" s="29"/>
      <c r="N42" s="98"/>
    </row>
    <row r="43" spans="1:14" s="92" customFormat="1">
      <c r="B43" s="29"/>
      <c r="C43" s="29"/>
      <c r="D43" s="29"/>
      <c r="E43" s="29"/>
      <c r="F43" s="29"/>
      <c r="G43" s="29"/>
      <c r="H43" s="97"/>
      <c r="I43" s="97"/>
      <c r="J43" s="29"/>
      <c r="L43" s="27"/>
      <c r="M43" s="29"/>
      <c r="N43" s="98"/>
    </row>
    <row r="44" spans="1:14" s="92" customFormat="1">
      <c r="B44" s="29"/>
      <c r="C44" s="29"/>
      <c r="D44" s="29"/>
      <c r="E44" s="29"/>
      <c r="F44" s="29"/>
      <c r="G44" s="29"/>
      <c r="H44" s="97"/>
      <c r="I44" s="97"/>
      <c r="J44" s="29"/>
      <c r="L44" s="27"/>
      <c r="M44" s="29"/>
      <c r="N44" s="98"/>
    </row>
    <row r="45" spans="1:14" s="92" customFormat="1">
      <c r="B45" s="29"/>
      <c r="C45" s="29"/>
      <c r="D45" s="29"/>
      <c r="E45" s="29"/>
      <c r="F45" s="29"/>
      <c r="G45" s="29"/>
      <c r="H45" s="97"/>
      <c r="I45" s="97"/>
      <c r="J45" s="29"/>
      <c r="L45" s="27"/>
      <c r="M45" s="29"/>
      <c r="N45" s="98"/>
    </row>
    <row r="46" spans="1:14" s="92" customFormat="1">
      <c r="B46" s="29"/>
      <c r="C46" s="29"/>
      <c r="D46" s="29"/>
      <c r="E46" s="29"/>
      <c r="F46" s="29"/>
      <c r="G46" s="29"/>
      <c r="H46" s="97"/>
      <c r="I46" s="97"/>
      <c r="J46" s="29"/>
      <c r="L46" s="27"/>
      <c r="M46" s="29"/>
      <c r="N46" s="98"/>
    </row>
    <row r="47" spans="1:14" s="92" customFormat="1">
      <c r="B47" s="29"/>
      <c r="C47" s="29"/>
      <c r="D47" s="29"/>
      <c r="E47" s="29"/>
      <c r="F47" s="29"/>
      <c r="G47" s="29"/>
      <c r="H47" s="97"/>
      <c r="I47" s="97"/>
      <c r="J47" s="29"/>
      <c r="L47" s="27"/>
      <c r="M47" s="29"/>
      <c r="N47" s="98"/>
    </row>
    <row r="48" spans="1:14" s="92" customFormat="1">
      <c r="B48" s="29"/>
      <c r="C48" s="29"/>
      <c r="D48" s="29"/>
      <c r="E48" s="29"/>
      <c r="F48" s="29"/>
      <c r="G48" s="29"/>
      <c r="H48" s="97"/>
      <c r="I48" s="97"/>
      <c r="J48" s="29"/>
      <c r="L48" s="27"/>
      <c r="M48" s="29"/>
      <c r="N48" s="98"/>
    </row>
    <row r="49" spans="2:14" s="92" customFormat="1">
      <c r="B49" s="29"/>
      <c r="C49" s="29"/>
      <c r="D49" s="29"/>
      <c r="E49" s="29"/>
      <c r="F49" s="29"/>
      <c r="G49" s="29"/>
      <c r="H49" s="97"/>
      <c r="I49" s="97"/>
      <c r="J49" s="29"/>
      <c r="L49" s="27"/>
      <c r="M49" s="29"/>
      <c r="N49" s="98"/>
    </row>
    <row r="50" spans="2:14" s="92" customFormat="1">
      <c r="B50" s="29"/>
      <c r="C50" s="29"/>
      <c r="D50" s="29"/>
      <c r="E50" s="29"/>
      <c r="F50" s="29"/>
      <c r="G50" s="29"/>
      <c r="H50" s="97"/>
      <c r="I50" s="97"/>
      <c r="J50" s="29"/>
      <c r="L50" s="27"/>
      <c r="M50" s="29"/>
      <c r="N50" s="98"/>
    </row>
    <row r="51" spans="2:14" s="92" customFormat="1">
      <c r="B51" s="29"/>
      <c r="C51" s="29"/>
      <c r="D51" s="29"/>
      <c r="E51" s="29"/>
      <c r="F51" s="29"/>
      <c r="G51" s="29"/>
      <c r="H51" s="97"/>
      <c r="I51" s="97"/>
      <c r="J51" s="29"/>
      <c r="L51" s="27"/>
      <c r="M51" s="29"/>
      <c r="N51" s="98"/>
    </row>
    <row r="52" spans="2:14" s="92" customFormat="1">
      <c r="B52" s="29"/>
      <c r="C52" s="29"/>
      <c r="D52" s="29"/>
      <c r="E52" s="29"/>
      <c r="F52" s="29"/>
      <c r="G52" s="29"/>
      <c r="H52" s="97"/>
      <c r="I52" s="97"/>
      <c r="J52" s="29"/>
      <c r="L52" s="27"/>
      <c r="M52" s="29"/>
      <c r="N52" s="98"/>
    </row>
    <row r="53" spans="2:14" s="92" customFormat="1">
      <c r="B53" s="29"/>
      <c r="C53" s="29"/>
      <c r="D53" s="29"/>
      <c r="E53" s="29"/>
      <c r="F53" s="29"/>
      <c r="G53" s="29"/>
      <c r="H53" s="97"/>
      <c r="I53" s="97"/>
      <c r="J53" s="29"/>
      <c r="L53" s="27"/>
      <c r="M53" s="29"/>
      <c r="N53" s="98"/>
    </row>
    <row r="54" spans="2:14" s="92" customFormat="1">
      <c r="B54" s="29"/>
      <c r="C54" s="29"/>
      <c r="D54" s="29"/>
      <c r="E54" s="29"/>
      <c r="F54" s="29"/>
      <c r="G54" s="29"/>
      <c r="H54" s="97"/>
      <c r="I54" s="97"/>
      <c r="J54" s="29"/>
      <c r="L54" s="27"/>
      <c r="M54" s="29"/>
      <c r="N54" s="98"/>
    </row>
    <row r="55" spans="2:14" s="92" customFormat="1">
      <c r="B55" s="29"/>
      <c r="C55" s="29"/>
      <c r="D55" s="29"/>
      <c r="E55" s="29"/>
      <c r="F55" s="29"/>
      <c r="G55" s="29"/>
      <c r="H55" s="97"/>
      <c r="I55" s="97"/>
      <c r="J55" s="29"/>
      <c r="L55" s="27"/>
      <c r="M55" s="29"/>
      <c r="N55" s="98"/>
    </row>
    <row r="56" spans="2:14" s="92" customFormat="1">
      <c r="B56" s="29"/>
      <c r="C56" s="29"/>
      <c r="D56" s="29"/>
      <c r="E56" s="29"/>
      <c r="F56" s="29"/>
      <c r="G56" s="29"/>
      <c r="H56" s="97"/>
      <c r="I56" s="97"/>
      <c r="J56" s="29"/>
      <c r="L56" s="27"/>
      <c r="M56" s="29"/>
      <c r="N56" s="98"/>
    </row>
    <row r="57" spans="2:14" s="92" customFormat="1">
      <c r="B57" s="29"/>
      <c r="C57" s="29"/>
      <c r="D57" s="29"/>
      <c r="E57" s="29"/>
      <c r="F57" s="29"/>
      <c r="G57" s="29"/>
      <c r="H57" s="97"/>
      <c r="I57" s="97"/>
      <c r="J57" s="29"/>
      <c r="L57" s="27"/>
      <c r="M57" s="29"/>
      <c r="N57" s="98"/>
    </row>
    <row r="58" spans="2:14" s="92" customFormat="1">
      <c r="B58" s="29"/>
      <c r="C58" s="29"/>
      <c r="D58" s="29"/>
      <c r="E58" s="29"/>
      <c r="F58" s="29"/>
      <c r="G58" s="29"/>
      <c r="H58" s="97"/>
      <c r="I58" s="97"/>
      <c r="J58" s="29"/>
      <c r="L58" s="27"/>
      <c r="M58" s="29"/>
      <c r="N58" s="98"/>
    </row>
    <row r="59" spans="2:14" s="92" customFormat="1">
      <c r="B59" s="29"/>
      <c r="C59" s="29"/>
      <c r="D59" s="29"/>
      <c r="E59" s="29"/>
      <c r="F59" s="29"/>
      <c r="G59" s="29"/>
      <c r="H59" s="97"/>
      <c r="I59" s="97"/>
      <c r="J59" s="29"/>
      <c r="L59" s="27"/>
      <c r="M59" s="29"/>
      <c r="N59" s="98"/>
    </row>
    <row r="60" spans="2:14" s="92" customFormat="1">
      <c r="B60" s="29"/>
      <c r="C60" s="29"/>
      <c r="D60" s="29"/>
      <c r="E60" s="29"/>
      <c r="F60" s="29"/>
      <c r="G60" s="29"/>
      <c r="H60" s="97"/>
      <c r="I60" s="97"/>
      <c r="J60" s="29"/>
      <c r="L60" s="27"/>
      <c r="M60" s="29"/>
      <c r="N60" s="98"/>
    </row>
    <row r="61" spans="2:14" s="92" customFormat="1">
      <c r="B61" s="29"/>
      <c r="C61" s="29"/>
      <c r="D61" s="29"/>
      <c r="E61" s="29"/>
      <c r="F61" s="29"/>
      <c r="G61" s="29"/>
      <c r="H61" s="97"/>
      <c r="I61" s="97"/>
      <c r="J61" s="29"/>
      <c r="L61" s="27"/>
      <c r="M61" s="29"/>
      <c r="N61" s="98"/>
    </row>
    <row r="62" spans="2:14" s="92" customFormat="1">
      <c r="B62" s="29"/>
      <c r="C62" s="29"/>
      <c r="D62" s="29"/>
      <c r="E62" s="29"/>
      <c r="F62" s="29"/>
      <c r="G62" s="29"/>
      <c r="H62" s="97"/>
      <c r="I62" s="97"/>
      <c r="J62" s="29"/>
      <c r="L62" s="27"/>
      <c r="M62" s="29"/>
      <c r="N62" s="98"/>
    </row>
    <row r="63" spans="2:14" s="92" customFormat="1">
      <c r="B63" s="29"/>
      <c r="C63" s="29"/>
      <c r="D63" s="29"/>
      <c r="E63" s="29"/>
      <c r="F63" s="29"/>
      <c r="G63" s="29"/>
      <c r="H63" s="97"/>
      <c r="I63" s="97"/>
      <c r="J63" s="29"/>
      <c r="L63" s="27"/>
      <c r="M63" s="29"/>
      <c r="N63" s="98"/>
    </row>
    <row r="64" spans="2:14" s="92" customFormat="1">
      <c r="B64" s="29"/>
      <c r="C64" s="29"/>
      <c r="D64" s="29"/>
      <c r="E64" s="29"/>
      <c r="F64" s="29"/>
      <c r="G64" s="29"/>
      <c r="H64" s="97"/>
      <c r="I64" s="97"/>
      <c r="J64" s="29"/>
      <c r="L64" s="27"/>
      <c r="M64" s="29"/>
      <c r="N64" s="98"/>
    </row>
    <row r="65" spans="2:14" s="92" customFormat="1">
      <c r="B65" s="29"/>
      <c r="C65" s="29"/>
      <c r="D65" s="29"/>
      <c r="E65" s="29"/>
      <c r="F65" s="29"/>
      <c r="G65" s="29"/>
      <c r="H65" s="97"/>
      <c r="I65" s="97"/>
      <c r="J65" s="29"/>
      <c r="L65" s="27"/>
      <c r="M65" s="29"/>
      <c r="N65" s="98"/>
    </row>
    <row r="66" spans="2:14" s="92" customFormat="1">
      <c r="B66" s="29"/>
      <c r="C66" s="29"/>
      <c r="D66" s="29"/>
      <c r="E66" s="29"/>
      <c r="F66" s="29"/>
      <c r="G66" s="29"/>
      <c r="H66" s="97"/>
      <c r="I66" s="97"/>
      <c r="J66" s="29"/>
      <c r="L66" s="27"/>
      <c r="M66" s="29"/>
      <c r="N66" s="98"/>
    </row>
    <row r="67" spans="2:14" s="92" customFormat="1">
      <c r="B67" s="29"/>
      <c r="C67" s="29"/>
      <c r="D67" s="29"/>
      <c r="E67" s="29"/>
      <c r="F67" s="29"/>
      <c r="G67" s="29"/>
      <c r="H67" s="97"/>
      <c r="I67" s="97"/>
      <c r="J67" s="29"/>
      <c r="L67" s="27"/>
      <c r="M67" s="29"/>
      <c r="N67" s="98"/>
    </row>
    <row r="68" spans="2:14" s="92" customFormat="1">
      <c r="B68" s="29"/>
      <c r="C68" s="29"/>
      <c r="D68" s="29"/>
      <c r="E68" s="29"/>
      <c r="F68" s="29"/>
      <c r="G68" s="29"/>
      <c r="H68" s="97"/>
      <c r="I68" s="97"/>
      <c r="J68" s="29"/>
      <c r="L68" s="27"/>
      <c r="M68" s="29"/>
      <c r="N68" s="98"/>
    </row>
    <row r="69" spans="2:14" s="92" customFormat="1">
      <c r="B69" s="29"/>
      <c r="C69" s="29"/>
      <c r="D69" s="29"/>
      <c r="E69" s="29"/>
      <c r="F69" s="29"/>
      <c r="G69" s="29"/>
      <c r="H69" s="97"/>
      <c r="I69" s="97"/>
      <c r="J69" s="29"/>
      <c r="L69" s="27"/>
      <c r="M69" s="29"/>
      <c r="N69" s="98"/>
    </row>
    <row r="70" spans="2:14" s="92" customFormat="1">
      <c r="B70" s="29"/>
      <c r="C70" s="29"/>
      <c r="D70" s="29"/>
      <c r="E70" s="29"/>
      <c r="F70" s="29"/>
      <c r="G70" s="29"/>
      <c r="H70" s="97"/>
      <c r="I70" s="97"/>
      <c r="J70" s="29"/>
      <c r="L70" s="27"/>
      <c r="M70" s="29"/>
      <c r="N70" s="98"/>
    </row>
    <row r="71" spans="2:14" s="92" customFormat="1">
      <c r="B71" s="29"/>
      <c r="C71" s="29"/>
      <c r="D71" s="29"/>
      <c r="E71" s="29"/>
      <c r="F71" s="29"/>
      <c r="G71" s="29"/>
      <c r="H71" s="97"/>
      <c r="I71" s="97"/>
      <c r="J71" s="29"/>
      <c r="L71" s="27"/>
      <c r="M71" s="29"/>
      <c r="N71" s="98"/>
    </row>
    <row r="72" spans="2:14" s="92" customFormat="1">
      <c r="B72" s="29"/>
      <c r="C72" s="29"/>
      <c r="D72" s="29"/>
      <c r="E72" s="29"/>
      <c r="F72" s="29"/>
      <c r="G72" s="29"/>
      <c r="H72" s="97"/>
      <c r="I72" s="97"/>
      <c r="J72" s="29"/>
      <c r="L72" s="27"/>
      <c r="M72" s="29"/>
      <c r="N72" s="98"/>
    </row>
    <row r="73" spans="2:14" s="92" customFormat="1">
      <c r="B73" s="29"/>
      <c r="C73" s="29"/>
      <c r="D73" s="29"/>
      <c r="E73" s="29"/>
      <c r="F73" s="29"/>
      <c r="G73" s="29"/>
      <c r="H73" s="97"/>
      <c r="I73" s="97"/>
      <c r="J73" s="29"/>
      <c r="L73" s="27"/>
      <c r="M73" s="29"/>
      <c r="N73" s="98"/>
    </row>
    <row r="74" spans="2:14" s="92" customFormat="1">
      <c r="B74" s="29"/>
      <c r="C74" s="29"/>
      <c r="D74" s="29"/>
      <c r="E74" s="29"/>
      <c r="F74" s="29"/>
      <c r="G74" s="29"/>
      <c r="H74" s="97"/>
      <c r="I74" s="97"/>
      <c r="J74" s="29"/>
      <c r="L74" s="27"/>
      <c r="M74" s="29"/>
      <c r="N74" s="98"/>
    </row>
    <row r="75" spans="2:14" s="92" customFormat="1">
      <c r="B75" s="29"/>
      <c r="C75" s="29"/>
      <c r="D75" s="29"/>
      <c r="E75" s="29"/>
      <c r="F75" s="29"/>
      <c r="G75" s="29"/>
      <c r="H75" s="97"/>
      <c r="I75" s="97"/>
      <c r="J75" s="29"/>
      <c r="L75" s="27"/>
      <c r="M75" s="29"/>
      <c r="N75" s="98"/>
    </row>
    <row r="76" spans="2:14" s="92" customFormat="1">
      <c r="B76" s="29"/>
      <c r="C76" s="29"/>
      <c r="D76" s="29"/>
      <c r="E76" s="29"/>
      <c r="F76" s="29"/>
      <c r="G76" s="29"/>
      <c r="H76" s="97"/>
      <c r="I76" s="97"/>
      <c r="J76" s="29"/>
      <c r="L76" s="27"/>
      <c r="M76" s="29"/>
      <c r="N76" s="98"/>
    </row>
    <row r="77" spans="2:14" s="92" customFormat="1">
      <c r="B77" s="29"/>
      <c r="C77" s="29"/>
      <c r="D77" s="29"/>
      <c r="E77" s="29"/>
      <c r="F77" s="29"/>
      <c r="G77" s="29"/>
      <c r="H77" s="97"/>
      <c r="I77" s="97"/>
      <c r="J77" s="29"/>
      <c r="L77" s="27"/>
      <c r="M77" s="29"/>
      <c r="N77" s="98"/>
    </row>
    <row r="78" spans="2:14" s="92" customFormat="1">
      <c r="B78" s="29"/>
      <c r="C78" s="29"/>
      <c r="D78" s="29"/>
      <c r="E78" s="29"/>
      <c r="F78" s="29"/>
      <c r="G78" s="29"/>
      <c r="H78" s="97"/>
      <c r="I78" s="97"/>
      <c r="J78" s="29"/>
      <c r="L78" s="27"/>
      <c r="M78" s="29"/>
      <c r="N78" s="98"/>
    </row>
    <row r="79" spans="2:14" s="92" customFormat="1">
      <c r="B79" s="29"/>
      <c r="C79" s="29"/>
      <c r="D79" s="29"/>
      <c r="E79" s="29"/>
      <c r="F79" s="29"/>
      <c r="G79" s="29"/>
      <c r="H79" s="97"/>
      <c r="I79" s="97"/>
      <c r="J79" s="29"/>
      <c r="L79" s="27"/>
      <c r="M79" s="29"/>
      <c r="N79" s="98"/>
    </row>
    <row r="80" spans="2:14" s="92" customFormat="1">
      <c r="B80" s="29"/>
      <c r="C80" s="29"/>
      <c r="D80" s="29"/>
      <c r="E80" s="29"/>
      <c r="F80" s="29"/>
      <c r="G80" s="29"/>
      <c r="H80" s="97"/>
      <c r="I80" s="97"/>
      <c r="J80" s="29"/>
      <c r="L80" s="27"/>
      <c r="M80" s="29"/>
      <c r="N80" s="98"/>
    </row>
    <row r="81" spans="2:14" s="92" customFormat="1">
      <c r="B81" s="29"/>
      <c r="C81" s="29"/>
      <c r="D81" s="29"/>
      <c r="E81" s="29"/>
      <c r="F81" s="29"/>
      <c r="G81" s="29"/>
      <c r="H81" s="97"/>
      <c r="I81" s="97"/>
      <c r="J81" s="29"/>
      <c r="L81" s="27"/>
      <c r="M81" s="29"/>
      <c r="N81" s="98"/>
    </row>
    <row r="82" spans="2:14" s="92" customFormat="1">
      <c r="B82" s="29"/>
      <c r="C82" s="29"/>
      <c r="D82" s="29"/>
      <c r="E82" s="29"/>
      <c r="F82" s="29"/>
      <c r="G82" s="29"/>
      <c r="H82" s="97"/>
      <c r="I82" s="97"/>
      <c r="J82" s="29"/>
      <c r="L82" s="27"/>
      <c r="M82" s="29"/>
      <c r="N82" s="98"/>
    </row>
    <row r="83" spans="2:14" s="92" customFormat="1">
      <c r="B83" s="29"/>
      <c r="C83" s="29"/>
      <c r="D83" s="29"/>
      <c r="E83" s="29"/>
      <c r="F83" s="29"/>
      <c r="G83" s="29"/>
      <c r="H83" s="97"/>
      <c r="I83" s="97"/>
      <c r="J83" s="29"/>
      <c r="L83" s="27"/>
      <c r="M83" s="29"/>
      <c r="N83" s="98"/>
    </row>
    <row r="84" spans="2:14" s="92" customFormat="1">
      <c r="B84" s="29"/>
      <c r="C84" s="29"/>
      <c r="D84" s="29"/>
      <c r="E84" s="29"/>
      <c r="F84" s="29"/>
      <c r="G84" s="29"/>
      <c r="H84" s="97"/>
      <c r="I84" s="97"/>
      <c r="J84" s="29"/>
      <c r="L84" s="27"/>
      <c r="M84" s="29"/>
      <c r="N84" s="98"/>
    </row>
    <row r="85" spans="2:14" s="92" customFormat="1">
      <c r="B85" s="29"/>
      <c r="C85" s="29"/>
      <c r="D85" s="29"/>
      <c r="E85" s="29"/>
      <c r="F85" s="29"/>
      <c r="G85" s="29"/>
      <c r="H85" s="97"/>
      <c r="I85" s="97"/>
      <c r="J85" s="29"/>
      <c r="L85" s="27"/>
      <c r="M85" s="29"/>
      <c r="N85" s="98"/>
    </row>
    <row r="86" spans="2:14" s="92" customFormat="1">
      <c r="B86" s="29"/>
      <c r="C86" s="29"/>
      <c r="D86" s="29"/>
      <c r="E86" s="29"/>
      <c r="F86" s="29"/>
      <c r="G86" s="29"/>
      <c r="H86" s="97"/>
      <c r="I86" s="97"/>
      <c r="J86" s="29"/>
      <c r="L86" s="27"/>
      <c r="M86" s="29"/>
      <c r="N86" s="98"/>
    </row>
  </sheetData>
  <autoFilter ref="A2:N28"/>
  <mergeCells count="3">
    <mergeCell ref="J2:K2"/>
    <mergeCell ref="J6:K6"/>
    <mergeCell ref="L6:M6"/>
  </mergeCells>
  <conditionalFormatting sqref="E2 E21 E29:E65472">
    <cfRule type="cellIs" dxfId="388" priority="23" operator="equal">
      <formula>"Observation"</formula>
    </cfRule>
  </conditionalFormatting>
  <conditionalFormatting sqref="E25">
    <cfRule type="cellIs" dxfId="387" priority="19" operator="equal">
      <formula>"Observation"</formula>
    </cfRule>
  </conditionalFormatting>
  <conditionalFormatting sqref="E27">
    <cfRule type="cellIs" dxfId="386" priority="17" operator="equal">
      <formula>"Observation"</formula>
    </cfRule>
  </conditionalFormatting>
  <conditionalFormatting sqref="E15">
    <cfRule type="cellIs" dxfId="385" priority="11" operator="equal">
      <formula>"Observation"</formula>
    </cfRule>
  </conditionalFormatting>
  <conditionalFormatting sqref="E20">
    <cfRule type="cellIs" dxfId="384" priority="7" operator="equal">
      <formula>"Observation"</formula>
    </cfRule>
  </conditionalFormatting>
  <conditionalFormatting sqref="E22">
    <cfRule type="cellIs" dxfId="383" priority="3" operator="equal">
      <formula>"Observation"</formula>
    </cfRule>
  </conditionalFormatting>
  <conditionalFormatting sqref="A41">
    <cfRule type="beginsWith" dxfId="382" priority="1" stopIfTrue="1" operator="beginsWith" text="begin">
      <formula>FIND(UPPER("begin"),UPPER(A41))=1</formula>
      <formula>"begin"</formula>
    </cfRule>
    <cfRule type="beginsWith" dxfId="381" priority="2" stopIfTrue="1" operator="beginsWith" text="end">
      <formula>FIND(UPPER("end"),UPPER(A41))=1</formula>
      <formula>"end"</formula>
    </cfRule>
  </conditionalFormatting>
  <printOptions gridLines="1"/>
  <pageMargins left="0.23622047244094491" right="0.23622047244094491" top="0.74803149606299213" bottom="0.74803149606299213" header="0.31496062992125984" footer="0.31496062992125984"/>
  <pageSetup paperSize="9" scale="57" fitToHeight="0" orientation="landscape" verticalDpi="30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pageSetUpPr fitToPage="1"/>
  </sheetPr>
  <dimension ref="A1:O17"/>
  <sheetViews>
    <sheetView zoomScale="55" zoomScaleNormal="55" zoomScalePageLayoutView="85" workbookViewId="0">
      <pane ySplit="3" topLeftCell="A4" activePane="bottomLeft" state="frozen"/>
      <selection activeCell="E1" sqref="E1"/>
      <selection pane="bottomLeft" activeCell="P1" sqref="P1:T1048576"/>
    </sheetView>
  </sheetViews>
  <sheetFormatPr defaultColWidth="8.85546875" defaultRowHeight="15" outlineLevelRow="1"/>
  <cols>
    <col min="1" max="1" width="9.42578125" style="8" customWidth="1"/>
    <col min="2" max="3" width="10.28515625" style="9" customWidth="1"/>
    <col min="4" max="4" width="9" style="9" customWidth="1"/>
    <col min="5" max="5" width="19" style="9" customWidth="1"/>
    <col min="6" max="6" width="3.85546875" style="9" customWidth="1"/>
    <col min="7" max="7" width="2.7109375" style="52" customWidth="1"/>
    <col min="8" max="8" width="5.28515625" style="52" customWidth="1"/>
    <col min="9" max="9" width="4.140625" style="52" customWidth="1"/>
    <col min="10" max="10" width="2.7109375" style="52" customWidth="1"/>
    <col min="11" max="11" width="2.28515625" style="9" customWidth="1"/>
    <col min="12" max="12" width="41.140625" style="8" customWidth="1"/>
    <col min="13" max="13" width="2.28515625" style="9" customWidth="1"/>
    <col min="14" max="14" width="48.140625" style="9" customWidth="1"/>
    <col min="15" max="15" width="16.140625" style="25" customWidth="1"/>
    <col min="16" max="248" width="8.85546875" style="8"/>
    <col min="249" max="249" width="9.42578125" style="8" customWidth="1"/>
    <col min="250" max="250" width="10.28515625" style="8" customWidth="1"/>
    <col min="251" max="251" width="20.42578125" style="8" customWidth="1"/>
    <col min="252" max="252" width="18.140625" style="8" customWidth="1"/>
    <col min="253" max="253" width="28.7109375" style="8" customWidth="1"/>
    <col min="254" max="254" width="8" style="8" customWidth="1"/>
    <col min="255" max="256" width="2.7109375" style="8" customWidth="1"/>
    <col min="257" max="257" width="4.140625" style="8" customWidth="1"/>
    <col min="258" max="258" width="2.7109375" style="8" customWidth="1"/>
    <col min="259" max="259" width="2.28515625" style="8" customWidth="1"/>
    <col min="260" max="260" width="63.28515625" style="8" customWidth="1"/>
    <col min="261" max="261" width="2.28515625" style="8" customWidth="1"/>
    <col min="262" max="262" width="32.42578125" style="8" customWidth="1"/>
    <col min="263" max="263" width="16.140625" style="8" customWidth="1"/>
    <col min="264" max="264" width="4.42578125" style="8" customWidth="1"/>
    <col min="265" max="265" width="4.85546875" style="8" customWidth="1"/>
    <col min="266" max="266" width="3.140625" style="8" customWidth="1"/>
    <col min="267" max="504" width="8.85546875" style="8"/>
    <col min="505" max="505" width="9.42578125" style="8" customWidth="1"/>
    <col min="506" max="506" width="10.28515625" style="8" customWidth="1"/>
    <col min="507" max="507" width="20.42578125" style="8" customWidth="1"/>
    <col min="508" max="508" width="18.140625" style="8" customWidth="1"/>
    <col min="509" max="509" width="28.7109375" style="8" customWidth="1"/>
    <col min="510" max="510" width="8" style="8" customWidth="1"/>
    <col min="511" max="512" width="2.7109375" style="8" customWidth="1"/>
    <col min="513" max="513" width="4.140625" style="8" customWidth="1"/>
    <col min="514" max="514" width="2.7109375" style="8" customWidth="1"/>
    <col min="515" max="515" width="2.28515625" style="8" customWidth="1"/>
    <col min="516" max="516" width="63.28515625" style="8" customWidth="1"/>
    <col min="517" max="517" width="2.28515625" style="8" customWidth="1"/>
    <col min="518" max="518" width="32.42578125" style="8" customWidth="1"/>
    <col min="519" max="519" width="16.140625" style="8" customWidth="1"/>
    <col min="520" max="520" width="4.42578125" style="8" customWidth="1"/>
    <col min="521" max="521" width="4.85546875" style="8" customWidth="1"/>
    <col min="522" max="522" width="3.140625" style="8" customWidth="1"/>
    <col min="523" max="760" width="8.85546875" style="8"/>
    <col min="761" max="761" width="9.42578125" style="8" customWidth="1"/>
    <col min="762" max="762" width="10.28515625" style="8" customWidth="1"/>
    <col min="763" max="763" width="20.42578125" style="8" customWidth="1"/>
    <col min="764" max="764" width="18.140625" style="8" customWidth="1"/>
    <col min="765" max="765" width="28.7109375" style="8" customWidth="1"/>
    <col min="766" max="766" width="8" style="8" customWidth="1"/>
    <col min="767" max="768" width="2.7109375" style="8" customWidth="1"/>
    <col min="769" max="769" width="4.140625" style="8" customWidth="1"/>
    <col min="770" max="770" width="2.7109375" style="8" customWidth="1"/>
    <col min="771" max="771" width="2.28515625" style="8" customWidth="1"/>
    <col min="772" max="772" width="63.28515625" style="8" customWidth="1"/>
    <col min="773" max="773" width="2.28515625" style="8" customWidth="1"/>
    <col min="774" max="774" width="32.42578125" style="8" customWidth="1"/>
    <col min="775" max="775" width="16.140625" style="8" customWidth="1"/>
    <col min="776" max="776" width="4.42578125" style="8" customWidth="1"/>
    <col min="777" max="777" width="4.85546875" style="8" customWidth="1"/>
    <col min="778" max="778" width="3.140625" style="8" customWidth="1"/>
    <col min="779" max="1016" width="8.85546875" style="8"/>
    <col min="1017" max="1017" width="9.42578125" style="8" customWidth="1"/>
    <col min="1018" max="1018" width="10.28515625" style="8" customWidth="1"/>
    <col min="1019" max="1019" width="20.42578125" style="8" customWidth="1"/>
    <col min="1020" max="1020" width="18.140625" style="8" customWidth="1"/>
    <col min="1021" max="1021" width="28.7109375" style="8" customWidth="1"/>
    <col min="1022" max="1022" width="8" style="8" customWidth="1"/>
    <col min="1023" max="1024" width="2.7109375" style="8" customWidth="1"/>
    <col min="1025" max="1025" width="4.140625" style="8" customWidth="1"/>
    <col min="1026" max="1026" width="2.7109375" style="8" customWidth="1"/>
    <col min="1027" max="1027" width="2.28515625" style="8" customWidth="1"/>
    <col min="1028" max="1028" width="63.28515625" style="8" customWidth="1"/>
    <col min="1029" max="1029" width="2.28515625" style="8" customWidth="1"/>
    <col min="1030" max="1030" width="32.42578125" style="8" customWidth="1"/>
    <col min="1031" max="1031" width="16.140625" style="8" customWidth="1"/>
    <col min="1032" max="1032" width="4.42578125" style="8" customWidth="1"/>
    <col min="1033" max="1033" width="4.85546875" style="8" customWidth="1"/>
    <col min="1034" max="1034" width="3.140625" style="8" customWidth="1"/>
    <col min="1035" max="1272" width="8.85546875" style="8"/>
    <col min="1273" max="1273" width="9.42578125" style="8" customWidth="1"/>
    <col min="1274" max="1274" width="10.28515625" style="8" customWidth="1"/>
    <col min="1275" max="1275" width="20.42578125" style="8" customWidth="1"/>
    <col min="1276" max="1276" width="18.140625" style="8" customWidth="1"/>
    <col min="1277" max="1277" width="28.7109375" style="8" customWidth="1"/>
    <col min="1278" max="1278" width="8" style="8" customWidth="1"/>
    <col min="1279" max="1280" width="2.7109375" style="8" customWidth="1"/>
    <col min="1281" max="1281" width="4.140625" style="8" customWidth="1"/>
    <col min="1282" max="1282" width="2.7109375" style="8" customWidth="1"/>
    <col min="1283" max="1283" width="2.28515625" style="8" customWidth="1"/>
    <col min="1284" max="1284" width="63.28515625" style="8" customWidth="1"/>
    <col min="1285" max="1285" width="2.28515625" style="8" customWidth="1"/>
    <col min="1286" max="1286" width="32.42578125" style="8" customWidth="1"/>
    <col min="1287" max="1287" width="16.140625" style="8" customWidth="1"/>
    <col min="1288" max="1288" width="4.42578125" style="8" customWidth="1"/>
    <col min="1289" max="1289" width="4.85546875" style="8" customWidth="1"/>
    <col min="1290" max="1290" width="3.140625" style="8" customWidth="1"/>
    <col min="1291" max="1528" width="8.85546875" style="8"/>
    <col min="1529" max="1529" width="9.42578125" style="8" customWidth="1"/>
    <col min="1530" max="1530" width="10.28515625" style="8" customWidth="1"/>
    <col min="1531" max="1531" width="20.42578125" style="8" customWidth="1"/>
    <col min="1532" max="1532" width="18.140625" style="8" customWidth="1"/>
    <col min="1533" max="1533" width="28.7109375" style="8" customWidth="1"/>
    <col min="1534" max="1534" width="8" style="8" customWidth="1"/>
    <col min="1535" max="1536" width="2.7109375" style="8" customWidth="1"/>
    <col min="1537" max="1537" width="4.140625" style="8" customWidth="1"/>
    <col min="1538" max="1538" width="2.7109375" style="8" customWidth="1"/>
    <col min="1539" max="1539" width="2.28515625" style="8" customWidth="1"/>
    <col min="1540" max="1540" width="63.28515625" style="8" customWidth="1"/>
    <col min="1541" max="1541" width="2.28515625" style="8" customWidth="1"/>
    <col min="1542" max="1542" width="32.42578125" style="8" customWidth="1"/>
    <col min="1543" max="1543" width="16.140625" style="8" customWidth="1"/>
    <col min="1544" max="1544" width="4.42578125" style="8" customWidth="1"/>
    <col min="1545" max="1545" width="4.85546875" style="8" customWidth="1"/>
    <col min="1546" max="1546" width="3.140625" style="8" customWidth="1"/>
    <col min="1547" max="1784" width="8.85546875" style="8"/>
    <col min="1785" max="1785" width="9.42578125" style="8" customWidth="1"/>
    <col min="1786" max="1786" width="10.28515625" style="8" customWidth="1"/>
    <col min="1787" max="1787" width="20.42578125" style="8" customWidth="1"/>
    <col min="1788" max="1788" width="18.140625" style="8" customWidth="1"/>
    <col min="1789" max="1789" width="28.7109375" style="8" customWidth="1"/>
    <col min="1790" max="1790" width="8" style="8" customWidth="1"/>
    <col min="1791" max="1792" width="2.7109375" style="8" customWidth="1"/>
    <col min="1793" max="1793" width="4.140625" style="8" customWidth="1"/>
    <col min="1794" max="1794" width="2.7109375" style="8" customWidth="1"/>
    <col min="1795" max="1795" width="2.28515625" style="8" customWidth="1"/>
    <col min="1796" max="1796" width="63.28515625" style="8" customWidth="1"/>
    <col min="1797" max="1797" width="2.28515625" style="8" customWidth="1"/>
    <col min="1798" max="1798" width="32.42578125" style="8" customWidth="1"/>
    <col min="1799" max="1799" width="16.140625" style="8" customWidth="1"/>
    <col min="1800" max="1800" width="4.42578125" style="8" customWidth="1"/>
    <col min="1801" max="1801" width="4.85546875" style="8" customWidth="1"/>
    <col min="1802" max="1802" width="3.140625" style="8" customWidth="1"/>
    <col min="1803" max="2040" width="8.85546875" style="8"/>
    <col min="2041" max="2041" width="9.42578125" style="8" customWidth="1"/>
    <col min="2042" max="2042" width="10.28515625" style="8" customWidth="1"/>
    <col min="2043" max="2043" width="20.42578125" style="8" customWidth="1"/>
    <col min="2044" max="2044" width="18.140625" style="8" customWidth="1"/>
    <col min="2045" max="2045" width="28.7109375" style="8" customWidth="1"/>
    <col min="2046" max="2046" width="8" style="8" customWidth="1"/>
    <col min="2047" max="2048" width="2.7109375" style="8" customWidth="1"/>
    <col min="2049" max="2049" width="4.140625" style="8" customWidth="1"/>
    <col min="2050" max="2050" width="2.7109375" style="8" customWidth="1"/>
    <col min="2051" max="2051" width="2.28515625" style="8" customWidth="1"/>
    <col min="2052" max="2052" width="63.28515625" style="8" customWidth="1"/>
    <col min="2053" max="2053" width="2.28515625" style="8" customWidth="1"/>
    <col min="2054" max="2054" width="32.42578125" style="8" customWidth="1"/>
    <col min="2055" max="2055" width="16.140625" style="8" customWidth="1"/>
    <col min="2056" max="2056" width="4.42578125" style="8" customWidth="1"/>
    <col min="2057" max="2057" width="4.85546875" style="8" customWidth="1"/>
    <col min="2058" max="2058" width="3.140625" style="8" customWidth="1"/>
    <col min="2059" max="2296" width="8.85546875" style="8"/>
    <col min="2297" max="2297" width="9.42578125" style="8" customWidth="1"/>
    <col min="2298" max="2298" width="10.28515625" style="8" customWidth="1"/>
    <col min="2299" max="2299" width="20.42578125" style="8" customWidth="1"/>
    <col min="2300" max="2300" width="18.140625" style="8" customWidth="1"/>
    <col min="2301" max="2301" width="28.7109375" style="8" customWidth="1"/>
    <col min="2302" max="2302" width="8" style="8" customWidth="1"/>
    <col min="2303" max="2304" width="2.7109375" style="8" customWidth="1"/>
    <col min="2305" max="2305" width="4.140625" style="8" customWidth="1"/>
    <col min="2306" max="2306" width="2.7109375" style="8" customWidth="1"/>
    <col min="2307" max="2307" width="2.28515625" style="8" customWidth="1"/>
    <col min="2308" max="2308" width="63.28515625" style="8" customWidth="1"/>
    <col min="2309" max="2309" width="2.28515625" style="8" customWidth="1"/>
    <col min="2310" max="2310" width="32.42578125" style="8" customWidth="1"/>
    <col min="2311" max="2311" width="16.140625" style="8" customWidth="1"/>
    <col min="2312" max="2312" width="4.42578125" style="8" customWidth="1"/>
    <col min="2313" max="2313" width="4.85546875" style="8" customWidth="1"/>
    <col min="2314" max="2314" width="3.140625" style="8" customWidth="1"/>
    <col min="2315" max="2552" width="8.85546875" style="8"/>
    <col min="2553" max="2553" width="9.42578125" style="8" customWidth="1"/>
    <col min="2554" max="2554" width="10.28515625" style="8" customWidth="1"/>
    <col min="2555" max="2555" width="20.42578125" style="8" customWidth="1"/>
    <col min="2556" max="2556" width="18.140625" style="8" customWidth="1"/>
    <col min="2557" max="2557" width="28.7109375" style="8" customWidth="1"/>
    <col min="2558" max="2558" width="8" style="8" customWidth="1"/>
    <col min="2559" max="2560" width="2.7109375" style="8" customWidth="1"/>
    <col min="2561" max="2561" width="4.140625" style="8" customWidth="1"/>
    <col min="2562" max="2562" width="2.7109375" style="8" customWidth="1"/>
    <col min="2563" max="2563" width="2.28515625" style="8" customWidth="1"/>
    <col min="2564" max="2564" width="63.28515625" style="8" customWidth="1"/>
    <col min="2565" max="2565" width="2.28515625" style="8" customWidth="1"/>
    <col min="2566" max="2566" width="32.42578125" style="8" customWidth="1"/>
    <col min="2567" max="2567" width="16.140625" style="8" customWidth="1"/>
    <col min="2568" max="2568" width="4.42578125" style="8" customWidth="1"/>
    <col min="2569" max="2569" width="4.85546875" style="8" customWidth="1"/>
    <col min="2570" max="2570" width="3.140625" style="8" customWidth="1"/>
    <col min="2571" max="2808" width="8.85546875" style="8"/>
    <col min="2809" max="2809" width="9.42578125" style="8" customWidth="1"/>
    <col min="2810" max="2810" width="10.28515625" style="8" customWidth="1"/>
    <col min="2811" max="2811" width="20.42578125" style="8" customWidth="1"/>
    <col min="2812" max="2812" width="18.140625" style="8" customWidth="1"/>
    <col min="2813" max="2813" width="28.7109375" style="8" customWidth="1"/>
    <col min="2814" max="2814" width="8" style="8" customWidth="1"/>
    <col min="2815" max="2816" width="2.7109375" style="8" customWidth="1"/>
    <col min="2817" max="2817" width="4.140625" style="8" customWidth="1"/>
    <col min="2818" max="2818" width="2.7109375" style="8" customWidth="1"/>
    <col min="2819" max="2819" width="2.28515625" style="8" customWidth="1"/>
    <col min="2820" max="2820" width="63.28515625" style="8" customWidth="1"/>
    <col min="2821" max="2821" width="2.28515625" style="8" customWidth="1"/>
    <col min="2822" max="2822" width="32.42578125" style="8" customWidth="1"/>
    <col min="2823" max="2823" width="16.140625" style="8" customWidth="1"/>
    <col min="2824" max="2824" width="4.42578125" style="8" customWidth="1"/>
    <col min="2825" max="2825" width="4.85546875" style="8" customWidth="1"/>
    <col min="2826" max="2826" width="3.140625" style="8" customWidth="1"/>
    <col min="2827" max="3064" width="8.85546875" style="8"/>
    <col min="3065" max="3065" width="9.42578125" style="8" customWidth="1"/>
    <col min="3066" max="3066" width="10.28515625" style="8" customWidth="1"/>
    <col min="3067" max="3067" width="20.42578125" style="8" customWidth="1"/>
    <col min="3068" max="3068" width="18.140625" style="8" customWidth="1"/>
    <col min="3069" max="3069" width="28.7109375" style="8" customWidth="1"/>
    <col min="3070" max="3070" width="8" style="8" customWidth="1"/>
    <col min="3071" max="3072" width="2.7109375" style="8" customWidth="1"/>
    <col min="3073" max="3073" width="4.140625" style="8" customWidth="1"/>
    <col min="3074" max="3074" width="2.7109375" style="8" customWidth="1"/>
    <col min="3075" max="3075" width="2.28515625" style="8" customWidth="1"/>
    <col min="3076" max="3076" width="63.28515625" style="8" customWidth="1"/>
    <col min="3077" max="3077" width="2.28515625" style="8" customWidth="1"/>
    <col min="3078" max="3078" width="32.42578125" style="8" customWidth="1"/>
    <col min="3079" max="3079" width="16.140625" style="8" customWidth="1"/>
    <col min="3080" max="3080" width="4.42578125" style="8" customWidth="1"/>
    <col min="3081" max="3081" width="4.85546875" style="8" customWidth="1"/>
    <col min="3082" max="3082" width="3.140625" style="8" customWidth="1"/>
    <col min="3083" max="3320" width="8.85546875" style="8"/>
    <col min="3321" max="3321" width="9.42578125" style="8" customWidth="1"/>
    <col min="3322" max="3322" width="10.28515625" style="8" customWidth="1"/>
    <col min="3323" max="3323" width="20.42578125" style="8" customWidth="1"/>
    <col min="3324" max="3324" width="18.140625" style="8" customWidth="1"/>
    <col min="3325" max="3325" width="28.7109375" style="8" customWidth="1"/>
    <col min="3326" max="3326" width="8" style="8" customWidth="1"/>
    <col min="3327" max="3328" width="2.7109375" style="8" customWidth="1"/>
    <col min="3329" max="3329" width="4.140625" style="8" customWidth="1"/>
    <col min="3330" max="3330" width="2.7109375" style="8" customWidth="1"/>
    <col min="3331" max="3331" width="2.28515625" style="8" customWidth="1"/>
    <col min="3332" max="3332" width="63.28515625" style="8" customWidth="1"/>
    <col min="3333" max="3333" width="2.28515625" style="8" customWidth="1"/>
    <col min="3334" max="3334" width="32.42578125" style="8" customWidth="1"/>
    <col min="3335" max="3335" width="16.140625" style="8" customWidth="1"/>
    <col min="3336" max="3336" width="4.42578125" style="8" customWidth="1"/>
    <col min="3337" max="3337" width="4.85546875" style="8" customWidth="1"/>
    <col min="3338" max="3338" width="3.140625" style="8" customWidth="1"/>
    <col min="3339" max="3576" width="8.85546875" style="8"/>
    <col min="3577" max="3577" width="9.42578125" style="8" customWidth="1"/>
    <col min="3578" max="3578" width="10.28515625" style="8" customWidth="1"/>
    <col min="3579" max="3579" width="20.42578125" style="8" customWidth="1"/>
    <col min="3580" max="3580" width="18.140625" style="8" customWidth="1"/>
    <col min="3581" max="3581" width="28.7109375" style="8" customWidth="1"/>
    <col min="3582" max="3582" width="8" style="8" customWidth="1"/>
    <col min="3583" max="3584" width="2.7109375" style="8" customWidth="1"/>
    <col min="3585" max="3585" width="4.140625" style="8" customWidth="1"/>
    <col min="3586" max="3586" width="2.7109375" style="8" customWidth="1"/>
    <col min="3587" max="3587" width="2.28515625" style="8" customWidth="1"/>
    <col min="3588" max="3588" width="63.28515625" style="8" customWidth="1"/>
    <col min="3589" max="3589" width="2.28515625" style="8" customWidth="1"/>
    <col min="3590" max="3590" width="32.42578125" style="8" customWidth="1"/>
    <col min="3591" max="3591" width="16.140625" style="8" customWidth="1"/>
    <col min="3592" max="3592" width="4.42578125" style="8" customWidth="1"/>
    <col min="3593" max="3593" width="4.85546875" style="8" customWidth="1"/>
    <col min="3594" max="3594" width="3.140625" style="8" customWidth="1"/>
    <col min="3595" max="3832" width="8.85546875" style="8"/>
    <col min="3833" max="3833" width="9.42578125" style="8" customWidth="1"/>
    <col min="3834" max="3834" width="10.28515625" style="8" customWidth="1"/>
    <col min="3835" max="3835" width="20.42578125" style="8" customWidth="1"/>
    <col min="3836" max="3836" width="18.140625" style="8" customWidth="1"/>
    <col min="3837" max="3837" width="28.7109375" style="8" customWidth="1"/>
    <col min="3838" max="3838" width="8" style="8" customWidth="1"/>
    <col min="3839" max="3840" width="2.7109375" style="8" customWidth="1"/>
    <col min="3841" max="3841" width="4.140625" style="8" customWidth="1"/>
    <col min="3842" max="3842" width="2.7109375" style="8" customWidth="1"/>
    <col min="3843" max="3843" width="2.28515625" style="8" customWidth="1"/>
    <col min="3844" max="3844" width="63.28515625" style="8" customWidth="1"/>
    <col min="3845" max="3845" width="2.28515625" style="8" customWidth="1"/>
    <col min="3846" max="3846" width="32.42578125" style="8" customWidth="1"/>
    <col min="3847" max="3847" width="16.140625" style="8" customWidth="1"/>
    <col min="3848" max="3848" width="4.42578125" style="8" customWidth="1"/>
    <col min="3849" max="3849" width="4.85546875" style="8" customWidth="1"/>
    <col min="3850" max="3850" width="3.140625" style="8" customWidth="1"/>
    <col min="3851" max="4088" width="8.85546875" style="8"/>
    <col min="4089" max="4089" width="9.42578125" style="8" customWidth="1"/>
    <col min="4090" max="4090" width="10.28515625" style="8" customWidth="1"/>
    <col min="4091" max="4091" width="20.42578125" style="8" customWidth="1"/>
    <col min="4092" max="4092" width="18.140625" style="8" customWidth="1"/>
    <col min="4093" max="4093" width="28.7109375" style="8" customWidth="1"/>
    <col min="4094" max="4094" width="8" style="8" customWidth="1"/>
    <col min="4095" max="4096" width="2.7109375" style="8" customWidth="1"/>
    <col min="4097" max="4097" width="4.140625" style="8" customWidth="1"/>
    <col min="4098" max="4098" width="2.7109375" style="8" customWidth="1"/>
    <col min="4099" max="4099" width="2.28515625" style="8" customWidth="1"/>
    <col min="4100" max="4100" width="63.28515625" style="8" customWidth="1"/>
    <col min="4101" max="4101" width="2.28515625" style="8" customWidth="1"/>
    <col min="4102" max="4102" width="32.42578125" style="8" customWidth="1"/>
    <col min="4103" max="4103" width="16.140625" style="8" customWidth="1"/>
    <col min="4104" max="4104" width="4.42578125" style="8" customWidth="1"/>
    <col min="4105" max="4105" width="4.85546875" style="8" customWidth="1"/>
    <col min="4106" max="4106" width="3.140625" style="8" customWidth="1"/>
    <col min="4107" max="4344" width="8.85546875" style="8"/>
    <col min="4345" max="4345" width="9.42578125" style="8" customWidth="1"/>
    <col min="4346" max="4346" width="10.28515625" style="8" customWidth="1"/>
    <col min="4347" max="4347" width="20.42578125" style="8" customWidth="1"/>
    <col min="4348" max="4348" width="18.140625" style="8" customWidth="1"/>
    <col min="4349" max="4349" width="28.7109375" style="8" customWidth="1"/>
    <col min="4350" max="4350" width="8" style="8" customWidth="1"/>
    <col min="4351" max="4352" width="2.7109375" style="8" customWidth="1"/>
    <col min="4353" max="4353" width="4.140625" style="8" customWidth="1"/>
    <col min="4354" max="4354" width="2.7109375" style="8" customWidth="1"/>
    <col min="4355" max="4355" width="2.28515625" style="8" customWidth="1"/>
    <col min="4356" max="4356" width="63.28515625" style="8" customWidth="1"/>
    <col min="4357" max="4357" width="2.28515625" style="8" customWidth="1"/>
    <col min="4358" max="4358" width="32.42578125" style="8" customWidth="1"/>
    <col min="4359" max="4359" width="16.140625" style="8" customWidth="1"/>
    <col min="4360" max="4360" width="4.42578125" style="8" customWidth="1"/>
    <col min="4361" max="4361" width="4.85546875" style="8" customWidth="1"/>
    <col min="4362" max="4362" width="3.140625" style="8" customWidth="1"/>
    <col min="4363" max="4600" width="8.85546875" style="8"/>
    <col min="4601" max="4601" width="9.42578125" style="8" customWidth="1"/>
    <col min="4602" max="4602" width="10.28515625" style="8" customWidth="1"/>
    <col min="4603" max="4603" width="20.42578125" style="8" customWidth="1"/>
    <col min="4604" max="4604" width="18.140625" style="8" customWidth="1"/>
    <col min="4605" max="4605" width="28.7109375" style="8" customWidth="1"/>
    <col min="4606" max="4606" width="8" style="8" customWidth="1"/>
    <col min="4607" max="4608" width="2.7109375" style="8" customWidth="1"/>
    <col min="4609" max="4609" width="4.140625" style="8" customWidth="1"/>
    <col min="4610" max="4610" width="2.7109375" style="8" customWidth="1"/>
    <col min="4611" max="4611" width="2.28515625" style="8" customWidth="1"/>
    <col min="4612" max="4612" width="63.28515625" style="8" customWidth="1"/>
    <col min="4613" max="4613" width="2.28515625" style="8" customWidth="1"/>
    <col min="4614" max="4614" width="32.42578125" style="8" customWidth="1"/>
    <col min="4615" max="4615" width="16.140625" style="8" customWidth="1"/>
    <col min="4616" max="4616" width="4.42578125" style="8" customWidth="1"/>
    <col min="4617" max="4617" width="4.85546875" style="8" customWidth="1"/>
    <col min="4618" max="4618" width="3.140625" style="8" customWidth="1"/>
    <col min="4619" max="4856" width="8.85546875" style="8"/>
    <col min="4857" max="4857" width="9.42578125" style="8" customWidth="1"/>
    <col min="4858" max="4858" width="10.28515625" style="8" customWidth="1"/>
    <col min="4859" max="4859" width="20.42578125" style="8" customWidth="1"/>
    <col min="4860" max="4860" width="18.140625" style="8" customWidth="1"/>
    <col min="4861" max="4861" width="28.7109375" style="8" customWidth="1"/>
    <col min="4862" max="4862" width="8" style="8" customWidth="1"/>
    <col min="4863" max="4864" width="2.7109375" style="8" customWidth="1"/>
    <col min="4865" max="4865" width="4.140625" style="8" customWidth="1"/>
    <col min="4866" max="4866" width="2.7109375" style="8" customWidth="1"/>
    <col min="4867" max="4867" width="2.28515625" style="8" customWidth="1"/>
    <col min="4868" max="4868" width="63.28515625" style="8" customWidth="1"/>
    <col min="4869" max="4869" width="2.28515625" style="8" customWidth="1"/>
    <col min="4870" max="4870" width="32.42578125" style="8" customWidth="1"/>
    <col min="4871" max="4871" width="16.140625" style="8" customWidth="1"/>
    <col min="4872" max="4872" width="4.42578125" style="8" customWidth="1"/>
    <col min="4873" max="4873" width="4.85546875" style="8" customWidth="1"/>
    <col min="4874" max="4874" width="3.140625" style="8" customWidth="1"/>
    <col min="4875" max="5112" width="8.85546875" style="8"/>
    <col min="5113" max="5113" width="9.42578125" style="8" customWidth="1"/>
    <col min="5114" max="5114" width="10.28515625" style="8" customWidth="1"/>
    <col min="5115" max="5115" width="20.42578125" style="8" customWidth="1"/>
    <col min="5116" max="5116" width="18.140625" style="8" customWidth="1"/>
    <col min="5117" max="5117" width="28.7109375" style="8" customWidth="1"/>
    <col min="5118" max="5118" width="8" style="8" customWidth="1"/>
    <col min="5119" max="5120" width="2.7109375" style="8" customWidth="1"/>
    <col min="5121" max="5121" width="4.140625" style="8" customWidth="1"/>
    <col min="5122" max="5122" width="2.7109375" style="8" customWidth="1"/>
    <col min="5123" max="5123" width="2.28515625" style="8" customWidth="1"/>
    <col min="5124" max="5124" width="63.28515625" style="8" customWidth="1"/>
    <col min="5125" max="5125" width="2.28515625" style="8" customWidth="1"/>
    <col min="5126" max="5126" width="32.42578125" style="8" customWidth="1"/>
    <col min="5127" max="5127" width="16.140625" style="8" customWidth="1"/>
    <col min="5128" max="5128" width="4.42578125" style="8" customWidth="1"/>
    <col min="5129" max="5129" width="4.85546875" style="8" customWidth="1"/>
    <col min="5130" max="5130" width="3.140625" style="8" customWidth="1"/>
    <col min="5131" max="5368" width="8.85546875" style="8"/>
    <col min="5369" max="5369" width="9.42578125" style="8" customWidth="1"/>
    <col min="5370" max="5370" width="10.28515625" style="8" customWidth="1"/>
    <col min="5371" max="5371" width="20.42578125" style="8" customWidth="1"/>
    <col min="5372" max="5372" width="18.140625" style="8" customWidth="1"/>
    <col min="5373" max="5373" width="28.7109375" style="8" customWidth="1"/>
    <col min="5374" max="5374" width="8" style="8" customWidth="1"/>
    <col min="5375" max="5376" width="2.7109375" style="8" customWidth="1"/>
    <col min="5377" max="5377" width="4.140625" style="8" customWidth="1"/>
    <col min="5378" max="5378" width="2.7109375" style="8" customWidth="1"/>
    <col min="5379" max="5379" width="2.28515625" style="8" customWidth="1"/>
    <col min="5380" max="5380" width="63.28515625" style="8" customWidth="1"/>
    <col min="5381" max="5381" width="2.28515625" style="8" customWidth="1"/>
    <col min="5382" max="5382" width="32.42578125" style="8" customWidth="1"/>
    <col min="5383" max="5383" width="16.140625" style="8" customWidth="1"/>
    <col min="5384" max="5384" width="4.42578125" style="8" customWidth="1"/>
    <col min="5385" max="5385" width="4.85546875" style="8" customWidth="1"/>
    <col min="5386" max="5386" width="3.140625" style="8" customWidth="1"/>
    <col min="5387" max="5624" width="8.85546875" style="8"/>
    <col min="5625" max="5625" width="9.42578125" style="8" customWidth="1"/>
    <col min="5626" max="5626" width="10.28515625" style="8" customWidth="1"/>
    <col min="5627" max="5627" width="20.42578125" style="8" customWidth="1"/>
    <col min="5628" max="5628" width="18.140625" style="8" customWidth="1"/>
    <col min="5629" max="5629" width="28.7109375" style="8" customWidth="1"/>
    <col min="5630" max="5630" width="8" style="8" customWidth="1"/>
    <col min="5631" max="5632" width="2.7109375" style="8" customWidth="1"/>
    <col min="5633" max="5633" width="4.140625" style="8" customWidth="1"/>
    <col min="5634" max="5634" width="2.7109375" style="8" customWidth="1"/>
    <col min="5635" max="5635" width="2.28515625" style="8" customWidth="1"/>
    <col min="5636" max="5636" width="63.28515625" style="8" customWidth="1"/>
    <col min="5637" max="5637" width="2.28515625" style="8" customWidth="1"/>
    <col min="5638" max="5638" width="32.42578125" style="8" customWidth="1"/>
    <col min="5639" max="5639" width="16.140625" style="8" customWidth="1"/>
    <col min="5640" max="5640" width="4.42578125" style="8" customWidth="1"/>
    <col min="5641" max="5641" width="4.85546875" style="8" customWidth="1"/>
    <col min="5642" max="5642" width="3.140625" style="8" customWidth="1"/>
    <col min="5643" max="5880" width="8.85546875" style="8"/>
    <col min="5881" max="5881" width="9.42578125" style="8" customWidth="1"/>
    <col min="5882" max="5882" width="10.28515625" style="8" customWidth="1"/>
    <col min="5883" max="5883" width="20.42578125" style="8" customWidth="1"/>
    <col min="5884" max="5884" width="18.140625" style="8" customWidth="1"/>
    <col min="5885" max="5885" width="28.7109375" style="8" customWidth="1"/>
    <col min="5886" max="5886" width="8" style="8" customWidth="1"/>
    <col min="5887" max="5888" width="2.7109375" style="8" customWidth="1"/>
    <col min="5889" max="5889" width="4.140625" style="8" customWidth="1"/>
    <col min="5890" max="5890" width="2.7109375" style="8" customWidth="1"/>
    <col min="5891" max="5891" width="2.28515625" style="8" customWidth="1"/>
    <col min="5892" max="5892" width="63.28515625" style="8" customWidth="1"/>
    <col min="5893" max="5893" width="2.28515625" style="8" customWidth="1"/>
    <col min="5894" max="5894" width="32.42578125" style="8" customWidth="1"/>
    <col min="5895" max="5895" width="16.140625" style="8" customWidth="1"/>
    <col min="5896" max="5896" width="4.42578125" style="8" customWidth="1"/>
    <col min="5897" max="5897" width="4.85546875" style="8" customWidth="1"/>
    <col min="5898" max="5898" width="3.140625" style="8" customWidth="1"/>
    <col min="5899" max="6136" width="8.85546875" style="8"/>
    <col min="6137" max="6137" width="9.42578125" style="8" customWidth="1"/>
    <col min="6138" max="6138" width="10.28515625" style="8" customWidth="1"/>
    <col min="6139" max="6139" width="20.42578125" style="8" customWidth="1"/>
    <col min="6140" max="6140" width="18.140625" style="8" customWidth="1"/>
    <col min="6141" max="6141" width="28.7109375" style="8" customWidth="1"/>
    <col min="6142" max="6142" width="8" style="8" customWidth="1"/>
    <col min="6143" max="6144" width="2.7109375" style="8" customWidth="1"/>
    <col min="6145" max="6145" width="4.140625" style="8" customWidth="1"/>
    <col min="6146" max="6146" width="2.7109375" style="8" customWidth="1"/>
    <col min="6147" max="6147" width="2.28515625" style="8" customWidth="1"/>
    <col min="6148" max="6148" width="63.28515625" style="8" customWidth="1"/>
    <col min="6149" max="6149" width="2.28515625" style="8" customWidth="1"/>
    <col min="6150" max="6150" width="32.42578125" style="8" customWidth="1"/>
    <col min="6151" max="6151" width="16.140625" style="8" customWidth="1"/>
    <col min="6152" max="6152" width="4.42578125" style="8" customWidth="1"/>
    <col min="6153" max="6153" width="4.85546875" style="8" customWidth="1"/>
    <col min="6154" max="6154" width="3.140625" style="8" customWidth="1"/>
    <col min="6155" max="6392" width="8.85546875" style="8"/>
    <col min="6393" max="6393" width="9.42578125" style="8" customWidth="1"/>
    <col min="6394" max="6394" width="10.28515625" style="8" customWidth="1"/>
    <col min="6395" max="6395" width="20.42578125" style="8" customWidth="1"/>
    <col min="6396" max="6396" width="18.140625" style="8" customWidth="1"/>
    <col min="6397" max="6397" width="28.7109375" style="8" customWidth="1"/>
    <col min="6398" max="6398" width="8" style="8" customWidth="1"/>
    <col min="6399" max="6400" width="2.7109375" style="8" customWidth="1"/>
    <col min="6401" max="6401" width="4.140625" style="8" customWidth="1"/>
    <col min="6402" max="6402" width="2.7109375" style="8" customWidth="1"/>
    <col min="6403" max="6403" width="2.28515625" style="8" customWidth="1"/>
    <col min="6404" max="6404" width="63.28515625" style="8" customWidth="1"/>
    <col min="6405" max="6405" width="2.28515625" style="8" customWidth="1"/>
    <col min="6406" max="6406" width="32.42578125" style="8" customWidth="1"/>
    <col min="6407" max="6407" width="16.140625" style="8" customWidth="1"/>
    <col min="6408" max="6408" width="4.42578125" style="8" customWidth="1"/>
    <col min="6409" max="6409" width="4.85546875" style="8" customWidth="1"/>
    <col min="6410" max="6410" width="3.140625" style="8" customWidth="1"/>
    <col min="6411" max="6648" width="8.85546875" style="8"/>
    <col min="6649" max="6649" width="9.42578125" style="8" customWidth="1"/>
    <col min="6650" max="6650" width="10.28515625" style="8" customWidth="1"/>
    <col min="6651" max="6651" width="20.42578125" style="8" customWidth="1"/>
    <col min="6652" max="6652" width="18.140625" style="8" customWidth="1"/>
    <col min="6653" max="6653" width="28.7109375" style="8" customWidth="1"/>
    <col min="6654" max="6654" width="8" style="8" customWidth="1"/>
    <col min="6655" max="6656" width="2.7109375" style="8" customWidth="1"/>
    <col min="6657" max="6657" width="4.140625" style="8" customWidth="1"/>
    <col min="6658" max="6658" width="2.7109375" style="8" customWidth="1"/>
    <col min="6659" max="6659" width="2.28515625" style="8" customWidth="1"/>
    <col min="6660" max="6660" width="63.28515625" style="8" customWidth="1"/>
    <col min="6661" max="6661" width="2.28515625" style="8" customWidth="1"/>
    <col min="6662" max="6662" width="32.42578125" style="8" customWidth="1"/>
    <col min="6663" max="6663" width="16.140625" style="8" customWidth="1"/>
    <col min="6664" max="6664" width="4.42578125" style="8" customWidth="1"/>
    <col min="6665" max="6665" width="4.85546875" style="8" customWidth="1"/>
    <col min="6666" max="6666" width="3.140625" style="8" customWidth="1"/>
    <col min="6667" max="6904" width="8.85546875" style="8"/>
    <col min="6905" max="6905" width="9.42578125" style="8" customWidth="1"/>
    <col min="6906" max="6906" width="10.28515625" style="8" customWidth="1"/>
    <col min="6907" max="6907" width="20.42578125" style="8" customWidth="1"/>
    <col min="6908" max="6908" width="18.140625" style="8" customWidth="1"/>
    <col min="6909" max="6909" width="28.7109375" style="8" customWidth="1"/>
    <col min="6910" max="6910" width="8" style="8" customWidth="1"/>
    <col min="6911" max="6912" width="2.7109375" style="8" customWidth="1"/>
    <col min="6913" max="6913" width="4.140625" style="8" customWidth="1"/>
    <col min="6914" max="6914" width="2.7109375" style="8" customWidth="1"/>
    <col min="6915" max="6915" width="2.28515625" style="8" customWidth="1"/>
    <col min="6916" max="6916" width="63.28515625" style="8" customWidth="1"/>
    <col min="6917" max="6917" width="2.28515625" style="8" customWidth="1"/>
    <col min="6918" max="6918" width="32.42578125" style="8" customWidth="1"/>
    <col min="6919" max="6919" width="16.140625" style="8" customWidth="1"/>
    <col min="6920" max="6920" width="4.42578125" style="8" customWidth="1"/>
    <col min="6921" max="6921" width="4.85546875" style="8" customWidth="1"/>
    <col min="6922" max="6922" width="3.140625" style="8" customWidth="1"/>
    <col min="6923" max="7160" width="8.85546875" style="8"/>
    <col min="7161" max="7161" width="9.42578125" style="8" customWidth="1"/>
    <col min="7162" max="7162" width="10.28515625" style="8" customWidth="1"/>
    <col min="7163" max="7163" width="20.42578125" style="8" customWidth="1"/>
    <col min="7164" max="7164" width="18.140625" style="8" customWidth="1"/>
    <col min="7165" max="7165" width="28.7109375" style="8" customWidth="1"/>
    <col min="7166" max="7166" width="8" style="8" customWidth="1"/>
    <col min="7167" max="7168" width="2.7109375" style="8" customWidth="1"/>
    <col min="7169" max="7169" width="4.140625" style="8" customWidth="1"/>
    <col min="7170" max="7170" width="2.7109375" style="8" customWidth="1"/>
    <col min="7171" max="7171" width="2.28515625" style="8" customWidth="1"/>
    <col min="7172" max="7172" width="63.28515625" style="8" customWidth="1"/>
    <col min="7173" max="7173" width="2.28515625" style="8" customWidth="1"/>
    <col min="7174" max="7174" width="32.42578125" style="8" customWidth="1"/>
    <col min="7175" max="7175" width="16.140625" style="8" customWidth="1"/>
    <col min="7176" max="7176" width="4.42578125" style="8" customWidth="1"/>
    <col min="7177" max="7177" width="4.85546875" style="8" customWidth="1"/>
    <col min="7178" max="7178" width="3.140625" style="8" customWidth="1"/>
    <col min="7179" max="7416" width="8.85546875" style="8"/>
    <col min="7417" max="7417" width="9.42578125" style="8" customWidth="1"/>
    <col min="7418" max="7418" width="10.28515625" style="8" customWidth="1"/>
    <col min="7419" max="7419" width="20.42578125" style="8" customWidth="1"/>
    <col min="7420" max="7420" width="18.140625" style="8" customWidth="1"/>
    <col min="7421" max="7421" width="28.7109375" style="8" customWidth="1"/>
    <col min="7422" max="7422" width="8" style="8" customWidth="1"/>
    <col min="7423" max="7424" width="2.7109375" style="8" customWidth="1"/>
    <col min="7425" max="7425" width="4.140625" style="8" customWidth="1"/>
    <col min="7426" max="7426" width="2.7109375" style="8" customWidth="1"/>
    <col min="7427" max="7427" width="2.28515625" style="8" customWidth="1"/>
    <col min="7428" max="7428" width="63.28515625" style="8" customWidth="1"/>
    <col min="7429" max="7429" width="2.28515625" style="8" customWidth="1"/>
    <col min="7430" max="7430" width="32.42578125" style="8" customWidth="1"/>
    <col min="7431" max="7431" width="16.140625" style="8" customWidth="1"/>
    <col min="7432" max="7432" width="4.42578125" style="8" customWidth="1"/>
    <col min="7433" max="7433" width="4.85546875" style="8" customWidth="1"/>
    <col min="7434" max="7434" width="3.140625" style="8" customWidth="1"/>
    <col min="7435" max="7672" width="8.85546875" style="8"/>
    <col min="7673" max="7673" width="9.42578125" style="8" customWidth="1"/>
    <col min="7674" max="7674" width="10.28515625" style="8" customWidth="1"/>
    <col min="7675" max="7675" width="20.42578125" style="8" customWidth="1"/>
    <col min="7676" max="7676" width="18.140625" style="8" customWidth="1"/>
    <col min="7677" max="7677" width="28.7109375" style="8" customWidth="1"/>
    <col min="7678" max="7678" width="8" style="8" customWidth="1"/>
    <col min="7679" max="7680" width="2.7109375" style="8" customWidth="1"/>
    <col min="7681" max="7681" width="4.140625" style="8" customWidth="1"/>
    <col min="7682" max="7682" width="2.7109375" style="8" customWidth="1"/>
    <col min="7683" max="7683" width="2.28515625" style="8" customWidth="1"/>
    <col min="7684" max="7684" width="63.28515625" style="8" customWidth="1"/>
    <col min="7685" max="7685" width="2.28515625" style="8" customWidth="1"/>
    <col min="7686" max="7686" width="32.42578125" style="8" customWidth="1"/>
    <col min="7687" max="7687" width="16.140625" style="8" customWidth="1"/>
    <col min="7688" max="7688" width="4.42578125" style="8" customWidth="1"/>
    <col min="7689" max="7689" width="4.85546875" style="8" customWidth="1"/>
    <col min="7690" max="7690" width="3.140625" style="8" customWidth="1"/>
    <col min="7691" max="7928" width="8.85546875" style="8"/>
    <col min="7929" max="7929" width="9.42578125" style="8" customWidth="1"/>
    <col min="7930" max="7930" width="10.28515625" style="8" customWidth="1"/>
    <col min="7931" max="7931" width="20.42578125" style="8" customWidth="1"/>
    <col min="7932" max="7932" width="18.140625" style="8" customWidth="1"/>
    <col min="7933" max="7933" width="28.7109375" style="8" customWidth="1"/>
    <col min="7934" max="7934" width="8" style="8" customWidth="1"/>
    <col min="7935" max="7936" width="2.7109375" style="8" customWidth="1"/>
    <col min="7937" max="7937" width="4.140625" style="8" customWidth="1"/>
    <col min="7938" max="7938" width="2.7109375" style="8" customWidth="1"/>
    <col min="7939" max="7939" width="2.28515625" style="8" customWidth="1"/>
    <col min="7940" max="7940" width="63.28515625" style="8" customWidth="1"/>
    <col min="7941" max="7941" width="2.28515625" style="8" customWidth="1"/>
    <col min="7942" max="7942" width="32.42578125" style="8" customWidth="1"/>
    <col min="7943" max="7943" width="16.140625" style="8" customWidth="1"/>
    <col min="7944" max="7944" width="4.42578125" style="8" customWidth="1"/>
    <col min="7945" max="7945" width="4.85546875" style="8" customWidth="1"/>
    <col min="7946" max="7946" width="3.140625" style="8" customWidth="1"/>
    <col min="7947" max="8184" width="8.85546875" style="8"/>
    <col min="8185" max="8185" width="9.42578125" style="8" customWidth="1"/>
    <col min="8186" max="8186" width="10.28515625" style="8" customWidth="1"/>
    <col min="8187" max="8187" width="20.42578125" style="8" customWidth="1"/>
    <col min="8188" max="8188" width="18.140625" style="8" customWidth="1"/>
    <col min="8189" max="8189" width="28.7109375" style="8" customWidth="1"/>
    <col min="8190" max="8190" width="8" style="8" customWidth="1"/>
    <col min="8191" max="8192" width="2.7109375" style="8" customWidth="1"/>
    <col min="8193" max="8193" width="4.140625" style="8" customWidth="1"/>
    <col min="8194" max="8194" width="2.7109375" style="8" customWidth="1"/>
    <col min="8195" max="8195" width="2.28515625" style="8" customWidth="1"/>
    <col min="8196" max="8196" width="63.28515625" style="8" customWidth="1"/>
    <col min="8197" max="8197" width="2.28515625" style="8" customWidth="1"/>
    <col min="8198" max="8198" width="32.42578125" style="8" customWidth="1"/>
    <col min="8199" max="8199" width="16.140625" style="8" customWidth="1"/>
    <col min="8200" max="8200" width="4.42578125" style="8" customWidth="1"/>
    <col min="8201" max="8201" width="4.85546875" style="8" customWidth="1"/>
    <col min="8202" max="8202" width="3.140625" style="8" customWidth="1"/>
    <col min="8203" max="8440" width="8.85546875" style="8"/>
    <col min="8441" max="8441" width="9.42578125" style="8" customWidth="1"/>
    <col min="8442" max="8442" width="10.28515625" style="8" customWidth="1"/>
    <col min="8443" max="8443" width="20.42578125" style="8" customWidth="1"/>
    <col min="8444" max="8444" width="18.140625" style="8" customWidth="1"/>
    <col min="8445" max="8445" width="28.7109375" style="8" customWidth="1"/>
    <col min="8446" max="8446" width="8" style="8" customWidth="1"/>
    <col min="8447" max="8448" width="2.7109375" style="8" customWidth="1"/>
    <col min="8449" max="8449" width="4.140625" style="8" customWidth="1"/>
    <col min="8450" max="8450" width="2.7109375" style="8" customWidth="1"/>
    <col min="8451" max="8451" width="2.28515625" style="8" customWidth="1"/>
    <col min="8452" max="8452" width="63.28515625" style="8" customWidth="1"/>
    <col min="8453" max="8453" width="2.28515625" style="8" customWidth="1"/>
    <col min="8454" max="8454" width="32.42578125" style="8" customWidth="1"/>
    <col min="8455" max="8455" width="16.140625" style="8" customWidth="1"/>
    <col min="8456" max="8456" width="4.42578125" style="8" customWidth="1"/>
    <col min="8457" max="8457" width="4.85546875" style="8" customWidth="1"/>
    <col min="8458" max="8458" width="3.140625" style="8" customWidth="1"/>
    <col min="8459" max="8696" width="8.85546875" style="8"/>
    <col min="8697" max="8697" width="9.42578125" style="8" customWidth="1"/>
    <col min="8698" max="8698" width="10.28515625" style="8" customWidth="1"/>
    <col min="8699" max="8699" width="20.42578125" style="8" customWidth="1"/>
    <col min="8700" max="8700" width="18.140625" style="8" customWidth="1"/>
    <col min="8701" max="8701" width="28.7109375" style="8" customWidth="1"/>
    <col min="8702" max="8702" width="8" style="8" customWidth="1"/>
    <col min="8703" max="8704" width="2.7109375" style="8" customWidth="1"/>
    <col min="8705" max="8705" width="4.140625" style="8" customWidth="1"/>
    <col min="8706" max="8706" width="2.7109375" style="8" customWidth="1"/>
    <col min="8707" max="8707" width="2.28515625" style="8" customWidth="1"/>
    <col min="8708" max="8708" width="63.28515625" style="8" customWidth="1"/>
    <col min="8709" max="8709" width="2.28515625" style="8" customWidth="1"/>
    <col min="8710" max="8710" width="32.42578125" style="8" customWidth="1"/>
    <col min="8711" max="8711" width="16.140625" style="8" customWidth="1"/>
    <col min="8712" max="8712" width="4.42578125" style="8" customWidth="1"/>
    <col min="8713" max="8713" width="4.85546875" style="8" customWidth="1"/>
    <col min="8714" max="8714" width="3.140625" style="8" customWidth="1"/>
    <col min="8715" max="8952" width="8.85546875" style="8"/>
    <col min="8953" max="8953" width="9.42578125" style="8" customWidth="1"/>
    <col min="8954" max="8954" width="10.28515625" style="8" customWidth="1"/>
    <col min="8955" max="8955" width="20.42578125" style="8" customWidth="1"/>
    <col min="8956" max="8956" width="18.140625" style="8" customWidth="1"/>
    <col min="8957" max="8957" width="28.7109375" style="8" customWidth="1"/>
    <col min="8958" max="8958" width="8" style="8" customWidth="1"/>
    <col min="8959" max="8960" width="2.7109375" style="8" customWidth="1"/>
    <col min="8961" max="8961" width="4.140625" style="8" customWidth="1"/>
    <col min="8962" max="8962" width="2.7109375" style="8" customWidth="1"/>
    <col min="8963" max="8963" width="2.28515625" style="8" customWidth="1"/>
    <col min="8964" max="8964" width="63.28515625" style="8" customWidth="1"/>
    <col min="8965" max="8965" width="2.28515625" style="8" customWidth="1"/>
    <col min="8966" max="8966" width="32.42578125" style="8" customWidth="1"/>
    <col min="8967" max="8967" width="16.140625" style="8" customWidth="1"/>
    <col min="8968" max="8968" width="4.42578125" style="8" customWidth="1"/>
    <col min="8969" max="8969" width="4.85546875" style="8" customWidth="1"/>
    <col min="8970" max="8970" width="3.140625" style="8" customWidth="1"/>
    <col min="8971" max="9208" width="8.85546875" style="8"/>
    <col min="9209" max="9209" width="9.42578125" style="8" customWidth="1"/>
    <col min="9210" max="9210" width="10.28515625" style="8" customWidth="1"/>
    <col min="9211" max="9211" width="20.42578125" style="8" customWidth="1"/>
    <col min="9212" max="9212" width="18.140625" style="8" customWidth="1"/>
    <col min="9213" max="9213" width="28.7109375" style="8" customWidth="1"/>
    <col min="9214" max="9214" width="8" style="8" customWidth="1"/>
    <col min="9215" max="9216" width="2.7109375" style="8" customWidth="1"/>
    <col min="9217" max="9217" width="4.140625" style="8" customWidth="1"/>
    <col min="9218" max="9218" width="2.7109375" style="8" customWidth="1"/>
    <col min="9219" max="9219" width="2.28515625" style="8" customWidth="1"/>
    <col min="9220" max="9220" width="63.28515625" style="8" customWidth="1"/>
    <col min="9221" max="9221" width="2.28515625" style="8" customWidth="1"/>
    <col min="9222" max="9222" width="32.42578125" style="8" customWidth="1"/>
    <col min="9223" max="9223" width="16.140625" style="8" customWidth="1"/>
    <col min="9224" max="9224" width="4.42578125" style="8" customWidth="1"/>
    <col min="9225" max="9225" width="4.85546875" style="8" customWidth="1"/>
    <col min="9226" max="9226" width="3.140625" style="8" customWidth="1"/>
    <col min="9227" max="9464" width="8.85546875" style="8"/>
    <col min="9465" max="9465" width="9.42578125" style="8" customWidth="1"/>
    <col min="9466" max="9466" width="10.28515625" style="8" customWidth="1"/>
    <col min="9467" max="9467" width="20.42578125" style="8" customWidth="1"/>
    <col min="9468" max="9468" width="18.140625" style="8" customWidth="1"/>
    <col min="9469" max="9469" width="28.7109375" style="8" customWidth="1"/>
    <col min="9470" max="9470" width="8" style="8" customWidth="1"/>
    <col min="9471" max="9472" width="2.7109375" style="8" customWidth="1"/>
    <col min="9473" max="9473" width="4.140625" style="8" customWidth="1"/>
    <col min="9474" max="9474" width="2.7109375" style="8" customWidth="1"/>
    <col min="9475" max="9475" width="2.28515625" style="8" customWidth="1"/>
    <col min="9476" max="9476" width="63.28515625" style="8" customWidth="1"/>
    <col min="9477" max="9477" width="2.28515625" style="8" customWidth="1"/>
    <col min="9478" max="9478" width="32.42578125" style="8" customWidth="1"/>
    <col min="9479" max="9479" width="16.140625" style="8" customWidth="1"/>
    <col min="9480" max="9480" width="4.42578125" style="8" customWidth="1"/>
    <col min="9481" max="9481" width="4.85546875" style="8" customWidth="1"/>
    <col min="9482" max="9482" width="3.140625" style="8" customWidth="1"/>
    <col min="9483" max="9720" width="8.85546875" style="8"/>
    <col min="9721" max="9721" width="9.42578125" style="8" customWidth="1"/>
    <col min="9722" max="9722" width="10.28515625" style="8" customWidth="1"/>
    <col min="9723" max="9723" width="20.42578125" style="8" customWidth="1"/>
    <col min="9724" max="9724" width="18.140625" style="8" customWidth="1"/>
    <col min="9725" max="9725" width="28.7109375" style="8" customWidth="1"/>
    <col min="9726" max="9726" width="8" style="8" customWidth="1"/>
    <col min="9727" max="9728" width="2.7109375" style="8" customWidth="1"/>
    <col min="9729" max="9729" width="4.140625" style="8" customWidth="1"/>
    <col min="9730" max="9730" width="2.7109375" style="8" customWidth="1"/>
    <col min="9731" max="9731" width="2.28515625" style="8" customWidth="1"/>
    <col min="9732" max="9732" width="63.28515625" style="8" customWidth="1"/>
    <col min="9733" max="9733" width="2.28515625" style="8" customWidth="1"/>
    <col min="9734" max="9734" width="32.42578125" style="8" customWidth="1"/>
    <col min="9735" max="9735" width="16.140625" style="8" customWidth="1"/>
    <col min="9736" max="9736" width="4.42578125" style="8" customWidth="1"/>
    <col min="9737" max="9737" width="4.85546875" style="8" customWidth="1"/>
    <col min="9738" max="9738" width="3.140625" style="8" customWidth="1"/>
    <col min="9739" max="9976" width="8.85546875" style="8"/>
    <col min="9977" max="9977" width="9.42578125" style="8" customWidth="1"/>
    <col min="9978" max="9978" width="10.28515625" style="8" customWidth="1"/>
    <col min="9979" max="9979" width="20.42578125" style="8" customWidth="1"/>
    <col min="9980" max="9980" width="18.140625" style="8" customWidth="1"/>
    <col min="9981" max="9981" width="28.7109375" style="8" customWidth="1"/>
    <col min="9982" max="9982" width="8" style="8" customWidth="1"/>
    <col min="9983" max="9984" width="2.7109375" style="8" customWidth="1"/>
    <col min="9985" max="9985" width="4.140625" style="8" customWidth="1"/>
    <col min="9986" max="9986" width="2.7109375" style="8" customWidth="1"/>
    <col min="9987" max="9987" width="2.28515625" style="8" customWidth="1"/>
    <col min="9988" max="9988" width="63.28515625" style="8" customWidth="1"/>
    <col min="9989" max="9989" width="2.28515625" style="8" customWidth="1"/>
    <col min="9990" max="9990" width="32.42578125" style="8" customWidth="1"/>
    <col min="9991" max="9991" width="16.140625" style="8" customWidth="1"/>
    <col min="9992" max="9992" width="4.42578125" style="8" customWidth="1"/>
    <col min="9993" max="9993" width="4.85546875" style="8" customWidth="1"/>
    <col min="9994" max="9994" width="3.140625" style="8" customWidth="1"/>
    <col min="9995" max="10232" width="8.85546875" style="8"/>
    <col min="10233" max="10233" width="9.42578125" style="8" customWidth="1"/>
    <col min="10234" max="10234" width="10.28515625" style="8" customWidth="1"/>
    <col min="10235" max="10235" width="20.42578125" style="8" customWidth="1"/>
    <col min="10236" max="10236" width="18.140625" style="8" customWidth="1"/>
    <col min="10237" max="10237" width="28.7109375" style="8" customWidth="1"/>
    <col min="10238" max="10238" width="8" style="8" customWidth="1"/>
    <col min="10239" max="10240" width="2.7109375" style="8" customWidth="1"/>
    <col min="10241" max="10241" width="4.140625" style="8" customWidth="1"/>
    <col min="10242" max="10242" width="2.7109375" style="8" customWidth="1"/>
    <col min="10243" max="10243" width="2.28515625" style="8" customWidth="1"/>
    <col min="10244" max="10244" width="63.28515625" style="8" customWidth="1"/>
    <col min="10245" max="10245" width="2.28515625" style="8" customWidth="1"/>
    <col min="10246" max="10246" width="32.42578125" style="8" customWidth="1"/>
    <col min="10247" max="10247" width="16.140625" style="8" customWidth="1"/>
    <col min="10248" max="10248" width="4.42578125" style="8" customWidth="1"/>
    <col min="10249" max="10249" width="4.85546875" style="8" customWidth="1"/>
    <col min="10250" max="10250" width="3.140625" style="8" customWidth="1"/>
    <col min="10251" max="10488" width="8.85546875" style="8"/>
    <col min="10489" max="10489" width="9.42578125" style="8" customWidth="1"/>
    <col min="10490" max="10490" width="10.28515625" style="8" customWidth="1"/>
    <col min="10491" max="10491" width="20.42578125" style="8" customWidth="1"/>
    <col min="10492" max="10492" width="18.140625" style="8" customWidth="1"/>
    <col min="10493" max="10493" width="28.7109375" style="8" customWidth="1"/>
    <col min="10494" max="10494" width="8" style="8" customWidth="1"/>
    <col min="10495" max="10496" width="2.7109375" style="8" customWidth="1"/>
    <col min="10497" max="10497" width="4.140625" style="8" customWidth="1"/>
    <col min="10498" max="10498" width="2.7109375" style="8" customWidth="1"/>
    <col min="10499" max="10499" width="2.28515625" style="8" customWidth="1"/>
    <col min="10500" max="10500" width="63.28515625" style="8" customWidth="1"/>
    <col min="10501" max="10501" width="2.28515625" style="8" customWidth="1"/>
    <col min="10502" max="10502" width="32.42578125" style="8" customWidth="1"/>
    <col min="10503" max="10503" width="16.140625" style="8" customWidth="1"/>
    <col min="10504" max="10504" width="4.42578125" style="8" customWidth="1"/>
    <col min="10505" max="10505" width="4.85546875" style="8" customWidth="1"/>
    <col min="10506" max="10506" width="3.140625" style="8" customWidth="1"/>
    <col min="10507" max="10744" width="8.85546875" style="8"/>
    <col min="10745" max="10745" width="9.42578125" style="8" customWidth="1"/>
    <col min="10746" max="10746" width="10.28515625" style="8" customWidth="1"/>
    <col min="10747" max="10747" width="20.42578125" style="8" customWidth="1"/>
    <col min="10748" max="10748" width="18.140625" style="8" customWidth="1"/>
    <col min="10749" max="10749" width="28.7109375" style="8" customWidth="1"/>
    <col min="10750" max="10750" width="8" style="8" customWidth="1"/>
    <col min="10751" max="10752" width="2.7109375" style="8" customWidth="1"/>
    <col min="10753" max="10753" width="4.140625" style="8" customWidth="1"/>
    <col min="10754" max="10754" width="2.7109375" style="8" customWidth="1"/>
    <col min="10755" max="10755" width="2.28515625" style="8" customWidth="1"/>
    <col min="10756" max="10756" width="63.28515625" style="8" customWidth="1"/>
    <col min="10757" max="10757" width="2.28515625" style="8" customWidth="1"/>
    <col min="10758" max="10758" width="32.42578125" style="8" customWidth="1"/>
    <col min="10759" max="10759" width="16.140625" style="8" customWidth="1"/>
    <col min="10760" max="10760" width="4.42578125" style="8" customWidth="1"/>
    <col min="10761" max="10761" width="4.85546875" style="8" customWidth="1"/>
    <col min="10762" max="10762" width="3.140625" style="8" customWidth="1"/>
    <col min="10763" max="11000" width="8.85546875" style="8"/>
    <col min="11001" max="11001" width="9.42578125" style="8" customWidth="1"/>
    <col min="11002" max="11002" width="10.28515625" style="8" customWidth="1"/>
    <col min="11003" max="11003" width="20.42578125" style="8" customWidth="1"/>
    <col min="11004" max="11004" width="18.140625" style="8" customWidth="1"/>
    <col min="11005" max="11005" width="28.7109375" style="8" customWidth="1"/>
    <col min="11006" max="11006" width="8" style="8" customWidth="1"/>
    <col min="11007" max="11008" width="2.7109375" style="8" customWidth="1"/>
    <col min="11009" max="11009" width="4.140625" style="8" customWidth="1"/>
    <col min="11010" max="11010" width="2.7109375" style="8" customWidth="1"/>
    <col min="11011" max="11011" width="2.28515625" style="8" customWidth="1"/>
    <col min="11012" max="11012" width="63.28515625" style="8" customWidth="1"/>
    <col min="11013" max="11013" width="2.28515625" style="8" customWidth="1"/>
    <col min="11014" max="11014" width="32.42578125" style="8" customWidth="1"/>
    <col min="11015" max="11015" width="16.140625" style="8" customWidth="1"/>
    <col min="11016" max="11016" width="4.42578125" style="8" customWidth="1"/>
    <col min="11017" max="11017" width="4.85546875" style="8" customWidth="1"/>
    <col min="11018" max="11018" width="3.140625" style="8" customWidth="1"/>
    <col min="11019" max="11256" width="8.85546875" style="8"/>
    <col min="11257" max="11257" width="9.42578125" style="8" customWidth="1"/>
    <col min="11258" max="11258" width="10.28515625" style="8" customWidth="1"/>
    <col min="11259" max="11259" width="20.42578125" style="8" customWidth="1"/>
    <col min="11260" max="11260" width="18.140625" style="8" customWidth="1"/>
    <col min="11261" max="11261" width="28.7109375" style="8" customWidth="1"/>
    <col min="11262" max="11262" width="8" style="8" customWidth="1"/>
    <col min="11263" max="11264" width="2.7109375" style="8" customWidth="1"/>
    <col min="11265" max="11265" width="4.140625" style="8" customWidth="1"/>
    <col min="11266" max="11266" width="2.7109375" style="8" customWidth="1"/>
    <col min="11267" max="11267" width="2.28515625" style="8" customWidth="1"/>
    <col min="11268" max="11268" width="63.28515625" style="8" customWidth="1"/>
    <col min="11269" max="11269" width="2.28515625" style="8" customWidth="1"/>
    <col min="11270" max="11270" width="32.42578125" style="8" customWidth="1"/>
    <col min="11271" max="11271" width="16.140625" style="8" customWidth="1"/>
    <col min="11272" max="11272" width="4.42578125" style="8" customWidth="1"/>
    <col min="11273" max="11273" width="4.85546875" style="8" customWidth="1"/>
    <col min="11274" max="11274" width="3.140625" style="8" customWidth="1"/>
    <col min="11275" max="11512" width="8.85546875" style="8"/>
    <col min="11513" max="11513" width="9.42578125" style="8" customWidth="1"/>
    <col min="11514" max="11514" width="10.28515625" style="8" customWidth="1"/>
    <col min="11515" max="11515" width="20.42578125" style="8" customWidth="1"/>
    <col min="11516" max="11516" width="18.140625" style="8" customWidth="1"/>
    <col min="11517" max="11517" width="28.7109375" style="8" customWidth="1"/>
    <col min="11518" max="11518" width="8" style="8" customWidth="1"/>
    <col min="11519" max="11520" width="2.7109375" style="8" customWidth="1"/>
    <col min="11521" max="11521" width="4.140625" style="8" customWidth="1"/>
    <col min="11522" max="11522" width="2.7109375" style="8" customWidth="1"/>
    <col min="11523" max="11523" width="2.28515625" style="8" customWidth="1"/>
    <col min="11524" max="11524" width="63.28515625" style="8" customWidth="1"/>
    <col min="11525" max="11525" width="2.28515625" style="8" customWidth="1"/>
    <col min="11526" max="11526" width="32.42578125" style="8" customWidth="1"/>
    <col min="11527" max="11527" width="16.140625" style="8" customWidth="1"/>
    <col min="11528" max="11528" width="4.42578125" style="8" customWidth="1"/>
    <col min="11529" max="11529" width="4.85546875" style="8" customWidth="1"/>
    <col min="11530" max="11530" width="3.140625" style="8" customWidth="1"/>
    <col min="11531" max="11768" width="8.85546875" style="8"/>
    <col min="11769" max="11769" width="9.42578125" style="8" customWidth="1"/>
    <col min="11770" max="11770" width="10.28515625" style="8" customWidth="1"/>
    <col min="11771" max="11771" width="20.42578125" style="8" customWidth="1"/>
    <col min="11772" max="11772" width="18.140625" style="8" customWidth="1"/>
    <col min="11773" max="11773" width="28.7109375" style="8" customWidth="1"/>
    <col min="11774" max="11774" width="8" style="8" customWidth="1"/>
    <col min="11775" max="11776" width="2.7109375" style="8" customWidth="1"/>
    <col min="11777" max="11777" width="4.140625" style="8" customWidth="1"/>
    <col min="11778" max="11778" width="2.7109375" style="8" customWidth="1"/>
    <col min="11779" max="11779" width="2.28515625" style="8" customWidth="1"/>
    <col min="11780" max="11780" width="63.28515625" style="8" customWidth="1"/>
    <col min="11781" max="11781" width="2.28515625" style="8" customWidth="1"/>
    <col min="11782" max="11782" width="32.42578125" style="8" customWidth="1"/>
    <col min="11783" max="11783" width="16.140625" style="8" customWidth="1"/>
    <col min="11784" max="11784" width="4.42578125" style="8" customWidth="1"/>
    <col min="11785" max="11785" width="4.85546875" style="8" customWidth="1"/>
    <col min="11786" max="11786" width="3.140625" style="8" customWidth="1"/>
    <col min="11787" max="12024" width="8.85546875" style="8"/>
    <col min="12025" max="12025" width="9.42578125" style="8" customWidth="1"/>
    <col min="12026" max="12026" width="10.28515625" style="8" customWidth="1"/>
    <col min="12027" max="12027" width="20.42578125" style="8" customWidth="1"/>
    <col min="12028" max="12028" width="18.140625" style="8" customWidth="1"/>
    <col min="12029" max="12029" width="28.7109375" style="8" customWidth="1"/>
    <col min="12030" max="12030" width="8" style="8" customWidth="1"/>
    <col min="12031" max="12032" width="2.7109375" style="8" customWidth="1"/>
    <col min="12033" max="12033" width="4.140625" style="8" customWidth="1"/>
    <col min="12034" max="12034" width="2.7109375" style="8" customWidth="1"/>
    <col min="12035" max="12035" width="2.28515625" style="8" customWidth="1"/>
    <col min="12036" max="12036" width="63.28515625" style="8" customWidth="1"/>
    <col min="12037" max="12037" width="2.28515625" style="8" customWidth="1"/>
    <col min="12038" max="12038" width="32.42578125" style="8" customWidth="1"/>
    <col min="12039" max="12039" width="16.140625" style="8" customWidth="1"/>
    <col min="12040" max="12040" width="4.42578125" style="8" customWidth="1"/>
    <col min="12041" max="12041" width="4.85546875" style="8" customWidth="1"/>
    <col min="12042" max="12042" width="3.140625" style="8" customWidth="1"/>
    <col min="12043" max="12280" width="8.85546875" style="8"/>
    <col min="12281" max="12281" width="9.42578125" style="8" customWidth="1"/>
    <col min="12282" max="12282" width="10.28515625" style="8" customWidth="1"/>
    <col min="12283" max="12283" width="20.42578125" style="8" customWidth="1"/>
    <col min="12284" max="12284" width="18.140625" style="8" customWidth="1"/>
    <col min="12285" max="12285" width="28.7109375" style="8" customWidth="1"/>
    <col min="12286" max="12286" width="8" style="8" customWidth="1"/>
    <col min="12287" max="12288" width="2.7109375" style="8" customWidth="1"/>
    <col min="12289" max="12289" width="4.140625" style="8" customWidth="1"/>
    <col min="12290" max="12290" width="2.7109375" style="8" customWidth="1"/>
    <col min="12291" max="12291" width="2.28515625" style="8" customWidth="1"/>
    <col min="12292" max="12292" width="63.28515625" style="8" customWidth="1"/>
    <col min="12293" max="12293" width="2.28515625" style="8" customWidth="1"/>
    <col min="12294" max="12294" width="32.42578125" style="8" customWidth="1"/>
    <col min="12295" max="12295" width="16.140625" style="8" customWidth="1"/>
    <col min="12296" max="12296" width="4.42578125" style="8" customWidth="1"/>
    <col min="12297" max="12297" width="4.85546875" style="8" customWidth="1"/>
    <col min="12298" max="12298" width="3.140625" style="8" customWidth="1"/>
    <col min="12299" max="12536" width="8.85546875" style="8"/>
    <col min="12537" max="12537" width="9.42578125" style="8" customWidth="1"/>
    <col min="12538" max="12538" width="10.28515625" style="8" customWidth="1"/>
    <col min="12539" max="12539" width="20.42578125" style="8" customWidth="1"/>
    <col min="12540" max="12540" width="18.140625" style="8" customWidth="1"/>
    <col min="12541" max="12541" width="28.7109375" style="8" customWidth="1"/>
    <col min="12542" max="12542" width="8" style="8" customWidth="1"/>
    <col min="12543" max="12544" width="2.7109375" style="8" customWidth="1"/>
    <col min="12545" max="12545" width="4.140625" style="8" customWidth="1"/>
    <col min="12546" max="12546" width="2.7109375" style="8" customWidth="1"/>
    <col min="12547" max="12547" width="2.28515625" style="8" customWidth="1"/>
    <col min="12548" max="12548" width="63.28515625" style="8" customWidth="1"/>
    <col min="12549" max="12549" width="2.28515625" style="8" customWidth="1"/>
    <col min="12550" max="12550" width="32.42578125" style="8" customWidth="1"/>
    <col min="12551" max="12551" width="16.140625" style="8" customWidth="1"/>
    <col min="12552" max="12552" width="4.42578125" style="8" customWidth="1"/>
    <col min="12553" max="12553" width="4.85546875" style="8" customWidth="1"/>
    <col min="12554" max="12554" width="3.140625" style="8" customWidth="1"/>
    <col min="12555" max="12792" width="8.85546875" style="8"/>
    <col min="12793" max="12793" width="9.42578125" style="8" customWidth="1"/>
    <col min="12794" max="12794" width="10.28515625" style="8" customWidth="1"/>
    <col min="12795" max="12795" width="20.42578125" style="8" customWidth="1"/>
    <col min="12796" max="12796" width="18.140625" style="8" customWidth="1"/>
    <col min="12797" max="12797" width="28.7109375" style="8" customWidth="1"/>
    <col min="12798" max="12798" width="8" style="8" customWidth="1"/>
    <col min="12799" max="12800" width="2.7109375" style="8" customWidth="1"/>
    <col min="12801" max="12801" width="4.140625" style="8" customWidth="1"/>
    <col min="12802" max="12802" width="2.7109375" style="8" customWidth="1"/>
    <col min="12803" max="12803" width="2.28515625" style="8" customWidth="1"/>
    <col min="12804" max="12804" width="63.28515625" style="8" customWidth="1"/>
    <col min="12805" max="12805" width="2.28515625" style="8" customWidth="1"/>
    <col min="12806" max="12806" width="32.42578125" style="8" customWidth="1"/>
    <col min="12807" max="12807" width="16.140625" style="8" customWidth="1"/>
    <col min="12808" max="12808" width="4.42578125" style="8" customWidth="1"/>
    <col min="12809" max="12809" width="4.85546875" style="8" customWidth="1"/>
    <col min="12810" max="12810" width="3.140625" style="8" customWidth="1"/>
    <col min="12811" max="13048" width="8.85546875" style="8"/>
    <col min="13049" max="13049" width="9.42578125" style="8" customWidth="1"/>
    <col min="13050" max="13050" width="10.28515625" style="8" customWidth="1"/>
    <col min="13051" max="13051" width="20.42578125" style="8" customWidth="1"/>
    <col min="13052" max="13052" width="18.140625" style="8" customWidth="1"/>
    <col min="13053" max="13053" width="28.7109375" style="8" customWidth="1"/>
    <col min="13054" max="13054" width="8" style="8" customWidth="1"/>
    <col min="13055" max="13056" width="2.7109375" style="8" customWidth="1"/>
    <col min="13057" max="13057" width="4.140625" style="8" customWidth="1"/>
    <col min="13058" max="13058" width="2.7109375" style="8" customWidth="1"/>
    <col min="13059" max="13059" width="2.28515625" style="8" customWidth="1"/>
    <col min="13060" max="13060" width="63.28515625" style="8" customWidth="1"/>
    <col min="13061" max="13061" width="2.28515625" style="8" customWidth="1"/>
    <col min="13062" max="13062" width="32.42578125" style="8" customWidth="1"/>
    <col min="13063" max="13063" width="16.140625" style="8" customWidth="1"/>
    <col min="13064" max="13064" width="4.42578125" style="8" customWidth="1"/>
    <col min="13065" max="13065" width="4.85546875" style="8" customWidth="1"/>
    <col min="13066" max="13066" width="3.140625" style="8" customWidth="1"/>
    <col min="13067" max="13304" width="8.85546875" style="8"/>
    <col min="13305" max="13305" width="9.42578125" style="8" customWidth="1"/>
    <col min="13306" max="13306" width="10.28515625" style="8" customWidth="1"/>
    <col min="13307" max="13307" width="20.42578125" style="8" customWidth="1"/>
    <col min="13308" max="13308" width="18.140625" style="8" customWidth="1"/>
    <col min="13309" max="13309" width="28.7109375" style="8" customWidth="1"/>
    <col min="13310" max="13310" width="8" style="8" customWidth="1"/>
    <col min="13311" max="13312" width="2.7109375" style="8" customWidth="1"/>
    <col min="13313" max="13313" width="4.140625" style="8" customWidth="1"/>
    <col min="13314" max="13314" width="2.7109375" style="8" customWidth="1"/>
    <col min="13315" max="13315" width="2.28515625" style="8" customWidth="1"/>
    <col min="13316" max="13316" width="63.28515625" style="8" customWidth="1"/>
    <col min="13317" max="13317" width="2.28515625" style="8" customWidth="1"/>
    <col min="13318" max="13318" width="32.42578125" style="8" customWidth="1"/>
    <col min="13319" max="13319" width="16.140625" style="8" customWidth="1"/>
    <col min="13320" max="13320" width="4.42578125" style="8" customWidth="1"/>
    <col min="13321" max="13321" width="4.85546875" style="8" customWidth="1"/>
    <col min="13322" max="13322" width="3.140625" style="8" customWidth="1"/>
    <col min="13323" max="13560" width="8.85546875" style="8"/>
    <col min="13561" max="13561" width="9.42578125" style="8" customWidth="1"/>
    <col min="13562" max="13562" width="10.28515625" style="8" customWidth="1"/>
    <col min="13563" max="13563" width="20.42578125" style="8" customWidth="1"/>
    <col min="13564" max="13564" width="18.140625" style="8" customWidth="1"/>
    <col min="13565" max="13565" width="28.7109375" style="8" customWidth="1"/>
    <col min="13566" max="13566" width="8" style="8" customWidth="1"/>
    <col min="13567" max="13568" width="2.7109375" style="8" customWidth="1"/>
    <col min="13569" max="13569" width="4.140625" style="8" customWidth="1"/>
    <col min="13570" max="13570" width="2.7109375" style="8" customWidth="1"/>
    <col min="13571" max="13571" width="2.28515625" style="8" customWidth="1"/>
    <col min="13572" max="13572" width="63.28515625" style="8" customWidth="1"/>
    <col min="13573" max="13573" width="2.28515625" style="8" customWidth="1"/>
    <col min="13574" max="13574" width="32.42578125" style="8" customWidth="1"/>
    <col min="13575" max="13575" width="16.140625" style="8" customWidth="1"/>
    <col min="13576" max="13576" width="4.42578125" style="8" customWidth="1"/>
    <col min="13577" max="13577" width="4.85546875" style="8" customWidth="1"/>
    <col min="13578" max="13578" width="3.140625" style="8" customWidth="1"/>
    <col min="13579" max="13816" width="8.85546875" style="8"/>
    <col min="13817" max="13817" width="9.42578125" style="8" customWidth="1"/>
    <col min="13818" max="13818" width="10.28515625" style="8" customWidth="1"/>
    <col min="13819" max="13819" width="20.42578125" style="8" customWidth="1"/>
    <col min="13820" max="13820" width="18.140625" style="8" customWidth="1"/>
    <col min="13821" max="13821" width="28.7109375" style="8" customWidth="1"/>
    <col min="13822" max="13822" width="8" style="8" customWidth="1"/>
    <col min="13823" max="13824" width="2.7109375" style="8" customWidth="1"/>
    <col min="13825" max="13825" width="4.140625" style="8" customWidth="1"/>
    <col min="13826" max="13826" width="2.7109375" style="8" customWidth="1"/>
    <col min="13827" max="13827" width="2.28515625" style="8" customWidth="1"/>
    <col min="13828" max="13828" width="63.28515625" style="8" customWidth="1"/>
    <col min="13829" max="13829" width="2.28515625" style="8" customWidth="1"/>
    <col min="13830" max="13830" width="32.42578125" style="8" customWidth="1"/>
    <col min="13831" max="13831" width="16.140625" style="8" customWidth="1"/>
    <col min="13832" max="13832" width="4.42578125" style="8" customWidth="1"/>
    <col min="13833" max="13833" width="4.85546875" style="8" customWidth="1"/>
    <col min="13834" max="13834" width="3.140625" style="8" customWidth="1"/>
    <col min="13835" max="14072" width="8.85546875" style="8"/>
    <col min="14073" max="14073" width="9.42578125" style="8" customWidth="1"/>
    <col min="14074" max="14074" width="10.28515625" style="8" customWidth="1"/>
    <col min="14075" max="14075" width="20.42578125" style="8" customWidth="1"/>
    <col min="14076" max="14076" width="18.140625" style="8" customWidth="1"/>
    <col min="14077" max="14077" width="28.7109375" style="8" customWidth="1"/>
    <col min="14078" max="14078" width="8" style="8" customWidth="1"/>
    <col min="14079" max="14080" width="2.7109375" style="8" customWidth="1"/>
    <col min="14081" max="14081" width="4.140625" style="8" customWidth="1"/>
    <col min="14082" max="14082" width="2.7109375" style="8" customWidth="1"/>
    <col min="14083" max="14083" width="2.28515625" style="8" customWidth="1"/>
    <col min="14084" max="14084" width="63.28515625" style="8" customWidth="1"/>
    <col min="14085" max="14085" width="2.28515625" style="8" customWidth="1"/>
    <col min="14086" max="14086" width="32.42578125" style="8" customWidth="1"/>
    <col min="14087" max="14087" width="16.140625" style="8" customWidth="1"/>
    <col min="14088" max="14088" width="4.42578125" style="8" customWidth="1"/>
    <col min="14089" max="14089" width="4.85546875" style="8" customWidth="1"/>
    <col min="14090" max="14090" width="3.140625" style="8" customWidth="1"/>
    <col min="14091" max="14328" width="8.85546875" style="8"/>
    <col min="14329" max="14329" width="9.42578125" style="8" customWidth="1"/>
    <col min="14330" max="14330" width="10.28515625" style="8" customWidth="1"/>
    <col min="14331" max="14331" width="20.42578125" style="8" customWidth="1"/>
    <col min="14332" max="14332" width="18.140625" style="8" customWidth="1"/>
    <col min="14333" max="14333" width="28.7109375" style="8" customWidth="1"/>
    <col min="14334" max="14334" width="8" style="8" customWidth="1"/>
    <col min="14335" max="14336" width="2.7109375" style="8" customWidth="1"/>
    <col min="14337" max="14337" width="4.140625" style="8" customWidth="1"/>
    <col min="14338" max="14338" width="2.7109375" style="8" customWidth="1"/>
    <col min="14339" max="14339" width="2.28515625" style="8" customWidth="1"/>
    <col min="14340" max="14340" width="63.28515625" style="8" customWidth="1"/>
    <col min="14341" max="14341" width="2.28515625" style="8" customWidth="1"/>
    <col min="14342" max="14342" width="32.42578125" style="8" customWidth="1"/>
    <col min="14343" max="14343" width="16.140625" style="8" customWidth="1"/>
    <col min="14344" max="14344" width="4.42578125" style="8" customWidth="1"/>
    <col min="14345" max="14345" width="4.85546875" style="8" customWidth="1"/>
    <col min="14346" max="14346" width="3.140625" style="8" customWidth="1"/>
    <col min="14347" max="14584" width="8.85546875" style="8"/>
    <col min="14585" max="14585" width="9.42578125" style="8" customWidth="1"/>
    <col min="14586" max="14586" width="10.28515625" style="8" customWidth="1"/>
    <col min="14587" max="14587" width="20.42578125" style="8" customWidth="1"/>
    <col min="14588" max="14588" width="18.140625" style="8" customWidth="1"/>
    <col min="14589" max="14589" width="28.7109375" style="8" customWidth="1"/>
    <col min="14590" max="14590" width="8" style="8" customWidth="1"/>
    <col min="14591" max="14592" width="2.7109375" style="8" customWidth="1"/>
    <col min="14593" max="14593" width="4.140625" style="8" customWidth="1"/>
    <col min="14594" max="14594" width="2.7109375" style="8" customWidth="1"/>
    <col min="14595" max="14595" width="2.28515625" style="8" customWidth="1"/>
    <col min="14596" max="14596" width="63.28515625" style="8" customWidth="1"/>
    <col min="14597" max="14597" width="2.28515625" style="8" customWidth="1"/>
    <col min="14598" max="14598" width="32.42578125" style="8" customWidth="1"/>
    <col min="14599" max="14599" width="16.140625" style="8" customWidth="1"/>
    <col min="14600" max="14600" width="4.42578125" style="8" customWidth="1"/>
    <col min="14601" max="14601" width="4.85546875" style="8" customWidth="1"/>
    <col min="14602" max="14602" width="3.140625" style="8" customWidth="1"/>
    <col min="14603" max="14840" width="8.85546875" style="8"/>
    <col min="14841" max="14841" width="9.42578125" style="8" customWidth="1"/>
    <col min="14842" max="14842" width="10.28515625" style="8" customWidth="1"/>
    <col min="14843" max="14843" width="20.42578125" style="8" customWidth="1"/>
    <col min="14844" max="14844" width="18.140625" style="8" customWidth="1"/>
    <col min="14845" max="14845" width="28.7109375" style="8" customWidth="1"/>
    <col min="14846" max="14846" width="8" style="8" customWidth="1"/>
    <col min="14847" max="14848" width="2.7109375" style="8" customWidth="1"/>
    <col min="14849" max="14849" width="4.140625" style="8" customWidth="1"/>
    <col min="14850" max="14850" width="2.7109375" style="8" customWidth="1"/>
    <col min="14851" max="14851" width="2.28515625" style="8" customWidth="1"/>
    <col min="14852" max="14852" width="63.28515625" style="8" customWidth="1"/>
    <col min="14853" max="14853" width="2.28515625" style="8" customWidth="1"/>
    <col min="14854" max="14854" width="32.42578125" style="8" customWidth="1"/>
    <col min="14855" max="14855" width="16.140625" style="8" customWidth="1"/>
    <col min="14856" max="14856" width="4.42578125" style="8" customWidth="1"/>
    <col min="14857" max="14857" width="4.85546875" style="8" customWidth="1"/>
    <col min="14858" max="14858" width="3.140625" style="8" customWidth="1"/>
    <col min="14859" max="15096" width="8.85546875" style="8"/>
    <col min="15097" max="15097" width="9.42578125" style="8" customWidth="1"/>
    <col min="15098" max="15098" width="10.28515625" style="8" customWidth="1"/>
    <col min="15099" max="15099" width="20.42578125" style="8" customWidth="1"/>
    <col min="15100" max="15100" width="18.140625" style="8" customWidth="1"/>
    <col min="15101" max="15101" width="28.7109375" style="8" customWidth="1"/>
    <col min="15102" max="15102" width="8" style="8" customWidth="1"/>
    <col min="15103" max="15104" width="2.7109375" style="8" customWidth="1"/>
    <col min="15105" max="15105" width="4.140625" style="8" customWidth="1"/>
    <col min="15106" max="15106" width="2.7109375" style="8" customWidth="1"/>
    <col min="15107" max="15107" width="2.28515625" style="8" customWidth="1"/>
    <col min="15108" max="15108" width="63.28515625" style="8" customWidth="1"/>
    <col min="15109" max="15109" width="2.28515625" style="8" customWidth="1"/>
    <col min="15110" max="15110" width="32.42578125" style="8" customWidth="1"/>
    <col min="15111" max="15111" width="16.140625" style="8" customWidth="1"/>
    <col min="15112" max="15112" width="4.42578125" style="8" customWidth="1"/>
    <col min="15113" max="15113" width="4.85546875" style="8" customWidth="1"/>
    <col min="15114" max="15114" width="3.140625" style="8" customWidth="1"/>
    <col min="15115" max="15352" width="8.85546875" style="8"/>
    <col min="15353" max="15353" width="9.42578125" style="8" customWidth="1"/>
    <col min="15354" max="15354" width="10.28515625" style="8" customWidth="1"/>
    <col min="15355" max="15355" width="20.42578125" style="8" customWidth="1"/>
    <col min="15356" max="15356" width="18.140625" style="8" customWidth="1"/>
    <col min="15357" max="15357" width="28.7109375" style="8" customWidth="1"/>
    <col min="15358" max="15358" width="8" style="8" customWidth="1"/>
    <col min="15359" max="15360" width="2.7109375" style="8" customWidth="1"/>
    <col min="15361" max="15361" width="4.140625" style="8" customWidth="1"/>
    <col min="15362" max="15362" width="2.7109375" style="8" customWidth="1"/>
    <col min="15363" max="15363" width="2.28515625" style="8" customWidth="1"/>
    <col min="15364" max="15364" width="63.28515625" style="8" customWidth="1"/>
    <col min="15365" max="15365" width="2.28515625" style="8" customWidth="1"/>
    <col min="15366" max="15366" width="32.42578125" style="8" customWidth="1"/>
    <col min="15367" max="15367" width="16.140625" style="8" customWidth="1"/>
    <col min="15368" max="15368" width="4.42578125" style="8" customWidth="1"/>
    <col min="15369" max="15369" width="4.85546875" style="8" customWidth="1"/>
    <col min="15370" max="15370" width="3.140625" style="8" customWidth="1"/>
    <col min="15371" max="15608" width="8.85546875" style="8"/>
    <col min="15609" max="15609" width="9.42578125" style="8" customWidth="1"/>
    <col min="15610" max="15610" width="10.28515625" style="8" customWidth="1"/>
    <col min="15611" max="15611" width="20.42578125" style="8" customWidth="1"/>
    <col min="15612" max="15612" width="18.140625" style="8" customWidth="1"/>
    <col min="15613" max="15613" width="28.7109375" style="8" customWidth="1"/>
    <col min="15614" max="15614" width="8" style="8" customWidth="1"/>
    <col min="15615" max="15616" width="2.7109375" style="8" customWidth="1"/>
    <col min="15617" max="15617" width="4.140625" style="8" customWidth="1"/>
    <col min="15618" max="15618" width="2.7109375" style="8" customWidth="1"/>
    <col min="15619" max="15619" width="2.28515625" style="8" customWidth="1"/>
    <col min="15620" max="15620" width="63.28515625" style="8" customWidth="1"/>
    <col min="15621" max="15621" width="2.28515625" style="8" customWidth="1"/>
    <col min="15622" max="15622" width="32.42578125" style="8" customWidth="1"/>
    <col min="15623" max="15623" width="16.140625" style="8" customWidth="1"/>
    <col min="15624" max="15624" width="4.42578125" style="8" customWidth="1"/>
    <col min="15625" max="15625" width="4.85546875" style="8" customWidth="1"/>
    <col min="15626" max="15626" width="3.140625" style="8" customWidth="1"/>
    <col min="15627" max="15864" width="8.85546875" style="8"/>
    <col min="15865" max="15865" width="9.42578125" style="8" customWidth="1"/>
    <col min="15866" max="15866" width="10.28515625" style="8" customWidth="1"/>
    <col min="15867" max="15867" width="20.42578125" style="8" customWidth="1"/>
    <col min="15868" max="15868" width="18.140625" style="8" customWidth="1"/>
    <col min="15869" max="15869" width="28.7109375" style="8" customWidth="1"/>
    <col min="15870" max="15870" width="8" style="8" customWidth="1"/>
    <col min="15871" max="15872" width="2.7109375" style="8" customWidth="1"/>
    <col min="15873" max="15873" width="4.140625" style="8" customWidth="1"/>
    <col min="15874" max="15874" width="2.7109375" style="8" customWidth="1"/>
    <col min="15875" max="15875" width="2.28515625" style="8" customWidth="1"/>
    <col min="15876" max="15876" width="63.28515625" style="8" customWidth="1"/>
    <col min="15877" max="15877" width="2.28515625" style="8" customWidth="1"/>
    <col min="15878" max="15878" width="32.42578125" style="8" customWidth="1"/>
    <col min="15879" max="15879" width="16.140625" style="8" customWidth="1"/>
    <col min="15880" max="15880" width="4.42578125" style="8" customWidth="1"/>
    <col min="15881" max="15881" width="4.85546875" style="8" customWidth="1"/>
    <col min="15882" max="15882" width="3.140625" style="8" customWidth="1"/>
    <col min="15883" max="16120" width="8.85546875" style="8"/>
    <col min="16121" max="16121" width="9.42578125" style="8" customWidth="1"/>
    <col min="16122" max="16122" width="10.28515625" style="8" customWidth="1"/>
    <col min="16123" max="16123" width="20.42578125" style="8" customWidth="1"/>
    <col min="16124" max="16124" width="18.140625" style="8" customWidth="1"/>
    <col min="16125" max="16125" width="28.7109375" style="8" customWidth="1"/>
    <col min="16126" max="16126" width="8" style="8" customWidth="1"/>
    <col min="16127" max="16128" width="2.7109375" style="8" customWidth="1"/>
    <col min="16129" max="16129" width="4.140625" style="8" customWidth="1"/>
    <col min="16130" max="16130" width="2.7109375" style="8" customWidth="1"/>
    <col min="16131" max="16131" width="2.28515625" style="8" customWidth="1"/>
    <col min="16132" max="16132" width="63.28515625" style="8" customWidth="1"/>
    <col min="16133" max="16133" width="2.28515625" style="8" customWidth="1"/>
    <col min="16134" max="16134" width="32.42578125" style="8" customWidth="1"/>
    <col min="16135" max="16135" width="16.140625" style="8" customWidth="1"/>
    <col min="16136" max="16136" width="4.42578125" style="8" customWidth="1"/>
    <col min="16137" max="16137" width="4.85546875" style="8" customWidth="1"/>
    <col min="16138" max="16138" width="3.140625" style="8" customWidth="1"/>
    <col min="16139" max="16384" width="8.85546875" style="8"/>
  </cols>
  <sheetData>
    <row r="1" spans="1:15" s="109" customFormat="1" ht="33.75">
      <c r="A1" s="109" t="s">
        <v>1384</v>
      </c>
      <c r="G1" s="111"/>
      <c r="H1" s="111"/>
      <c r="I1" s="111"/>
      <c r="J1" s="111"/>
      <c r="O1" s="110"/>
    </row>
    <row r="2" spans="1:15">
      <c r="A2" s="5" t="s">
        <v>550</v>
      </c>
      <c r="B2" s="5" t="s">
        <v>551</v>
      </c>
      <c r="C2" s="5" t="s">
        <v>1</v>
      </c>
      <c r="D2" s="5" t="s">
        <v>2</v>
      </c>
      <c r="E2" s="5" t="s">
        <v>3</v>
      </c>
      <c r="F2" s="5" t="s">
        <v>4</v>
      </c>
      <c r="G2" s="4" t="s">
        <v>5</v>
      </c>
      <c r="H2" s="4" t="s">
        <v>6</v>
      </c>
      <c r="I2" s="4" t="s">
        <v>578</v>
      </c>
      <c r="J2" s="4" t="s">
        <v>577</v>
      </c>
      <c r="K2" s="253" t="s">
        <v>8</v>
      </c>
      <c r="L2" s="253"/>
      <c r="M2" s="5" t="s">
        <v>9</v>
      </c>
      <c r="N2" s="5"/>
      <c r="O2" s="7" t="s">
        <v>10</v>
      </c>
    </row>
    <row r="3" spans="1:15" s="102" customFormat="1">
      <c r="A3" s="108"/>
      <c r="B3" s="107"/>
      <c r="C3" s="107"/>
      <c r="D3" s="107"/>
      <c r="E3" s="107"/>
      <c r="F3" s="107"/>
      <c r="G3" s="104"/>
      <c r="H3" s="104"/>
      <c r="I3" s="104"/>
      <c r="J3" s="104"/>
      <c r="K3" s="104"/>
      <c r="M3" s="103"/>
      <c r="O3" s="106"/>
    </row>
    <row r="4" spans="1:15">
      <c r="A4" s="31" t="s">
        <v>89</v>
      </c>
      <c r="B4" s="31"/>
      <c r="C4" s="8" t="s">
        <v>15</v>
      </c>
      <c r="D4" s="8" t="s">
        <v>42</v>
      </c>
      <c r="E4" s="32" t="s">
        <v>50</v>
      </c>
      <c r="F4" s="32" t="s">
        <v>76</v>
      </c>
      <c r="G4" s="8"/>
      <c r="H4" s="8"/>
      <c r="I4" s="8"/>
      <c r="J4" s="8"/>
      <c r="K4" s="256" t="s">
        <v>90</v>
      </c>
      <c r="L4" s="256"/>
      <c r="M4" s="256" t="s">
        <v>91</v>
      </c>
      <c r="N4" s="256"/>
      <c r="O4" s="100" t="s">
        <v>553</v>
      </c>
    </row>
    <row r="5" spans="1:15" s="9" customFormat="1" outlineLevel="1">
      <c r="A5" s="34"/>
      <c r="B5" s="34"/>
      <c r="C5" s="16" t="s">
        <v>53</v>
      </c>
      <c r="D5" s="16"/>
      <c r="E5" s="16" t="s">
        <v>27</v>
      </c>
      <c r="L5" s="9" t="s">
        <v>77</v>
      </c>
      <c r="N5" s="9" t="s">
        <v>78</v>
      </c>
      <c r="O5" s="25"/>
    </row>
    <row r="6" spans="1:15" s="9" customFormat="1" outlineLevel="1">
      <c r="A6" s="34"/>
      <c r="B6" s="34"/>
      <c r="C6" s="16" t="s">
        <v>53</v>
      </c>
      <c r="D6" s="16"/>
      <c r="E6" s="16" t="s">
        <v>27</v>
      </c>
      <c r="L6" s="9" t="s">
        <v>79</v>
      </c>
      <c r="N6" s="9" t="s">
        <v>80</v>
      </c>
      <c r="O6" s="25"/>
    </row>
    <row r="7" spans="1:15" s="9" customFormat="1" outlineLevel="1">
      <c r="A7" s="34"/>
      <c r="B7" s="34"/>
      <c r="C7" s="16" t="s">
        <v>53</v>
      </c>
      <c r="D7" s="16"/>
      <c r="E7" s="16" t="s">
        <v>27</v>
      </c>
      <c r="L7" s="9" t="s">
        <v>81</v>
      </c>
      <c r="N7" s="9" t="s">
        <v>82</v>
      </c>
      <c r="O7" s="25"/>
    </row>
    <row r="8" spans="1:15" s="9" customFormat="1" outlineLevel="1">
      <c r="A8" s="34"/>
      <c r="B8" s="34"/>
      <c r="C8" s="16" t="s">
        <v>53</v>
      </c>
      <c r="D8" s="16"/>
      <c r="E8" s="16" t="s">
        <v>27</v>
      </c>
      <c r="L8" s="9" t="s">
        <v>83</v>
      </c>
      <c r="N8" s="9" t="s">
        <v>84</v>
      </c>
      <c r="O8" s="25"/>
    </row>
    <row r="9" spans="1:15" s="9" customFormat="1" outlineLevel="1">
      <c r="A9" s="34"/>
      <c r="B9" s="34"/>
      <c r="C9" s="16" t="s">
        <v>53</v>
      </c>
      <c r="D9" s="16"/>
      <c r="E9" s="16" t="s">
        <v>27</v>
      </c>
      <c r="L9" s="9" t="s">
        <v>85</v>
      </c>
      <c r="N9" s="9" t="s">
        <v>86</v>
      </c>
      <c r="O9" s="25"/>
    </row>
    <row r="10" spans="1:15" s="30" customFormat="1">
      <c r="A10" s="113"/>
      <c r="B10" s="112"/>
      <c r="C10" s="112"/>
      <c r="D10" s="112"/>
      <c r="E10" s="115"/>
      <c r="F10" s="115"/>
      <c r="G10" s="27"/>
      <c r="H10" s="27"/>
      <c r="I10" s="27"/>
      <c r="J10" s="27"/>
      <c r="K10" s="41"/>
      <c r="L10" s="27"/>
      <c r="M10" s="27"/>
      <c r="N10" s="27"/>
      <c r="O10" s="114"/>
    </row>
    <row r="11" spans="1:15" s="30" customFormat="1">
      <c r="A11" s="113"/>
      <c r="B11" s="112"/>
      <c r="C11" s="112"/>
      <c r="D11" s="112"/>
      <c r="E11" s="115"/>
      <c r="F11" s="115"/>
      <c r="G11" s="27"/>
      <c r="H11" s="27"/>
      <c r="I11" s="27"/>
      <c r="J11" s="27"/>
      <c r="K11" s="41"/>
      <c r="L11" s="27"/>
      <c r="M11" s="27"/>
      <c r="N11" s="27"/>
      <c r="O11" s="114"/>
    </row>
    <row r="12" spans="1:15" s="30" customFormat="1">
      <c r="A12" s="113"/>
      <c r="B12" s="112"/>
      <c r="C12" s="112"/>
      <c r="D12" s="112"/>
      <c r="E12" s="115"/>
      <c r="F12" s="115"/>
      <c r="G12" s="27"/>
      <c r="H12" s="27"/>
      <c r="I12" s="27"/>
      <c r="J12" s="27"/>
      <c r="K12" s="41"/>
      <c r="L12" s="27"/>
      <c r="M12" s="27"/>
      <c r="N12" s="27"/>
      <c r="O12" s="114"/>
    </row>
    <row r="13" spans="1:15" s="30" customFormat="1">
      <c r="A13" s="113"/>
      <c r="B13" s="112"/>
      <c r="C13" s="112"/>
      <c r="D13" s="112"/>
      <c r="E13" s="115"/>
      <c r="F13" s="115"/>
      <c r="G13" s="27"/>
      <c r="H13" s="27"/>
      <c r="I13" s="27"/>
      <c r="J13" s="27"/>
      <c r="K13" s="41"/>
      <c r="L13" s="27"/>
      <c r="M13" s="27"/>
      <c r="N13" s="27"/>
      <c r="O13" s="114"/>
    </row>
    <row r="14" spans="1:15" s="30" customFormat="1">
      <c r="A14" s="113"/>
      <c r="B14" s="112"/>
      <c r="C14" s="112"/>
      <c r="D14" s="112"/>
      <c r="E14" s="115"/>
      <c r="F14" s="115"/>
      <c r="G14" s="27"/>
      <c r="H14" s="27"/>
      <c r="I14" s="27"/>
      <c r="J14" s="27"/>
      <c r="K14" s="41"/>
      <c r="L14" s="27"/>
      <c r="M14" s="27"/>
      <c r="N14" s="27"/>
      <c r="O14" s="114"/>
    </row>
    <row r="15" spans="1:15" s="30" customFormat="1">
      <c r="A15" s="113"/>
      <c r="B15" s="112"/>
      <c r="C15" s="112"/>
      <c r="D15" s="112"/>
      <c r="E15" s="115"/>
      <c r="F15" s="115"/>
      <c r="G15" s="27"/>
      <c r="H15" s="27"/>
      <c r="I15" s="27"/>
      <c r="J15" s="27"/>
      <c r="K15" s="41"/>
      <c r="L15" s="27"/>
      <c r="M15" s="27"/>
      <c r="N15" s="27"/>
      <c r="O15" s="114"/>
    </row>
    <row r="16" spans="1:15" s="30" customFormat="1">
      <c r="B16" s="27"/>
      <c r="C16" s="27"/>
      <c r="D16" s="27"/>
      <c r="E16" s="27"/>
      <c r="F16" s="27"/>
      <c r="G16" s="116"/>
      <c r="H16" s="116"/>
      <c r="I16" s="116"/>
      <c r="J16" s="116"/>
      <c r="K16" s="27"/>
      <c r="M16" s="27"/>
      <c r="N16" s="27"/>
      <c r="O16" s="28"/>
    </row>
    <row r="17" spans="2:15" s="30" customFormat="1">
      <c r="B17" s="27"/>
      <c r="C17" s="27"/>
      <c r="D17" s="27"/>
      <c r="E17" s="27"/>
      <c r="F17" s="27"/>
      <c r="G17" s="116"/>
      <c r="H17" s="116"/>
      <c r="I17" s="116"/>
      <c r="J17" s="116"/>
      <c r="K17" s="27"/>
      <c r="M17" s="27"/>
      <c r="N17" s="27"/>
      <c r="O17" s="28"/>
    </row>
  </sheetData>
  <mergeCells count="3">
    <mergeCell ref="K2:L2"/>
    <mergeCell ref="K4:L4"/>
    <mergeCell ref="M4:N4"/>
  </mergeCells>
  <conditionalFormatting sqref="D2 D16:D65257">
    <cfRule type="cellIs" dxfId="380" priority="99" operator="equal">
      <formula>"Observation"</formula>
    </cfRule>
  </conditionalFormatting>
  <conditionalFormatting sqref="D4">
    <cfRule type="cellIs" dxfId="379" priority="95" operator="equal">
      <formula>"Observation"</formula>
    </cfRule>
  </conditionalFormatting>
  <conditionalFormatting sqref="D3">
    <cfRule type="cellIs" dxfId="378" priority="94" operator="equal">
      <formula>"Observation"</formula>
    </cfRule>
  </conditionalFormatting>
  <conditionalFormatting sqref="D10:D15">
    <cfRule type="cellIs" dxfId="377" priority="53" operator="equal">
      <formula>"Observation"</formula>
    </cfRule>
  </conditionalFormatting>
  <pageMargins left="0.7" right="0.7" top="0.75" bottom="0.75" header="0.3" footer="0.3"/>
  <pageSetup paperSize="9" scale="71" fitToHeight="0" orientation="landscape" horizontalDpi="300" verticalDpi="30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pageSetUpPr fitToPage="1"/>
  </sheetPr>
  <dimension ref="A1:O296"/>
  <sheetViews>
    <sheetView zoomScale="55" zoomScaleNormal="55" zoomScaleSheetLayoutView="70" zoomScalePageLayoutView="70" workbookViewId="0">
      <pane xSplit="1" ySplit="2" topLeftCell="B3" activePane="bottomRight" state="frozen"/>
      <selection pane="topRight" activeCell="B1" sqref="B1"/>
      <selection pane="bottomLeft" activeCell="A3" sqref="A3"/>
      <selection pane="bottomRight" activeCell="P1" sqref="P1:P1048576"/>
    </sheetView>
  </sheetViews>
  <sheetFormatPr defaultColWidth="8.85546875" defaultRowHeight="15" outlineLevelRow="1"/>
  <cols>
    <col min="1" max="1" width="9.42578125" style="8" customWidth="1"/>
    <col min="2" max="2" width="10.28515625" style="9" customWidth="1"/>
    <col min="3" max="3" width="11" style="9" customWidth="1"/>
    <col min="4" max="4" width="14.85546875" style="9" customWidth="1"/>
    <col min="5" max="5" width="23" style="9" customWidth="1"/>
    <col min="6" max="6" width="8" style="9" customWidth="1"/>
    <col min="7" max="8" width="2.7109375" style="52" customWidth="1"/>
    <col min="9" max="9" width="4.140625" style="52" customWidth="1"/>
    <col min="10" max="10" width="2.7109375" style="52" customWidth="1"/>
    <col min="11" max="11" width="3.42578125" style="9" customWidth="1"/>
    <col min="12" max="12" width="66.85546875" style="8" customWidth="1"/>
    <col min="13" max="13" width="6.42578125" style="9" customWidth="1"/>
    <col min="14" max="14" width="65.85546875" style="9" customWidth="1"/>
    <col min="15" max="15" width="11.85546875" style="25" customWidth="1"/>
    <col min="16" max="16384" width="8.85546875" style="8"/>
  </cols>
  <sheetData>
    <row r="1" spans="1:15" s="87" customFormat="1" ht="45" customHeight="1">
      <c r="A1" s="87" t="s">
        <v>1380</v>
      </c>
      <c r="G1" s="121"/>
      <c r="H1" s="121"/>
      <c r="I1" s="121"/>
      <c r="J1" s="121"/>
      <c r="O1" s="120"/>
    </row>
    <row r="2" spans="1:15">
      <c r="A2" s="5" t="s">
        <v>550</v>
      </c>
      <c r="B2" s="5" t="s">
        <v>551</v>
      </c>
      <c r="C2" s="5" t="s">
        <v>1</v>
      </c>
      <c r="D2" s="5" t="s">
        <v>2</v>
      </c>
      <c r="E2" s="5" t="s">
        <v>3</v>
      </c>
      <c r="F2" s="5" t="s">
        <v>4</v>
      </c>
      <c r="G2" s="4" t="s">
        <v>5</v>
      </c>
      <c r="H2" s="4" t="s">
        <v>6</v>
      </c>
      <c r="I2" s="4" t="s">
        <v>578</v>
      </c>
      <c r="J2" s="4" t="s">
        <v>577</v>
      </c>
      <c r="K2" s="253" t="s">
        <v>8</v>
      </c>
      <c r="L2" s="253"/>
      <c r="M2" s="5" t="s">
        <v>9</v>
      </c>
      <c r="N2" s="5"/>
      <c r="O2" s="7" t="s">
        <v>10</v>
      </c>
    </row>
    <row r="3" spans="1:15">
      <c r="A3" s="119" t="s">
        <v>527</v>
      </c>
      <c r="B3" s="5"/>
      <c r="C3" s="8"/>
      <c r="D3" s="5"/>
      <c r="E3" s="5"/>
      <c r="F3" s="5"/>
      <c r="G3" s="8"/>
      <c r="H3" s="8"/>
      <c r="I3" s="8"/>
      <c r="J3" s="8"/>
      <c r="K3" s="8"/>
      <c r="L3" s="5"/>
      <c r="M3" s="5"/>
      <c r="N3" s="5"/>
      <c r="O3" s="7"/>
    </row>
    <row r="4" spans="1:15">
      <c r="A4" s="31" t="s">
        <v>89</v>
      </c>
      <c r="B4" s="31"/>
      <c r="C4" s="8" t="s">
        <v>15</v>
      </c>
      <c r="D4" s="8" t="s">
        <v>42</v>
      </c>
      <c r="E4" s="32" t="s">
        <v>50</v>
      </c>
      <c r="F4" s="32" t="s">
        <v>76</v>
      </c>
      <c r="G4" s="8"/>
      <c r="H4" s="8"/>
      <c r="I4" s="8"/>
      <c r="J4" s="8"/>
      <c r="K4" s="256" t="s">
        <v>90</v>
      </c>
      <c r="L4" s="256"/>
      <c r="M4" s="256" t="s">
        <v>91</v>
      </c>
      <c r="N4" s="256"/>
      <c r="O4" s="100" t="str">
        <f>A10</f>
        <v>F.01</v>
      </c>
    </row>
    <row r="5" spans="1:15" s="9" customFormat="1" outlineLevel="1">
      <c r="A5" s="34"/>
      <c r="B5" s="34"/>
      <c r="C5" s="16" t="s">
        <v>53</v>
      </c>
      <c r="D5" s="16"/>
      <c r="E5" s="16" t="s">
        <v>27</v>
      </c>
      <c r="L5" s="9" t="s">
        <v>77</v>
      </c>
      <c r="N5" s="9" t="s">
        <v>78</v>
      </c>
      <c r="O5" s="25"/>
    </row>
    <row r="6" spans="1:15" s="9" customFormat="1" outlineLevel="1">
      <c r="A6" s="34"/>
      <c r="B6" s="34"/>
      <c r="C6" s="16" t="s">
        <v>53</v>
      </c>
      <c r="D6" s="16"/>
      <c r="E6" s="16" t="s">
        <v>27</v>
      </c>
      <c r="L6" s="9" t="s">
        <v>79</v>
      </c>
      <c r="N6" s="9" t="s">
        <v>80</v>
      </c>
      <c r="O6" s="25"/>
    </row>
    <row r="7" spans="1:15" s="9" customFormat="1" outlineLevel="1">
      <c r="A7" s="34"/>
      <c r="B7" s="34"/>
      <c r="C7" s="16" t="s">
        <v>53</v>
      </c>
      <c r="D7" s="16"/>
      <c r="E7" s="16" t="s">
        <v>27</v>
      </c>
      <c r="L7" s="9" t="s">
        <v>81</v>
      </c>
      <c r="N7" s="9" t="s">
        <v>82</v>
      </c>
      <c r="O7" s="25"/>
    </row>
    <row r="8" spans="1:15" s="9" customFormat="1" outlineLevel="1">
      <c r="A8" s="34"/>
      <c r="B8" s="34"/>
      <c r="C8" s="16" t="s">
        <v>53</v>
      </c>
      <c r="D8" s="16"/>
      <c r="E8" s="16" t="s">
        <v>27</v>
      </c>
      <c r="L8" s="9" t="s">
        <v>83</v>
      </c>
      <c r="N8" s="9" t="s">
        <v>84</v>
      </c>
      <c r="O8" s="25"/>
    </row>
    <row r="9" spans="1:15" s="9" customFormat="1" outlineLevel="1">
      <c r="A9" s="34"/>
      <c r="B9" s="34"/>
      <c r="C9" s="16" t="s">
        <v>53</v>
      </c>
      <c r="D9" s="16"/>
      <c r="E9" s="16" t="s">
        <v>27</v>
      </c>
      <c r="L9" s="9" t="s">
        <v>85</v>
      </c>
      <c r="N9" s="9" t="s">
        <v>86</v>
      </c>
      <c r="O9" s="25"/>
    </row>
    <row r="10" spans="1:15" ht="51.75" customHeight="1">
      <c r="A10" s="9" t="s">
        <v>94</v>
      </c>
      <c r="C10" s="35" t="s">
        <v>15</v>
      </c>
      <c r="D10" s="35" t="s">
        <v>42</v>
      </c>
      <c r="E10" s="35" t="s">
        <v>50</v>
      </c>
      <c r="F10" s="35" t="s">
        <v>76</v>
      </c>
      <c r="G10" s="8"/>
      <c r="H10" s="16"/>
      <c r="I10" s="16"/>
      <c r="J10" s="16"/>
      <c r="K10" s="254" t="s">
        <v>95</v>
      </c>
      <c r="L10" s="254"/>
      <c r="M10" s="254" t="s">
        <v>96</v>
      </c>
      <c r="N10" s="254"/>
    </row>
    <row r="11" spans="1:15" outlineLevel="1">
      <c r="B11" s="22" t="s">
        <v>45</v>
      </c>
      <c r="C11" s="16" t="s">
        <v>53</v>
      </c>
      <c r="D11" s="16" t="s">
        <v>54</v>
      </c>
      <c r="E11" s="16" t="s">
        <v>27</v>
      </c>
      <c r="F11" s="16">
        <f>VLOOKUP($B11,[2]Codes!$A$1:$K$65536,5,FALSE)</f>
        <v>0</v>
      </c>
      <c r="G11" s="16"/>
      <c r="H11" s="16"/>
      <c r="I11" s="16"/>
      <c r="J11" s="16"/>
      <c r="K11" s="16"/>
      <c r="L11" s="16" t="s">
        <v>46</v>
      </c>
      <c r="M11" s="16"/>
      <c r="N11" s="16" t="s">
        <v>47</v>
      </c>
      <c r="O11" s="23" t="str">
        <f>A87</f>
        <v>F.11</v>
      </c>
    </row>
    <row r="12" spans="1:15" outlineLevel="1">
      <c r="A12" s="22"/>
      <c r="B12" s="22" t="s">
        <v>48</v>
      </c>
      <c r="C12" s="16" t="s">
        <v>53</v>
      </c>
      <c r="D12" s="16" t="s">
        <v>54</v>
      </c>
      <c r="E12" s="16" t="s">
        <v>27</v>
      </c>
      <c r="F12" s="16">
        <f>VLOOKUP($B12,[2]Codes!$A$1:$K$65536,5,FALSE)</f>
        <v>1</v>
      </c>
      <c r="G12" s="16"/>
      <c r="H12" s="16"/>
      <c r="I12" s="16"/>
      <c r="J12" s="16"/>
      <c r="K12" s="16"/>
      <c r="L12" s="16" t="s">
        <v>23</v>
      </c>
      <c r="M12" s="16"/>
      <c r="N12" s="16" t="s">
        <v>49</v>
      </c>
      <c r="O12" s="23" t="str">
        <f>A15</f>
        <v>F.02</v>
      </c>
    </row>
    <row r="13" spans="1:15" outlineLevel="1">
      <c r="B13" s="22" t="s">
        <v>97</v>
      </c>
      <c r="C13" s="16" t="s">
        <v>53</v>
      </c>
      <c r="D13" s="16" t="s">
        <v>54</v>
      </c>
      <c r="E13" s="16" t="s">
        <v>27</v>
      </c>
      <c r="F13" s="16">
        <f>VLOOKUP($B13,[2]Codes!$A$1:$K$65536,5,FALSE)</f>
        <v>98</v>
      </c>
      <c r="G13" s="16"/>
      <c r="H13" s="16"/>
      <c r="I13" s="16"/>
      <c r="J13" s="16"/>
      <c r="K13" s="16"/>
      <c r="L13" s="16" t="s">
        <v>87</v>
      </c>
      <c r="M13" s="16"/>
      <c r="N13" s="16" t="s">
        <v>88</v>
      </c>
      <c r="O13" s="23" t="str">
        <f>A87</f>
        <v>F.11</v>
      </c>
    </row>
    <row r="14" spans="1:15" outlineLevel="1">
      <c r="B14" s="22" t="s">
        <v>98</v>
      </c>
      <c r="C14" s="16" t="s">
        <v>53</v>
      </c>
      <c r="D14" s="16" t="s">
        <v>54</v>
      </c>
      <c r="E14" s="16" t="s">
        <v>27</v>
      </c>
      <c r="F14" s="16">
        <f>VLOOKUP($B14,[2]Codes!$A$1:$K$65536,5,FALSE)</f>
        <v>99</v>
      </c>
      <c r="G14" s="16"/>
      <c r="H14" s="16"/>
      <c r="I14" s="16"/>
      <c r="J14" s="16"/>
      <c r="K14" s="16"/>
      <c r="L14" s="16" t="s">
        <v>99</v>
      </c>
      <c r="M14" s="16"/>
      <c r="N14" s="16" t="s">
        <v>100</v>
      </c>
      <c r="O14" s="23" t="str">
        <f>A87</f>
        <v>F.11</v>
      </c>
    </row>
    <row r="15" spans="1:15" s="25" customFormat="1" ht="34.5" customHeight="1">
      <c r="A15" s="9" t="s">
        <v>101</v>
      </c>
      <c r="B15" s="9"/>
      <c r="C15" s="16" t="s">
        <v>53</v>
      </c>
      <c r="D15" s="35" t="s">
        <v>42</v>
      </c>
      <c r="E15" s="35" t="s">
        <v>73</v>
      </c>
      <c r="F15" s="35" t="s">
        <v>76</v>
      </c>
      <c r="H15" s="9"/>
      <c r="I15" s="9"/>
      <c r="J15" s="9"/>
      <c r="K15" s="254" t="s">
        <v>102</v>
      </c>
      <c r="L15" s="254"/>
      <c r="M15" s="254" t="s">
        <v>103</v>
      </c>
      <c r="N15" s="254"/>
      <c r="O15" s="23" t="str">
        <f>A17</f>
        <v>F.03</v>
      </c>
    </row>
    <row r="16" spans="1:15" s="25" customFormat="1">
      <c r="A16" s="9"/>
      <c r="B16" s="9"/>
      <c r="C16" s="16" t="s">
        <v>53</v>
      </c>
      <c r="D16" s="35" t="s">
        <v>16</v>
      </c>
      <c r="E16" s="35" t="s">
        <v>104</v>
      </c>
      <c r="F16" s="35"/>
      <c r="H16" s="9"/>
      <c r="I16" s="9"/>
      <c r="J16" s="9"/>
      <c r="K16" s="9"/>
      <c r="L16" s="24"/>
      <c r="M16" s="9"/>
      <c r="N16" s="9"/>
    </row>
    <row r="17" spans="1:15">
      <c r="A17" s="34" t="s">
        <v>105</v>
      </c>
      <c r="B17" s="35"/>
      <c r="C17" s="35" t="s">
        <v>15</v>
      </c>
      <c r="D17" s="35" t="s">
        <v>42</v>
      </c>
      <c r="E17" s="35" t="s">
        <v>106</v>
      </c>
      <c r="F17" s="35" t="s">
        <v>76</v>
      </c>
      <c r="G17" s="16"/>
      <c r="H17" s="16"/>
      <c r="I17" s="16"/>
      <c r="J17" s="16"/>
      <c r="K17" s="16" t="s">
        <v>107</v>
      </c>
      <c r="M17" s="9" t="s">
        <v>108</v>
      </c>
      <c r="O17" s="36"/>
    </row>
    <row r="18" spans="1:15" outlineLevel="1">
      <c r="A18" s="22"/>
      <c r="B18" s="9" t="s">
        <v>109</v>
      </c>
      <c r="C18" s="16" t="s">
        <v>53</v>
      </c>
      <c r="D18" s="16" t="s">
        <v>54</v>
      </c>
      <c r="E18" s="16" t="s">
        <v>27</v>
      </c>
      <c r="F18" s="16">
        <f>VLOOKUP($B18,[2]Codes!$A$1:$K$65536,5,FALSE)</f>
        <v>1</v>
      </c>
      <c r="G18" s="16"/>
      <c r="H18" s="16"/>
      <c r="I18" s="16"/>
      <c r="J18" s="16"/>
      <c r="L18" s="16" t="s">
        <v>110</v>
      </c>
      <c r="M18" s="16"/>
      <c r="N18" s="16" t="str">
        <f>VLOOKUP($B18,[2]Codes!$A$1:$K$65536,11,FALSE)</f>
        <v>Eskola</v>
      </c>
      <c r="O18" s="23" t="str">
        <f>A35</f>
        <v>F.04</v>
      </c>
    </row>
    <row r="19" spans="1:15" outlineLevel="1">
      <c r="A19" s="22"/>
      <c r="B19" s="9" t="s">
        <v>111</v>
      </c>
      <c r="C19" s="16" t="s">
        <v>53</v>
      </c>
      <c r="D19" s="16" t="s">
        <v>54</v>
      </c>
      <c r="E19" s="16" t="s">
        <v>27</v>
      </c>
      <c r="F19" s="16">
        <f>VLOOKUP($B19,[2]Codes!$A$1:$K$65536,5,FALSE)</f>
        <v>2</v>
      </c>
      <c r="G19" s="16"/>
      <c r="H19" s="16"/>
      <c r="I19" s="16"/>
      <c r="J19" s="16"/>
      <c r="L19" s="16" t="s">
        <v>112</v>
      </c>
      <c r="M19" s="16"/>
      <c r="N19" s="16" t="str">
        <f>VLOOKUP($B19,[2]Codes!$A$1:$K$65536,11,FALSE)</f>
        <v>Sentru saúde</v>
      </c>
      <c r="O19" s="23" t="str">
        <f>A35</f>
        <v>F.04</v>
      </c>
    </row>
    <row r="20" spans="1:15" outlineLevel="1">
      <c r="A20" s="22"/>
      <c r="B20" s="9" t="s">
        <v>113</v>
      </c>
      <c r="C20" s="16" t="s">
        <v>53</v>
      </c>
      <c r="D20" s="16" t="s">
        <v>54</v>
      </c>
      <c r="E20" s="16" t="s">
        <v>27</v>
      </c>
      <c r="F20" s="16">
        <f>VLOOKUP($B20,[2]Codes!$A$1:$K$65536,5,FALSE)</f>
        <v>3</v>
      </c>
      <c r="G20" s="16"/>
      <c r="H20" s="16"/>
      <c r="I20" s="16"/>
      <c r="J20" s="16"/>
      <c r="L20" s="16" t="s">
        <v>114</v>
      </c>
      <c r="M20" s="16"/>
      <c r="N20" s="16" t="str">
        <f>VLOOKUP($B20,[2]Codes!$A$1:$K$65536,11,FALSE)</f>
        <v>Igreja ka edifísiu relijiozu seluk</v>
      </c>
      <c r="O20" s="23" t="str">
        <f>A35</f>
        <v>F.04</v>
      </c>
    </row>
    <row r="21" spans="1:15" outlineLevel="1">
      <c r="A21" s="22"/>
      <c r="B21" s="9" t="s">
        <v>115</v>
      </c>
      <c r="C21" s="16" t="s">
        <v>53</v>
      </c>
      <c r="D21" s="16" t="s">
        <v>54</v>
      </c>
      <c r="E21" s="16" t="s">
        <v>27</v>
      </c>
      <c r="F21" s="16">
        <f>VLOOKUP($B21,[2]Codes!$A$1:$K$65536,5,FALSE)</f>
        <v>4</v>
      </c>
      <c r="G21" s="16"/>
      <c r="H21" s="16"/>
      <c r="I21" s="16"/>
      <c r="J21" s="16"/>
      <c r="L21" s="16" t="s">
        <v>116</v>
      </c>
      <c r="M21" s="16"/>
      <c r="N21" s="16" t="str">
        <f>VLOOKUP($B21,[2]Codes!$A$1:$K$65536,11,FALSE)</f>
        <v>Uma lulik / uma lisan / uma adat</v>
      </c>
      <c r="O21" s="23" t="str">
        <f>A35</f>
        <v>F.04</v>
      </c>
    </row>
    <row r="22" spans="1:15" outlineLevel="1">
      <c r="A22" s="22"/>
      <c r="B22" s="9" t="s">
        <v>117</v>
      </c>
      <c r="C22" s="16" t="s">
        <v>53</v>
      </c>
      <c r="D22" s="16" t="s">
        <v>54</v>
      </c>
      <c r="E22" s="16" t="s">
        <v>27</v>
      </c>
      <c r="F22" s="16">
        <f>VLOOKUP($B22,[2]Codes!$A$1:$K$65536,5,FALSE)</f>
        <v>5</v>
      </c>
      <c r="G22" s="16"/>
      <c r="H22" s="16"/>
      <c r="I22" s="16"/>
      <c r="J22" s="16"/>
      <c r="L22" s="16" t="s">
        <v>118</v>
      </c>
      <c r="M22" s="16"/>
      <c r="N22" s="16" t="s">
        <v>119</v>
      </c>
      <c r="O22" s="23" t="str">
        <f>A35</f>
        <v>F.04</v>
      </c>
    </row>
    <row r="23" spans="1:15" outlineLevel="1">
      <c r="A23" s="22"/>
      <c r="B23" s="9" t="s">
        <v>120</v>
      </c>
      <c r="C23" s="16" t="s">
        <v>53</v>
      </c>
      <c r="D23" s="16" t="s">
        <v>54</v>
      </c>
      <c r="E23" s="16" t="s">
        <v>27</v>
      </c>
      <c r="F23" s="16">
        <f>VLOOKUP($B23,[2]Codes!$A$1:$K$65536,5,FALSE)</f>
        <v>6</v>
      </c>
      <c r="G23" s="16"/>
      <c r="H23" s="16"/>
      <c r="I23" s="16"/>
      <c r="J23" s="16"/>
      <c r="L23" s="16" t="s">
        <v>121</v>
      </c>
      <c r="M23" s="16"/>
      <c r="N23" s="16" t="s">
        <v>122</v>
      </c>
      <c r="O23" s="23" t="str">
        <f>A35</f>
        <v>F.04</v>
      </c>
    </row>
    <row r="24" spans="1:15" outlineLevel="1">
      <c r="A24" s="22"/>
      <c r="B24" s="9" t="s">
        <v>123</v>
      </c>
      <c r="C24" s="16" t="s">
        <v>53</v>
      </c>
      <c r="D24" s="16" t="s">
        <v>54</v>
      </c>
      <c r="E24" s="16" t="s">
        <v>27</v>
      </c>
      <c r="F24" s="16">
        <f>VLOOKUP($B24,[2]Codes!$A$1:$K$65536,5,FALSE)</f>
        <v>7</v>
      </c>
      <c r="G24" s="16"/>
      <c r="H24" s="16"/>
      <c r="I24" s="16"/>
      <c r="J24" s="16"/>
      <c r="L24" s="16" t="s">
        <v>124</v>
      </c>
      <c r="M24" s="16"/>
      <c r="N24" s="16" t="str">
        <f>VLOOKUP($B24,[2]Codes!$A$1:$K$65536,11,FALSE)</f>
        <v>Fornesimentu eletrisidade / monta tenaga surya</v>
      </c>
      <c r="O24" s="23" t="str">
        <f>A35</f>
        <v>F.04</v>
      </c>
    </row>
    <row r="25" spans="1:15" outlineLevel="1">
      <c r="A25" s="22"/>
      <c r="B25" s="9" t="s">
        <v>125</v>
      </c>
      <c r="C25" s="16" t="s">
        <v>53</v>
      </c>
      <c r="D25" s="16" t="s">
        <v>54</v>
      </c>
      <c r="E25" s="16" t="s">
        <v>27</v>
      </c>
      <c r="F25" s="16">
        <f>VLOOKUP($B25,[2]Codes!$A$1:$K$65536,5,FALSE)</f>
        <v>8</v>
      </c>
      <c r="G25" s="16"/>
      <c r="H25" s="16"/>
      <c r="I25" s="16"/>
      <c r="J25" s="16"/>
      <c r="L25" s="16" t="s">
        <v>126</v>
      </c>
      <c r="M25" s="16"/>
      <c r="N25" s="16" t="str">
        <f>VLOOKUP($B25,[2]Codes!$A$1:$K$65536,11,FALSE)</f>
        <v>Estrada</v>
      </c>
      <c r="O25" s="23" t="str">
        <f>A35</f>
        <v>F.04</v>
      </c>
    </row>
    <row r="26" spans="1:15" outlineLevel="1">
      <c r="A26" s="22"/>
      <c r="B26" s="9" t="s">
        <v>127</v>
      </c>
      <c r="C26" s="16" t="s">
        <v>53</v>
      </c>
      <c r="D26" s="16" t="s">
        <v>54</v>
      </c>
      <c r="E26" s="16" t="s">
        <v>27</v>
      </c>
      <c r="F26" s="16">
        <f>VLOOKUP($B26,[2]Codes!$A$1:$K$65536,5,FALSE)</f>
        <v>9</v>
      </c>
      <c r="G26" s="16"/>
      <c r="H26" s="16"/>
      <c r="I26" s="16"/>
      <c r="J26" s="16"/>
      <c r="L26" s="16" t="s">
        <v>128</v>
      </c>
      <c r="M26" s="16"/>
      <c r="N26" s="16" t="str">
        <f>VLOOKUP($B26,[2]Codes!$A$1:$K$65536,11,FALSE)</f>
        <v>Ponte</v>
      </c>
      <c r="O26" s="23" t="str">
        <f>A35</f>
        <v>F.04</v>
      </c>
    </row>
    <row r="27" spans="1:15" outlineLevel="1">
      <c r="A27" s="22"/>
      <c r="B27" s="9" t="s">
        <v>129</v>
      </c>
      <c r="C27" s="16" t="s">
        <v>53</v>
      </c>
      <c r="D27" s="16" t="s">
        <v>54</v>
      </c>
      <c r="E27" s="16" t="s">
        <v>27</v>
      </c>
      <c r="F27" s="16">
        <f>VLOOKUP($B27,[2]Codes!$A$1:$K$65536,5,FALSE)</f>
        <v>10</v>
      </c>
      <c r="G27" s="16"/>
      <c r="H27" s="16"/>
      <c r="I27" s="16"/>
      <c r="J27" s="16"/>
      <c r="L27" s="16" t="s">
        <v>130</v>
      </c>
      <c r="M27" s="16"/>
      <c r="N27" s="16" t="s">
        <v>131</v>
      </c>
      <c r="O27" s="23" t="str">
        <f>A35</f>
        <v>F.04</v>
      </c>
    </row>
    <row r="28" spans="1:15" outlineLevel="1">
      <c r="A28" s="22"/>
      <c r="B28" s="9" t="s">
        <v>132</v>
      </c>
      <c r="C28" s="16" t="s">
        <v>53</v>
      </c>
      <c r="D28" s="16" t="s">
        <v>54</v>
      </c>
      <c r="E28" s="16" t="s">
        <v>27</v>
      </c>
      <c r="F28" s="16">
        <f>VLOOKUP($B28,[2]Codes!$A$1:$K$65536,5,FALSE)</f>
        <v>11</v>
      </c>
      <c r="G28" s="16"/>
      <c r="H28" s="16"/>
      <c r="I28" s="16"/>
      <c r="J28" s="16"/>
      <c r="L28" s="16" t="s">
        <v>133</v>
      </c>
      <c r="M28" s="16"/>
      <c r="N28" s="16" t="s">
        <v>134</v>
      </c>
      <c r="O28" s="23" t="str">
        <f>A35</f>
        <v>F.04</v>
      </c>
    </row>
    <row r="29" spans="1:15" outlineLevel="1">
      <c r="A29" s="22"/>
      <c r="B29" s="9" t="s">
        <v>135</v>
      </c>
      <c r="C29" s="16" t="s">
        <v>53</v>
      </c>
      <c r="D29" s="16" t="s">
        <v>54</v>
      </c>
      <c r="E29" s="16" t="s">
        <v>27</v>
      </c>
      <c r="F29" s="16">
        <f>VLOOKUP($B29,[2]Codes!$A$1:$K$65536,5,FALSE)</f>
        <v>12</v>
      </c>
      <c r="G29" s="16"/>
      <c r="H29" s="16"/>
      <c r="I29" s="16"/>
      <c r="J29" s="16"/>
      <c r="L29" s="16" t="s">
        <v>136</v>
      </c>
      <c r="M29" s="16"/>
      <c r="N29" s="16" t="s">
        <v>137</v>
      </c>
      <c r="O29" s="23" t="str">
        <f>A35</f>
        <v>F.04</v>
      </c>
    </row>
    <row r="30" spans="1:15" outlineLevel="1">
      <c r="A30" s="22"/>
      <c r="B30" s="9" t="s">
        <v>138</v>
      </c>
      <c r="C30" s="16" t="s">
        <v>53</v>
      </c>
      <c r="D30" s="16" t="s">
        <v>54</v>
      </c>
      <c r="E30" s="16" t="s">
        <v>27</v>
      </c>
      <c r="F30" s="16">
        <f>VLOOKUP($B30,[2]Codes!$A$1:$K$65536,5,FALSE)</f>
        <v>13</v>
      </c>
      <c r="G30" s="16"/>
      <c r="H30" s="16"/>
      <c r="I30" s="16"/>
      <c r="J30" s="16"/>
      <c r="L30" s="16" t="s">
        <v>139</v>
      </c>
      <c r="M30" s="16"/>
      <c r="N30" s="16" t="s">
        <v>140</v>
      </c>
      <c r="O30" s="23" t="str">
        <f>A35</f>
        <v>F.04</v>
      </c>
    </row>
    <row r="31" spans="1:15" outlineLevel="1">
      <c r="A31" s="22"/>
      <c r="B31" s="9" t="s">
        <v>141</v>
      </c>
      <c r="C31" s="16" t="s">
        <v>53</v>
      </c>
      <c r="D31" s="16" t="s">
        <v>54</v>
      </c>
      <c r="E31" s="16" t="s">
        <v>27</v>
      </c>
      <c r="F31" s="16">
        <f>VLOOKUP($B31,[2]Codes!$A$1:$K$65536,5,FALSE)</f>
        <v>14</v>
      </c>
      <c r="G31" s="16"/>
      <c r="H31" s="16"/>
      <c r="I31" s="16"/>
      <c r="J31" s="16"/>
      <c r="L31" s="16" t="s">
        <v>142</v>
      </c>
      <c r="M31" s="16"/>
      <c r="N31" s="16" t="str">
        <f>VLOOKUP($B31,[2]Codes!$A$1:$K$65536,11,FALSE)</f>
        <v>Kampu ka fasilidade desportu</v>
      </c>
      <c r="O31" s="23" t="str">
        <f>A35</f>
        <v>F.04</v>
      </c>
    </row>
    <row r="32" spans="1:15" outlineLevel="1">
      <c r="A32" s="22"/>
      <c r="B32" s="22" t="s">
        <v>143</v>
      </c>
      <c r="C32" s="16" t="s">
        <v>53</v>
      </c>
      <c r="D32" s="16" t="s">
        <v>54</v>
      </c>
      <c r="E32" s="16" t="s">
        <v>27</v>
      </c>
      <c r="F32" s="16">
        <f>VLOOKUP($B32,[2]Codes!$A$1:$K$65536,5,FALSE)</f>
        <v>97</v>
      </c>
      <c r="G32" s="16"/>
      <c r="H32" s="16"/>
      <c r="I32" s="16"/>
      <c r="J32" s="16"/>
      <c r="L32" s="16" t="s">
        <v>59</v>
      </c>
      <c r="M32" s="16"/>
      <c r="N32" s="16" t="str">
        <f>VLOOKUP($B32,[2]Codes!$A$1:$K$65536,11,FALSE)</f>
        <v>Seluk (spesifika)</v>
      </c>
      <c r="O32" s="23" t="str">
        <f>A33</f>
        <v>F.03x</v>
      </c>
    </row>
    <row r="33" spans="1:15">
      <c r="A33" s="34" t="s">
        <v>144</v>
      </c>
      <c r="B33" s="35"/>
      <c r="C33" s="35" t="s">
        <v>15</v>
      </c>
      <c r="D33" s="35" t="s">
        <v>16</v>
      </c>
      <c r="E33" s="35" t="s">
        <v>74</v>
      </c>
      <c r="F33" s="35" t="s">
        <v>28</v>
      </c>
      <c r="G33" s="9"/>
      <c r="H33" s="9"/>
      <c r="I33" s="9"/>
      <c r="J33" s="9"/>
      <c r="K33" s="16" t="s">
        <v>145</v>
      </c>
      <c r="M33" s="9" t="s">
        <v>146</v>
      </c>
      <c r="N33" s="8"/>
      <c r="O33" s="36" t="str">
        <f>A35</f>
        <v>F.04</v>
      </c>
    </row>
    <row r="34" spans="1:15" s="38" customFormat="1">
      <c r="A34" s="230" t="s">
        <v>147</v>
      </c>
      <c r="B34" s="37"/>
      <c r="C34" s="37"/>
      <c r="D34" s="37"/>
      <c r="E34" s="37"/>
      <c r="F34" s="37"/>
      <c r="G34" s="118"/>
      <c r="H34" s="118"/>
      <c r="I34" s="118"/>
      <c r="J34" s="118"/>
      <c r="K34" s="37"/>
      <c r="L34" s="118"/>
      <c r="M34" s="118"/>
      <c r="N34" s="118"/>
      <c r="O34" s="117"/>
    </row>
    <row r="35" spans="1:15" s="25" customFormat="1">
      <c r="A35" s="9" t="s">
        <v>148</v>
      </c>
      <c r="B35" s="9"/>
      <c r="C35" s="35" t="s">
        <v>15</v>
      </c>
      <c r="D35" s="35" t="s">
        <v>42</v>
      </c>
      <c r="E35" s="35" t="s">
        <v>149</v>
      </c>
      <c r="F35" s="35" t="s">
        <v>76</v>
      </c>
      <c r="H35" s="16"/>
      <c r="I35" s="16"/>
      <c r="J35" s="16"/>
      <c r="K35" s="9" t="s">
        <v>150</v>
      </c>
      <c r="L35" s="24"/>
      <c r="M35" s="9" t="s">
        <v>151</v>
      </c>
      <c r="N35" s="9"/>
    </row>
    <row r="36" spans="1:15" s="25" customFormat="1" outlineLevel="1">
      <c r="A36" s="8"/>
      <c r="B36" s="8"/>
      <c r="C36" s="9" t="s">
        <v>53</v>
      </c>
      <c r="D36" s="9" t="s">
        <v>54</v>
      </c>
      <c r="E36" s="9" t="s">
        <v>27</v>
      </c>
      <c r="F36" s="9" t="s">
        <v>152</v>
      </c>
      <c r="H36" s="16"/>
      <c r="I36" s="16"/>
      <c r="J36" s="16"/>
      <c r="K36" s="39"/>
      <c r="L36" s="9" t="s">
        <v>153</v>
      </c>
      <c r="M36" s="9"/>
      <c r="N36" s="9" t="s">
        <v>154</v>
      </c>
      <c r="O36" s="23" t="str">
        <f>A87</f>
        <v>F.11</v>
      </c>
    </row>
    <row r="37" spans="1:15" s="25" customFormat="1" outlineLevel="1">
      <c r="A37" s="8"/>
      <c r="B37" s="8"/>
      <c r="C37" s="9" t="s">
        <v>53</v>
      </c>
      <c r="D37" s="9" t="s">
        <v>54</v>
      </c>
      <c r="E37" s="9" t="s">
        <v>27</v>
      </c>
      <c r="F37" s="9" t="s">
        <v>152</v>
      </c>
      <c r="H37" s="16"/>
      <c r="I37" s="16"/>
      <c r="J37" s="16"/>
      <c r="K37" s="39"/>
      <c r="L37" s="9" t="s">
        <v>155</v>
      </c>
      <c r="M37" s="9"/>
      <c r="N37" s="9" t="s">
        <v>156</v>
      </c>
      <c r="O37" s="23" t="str">
        <f>A87</f>
        <v>F.11</v>
      </c>
    </row>
    <row r="38" spans="1:15" s="25" customFormat="1" outlineLevel="1">
      <c r="A38" s="8"/>
      <c r="B38" s="8"/>
      <c r="C38" s="9" t="s">
        <v>53</v>
      </c>
      <c r="D38" s="9" t="s">
        <v>54</v>
      </c>
      <c r="E38" s="9" t="s">
        <v>27</v>
      </c>
      <c r="F38" s="9" t="s">
        <v>152</v>
      </c>
      <c r="H38" s="16"/>
      <c r="I38" s="16"/>
      <c r="J38" s="16"/>
      <c r="K38" s="39"/>
      <c r="L38" s="9" t="s">
        <v>157</v>
      </c>
      <c r="M38" s="9"/>
      <c r="N38" s="9" t="s">
        <v>158</v>
      </c>
      <c r="O38" s="23" t="str">
        <f>A87</f>
        <v>F.11</v>
      </c>
    </row>
    <row r="39" spans="1:15" s="25" customFormat="1" outlineLevel="1">
      <c r="A39" s="8"/>
      <c r="B39" s="8"/>
      <c r="C39" s="9" t="s">
        <v>53</v>
      </c>
      <c r="D39" s="9" t="s">
        <v>54</v>
      </c>
      <c r="E39" s="9" t="s">
        <v>27</v>
      </c>
      <c r="F39" s="9" t="s">
        <v>152</v>
      </c>
      <c r="H39" s="16"/>
      <c r="I39" s="16"/>
      <c r="J39" s="16"/>
      <c r="K39" s="39"/>
      <c r="L39" s="9" t="s">
        <v>159</v>
      </c>
      <c r="M39" s="9"/>
      <c r="N39" s="9" t="s">
        <v>160</v>
      </c>
      <c r="O39" s="23" t="str">
        <f>A87</f>
        <v>F.11</v>
      </c>
    </row>
    <row r="40" spans="1:15" s="25" customFormat="1" outlineLevel="1">
      <c r="A40" s="8"/>
      <c r="B40" s="8"/>
      <c r="C40" s="9" t="s">
        <v>53</v>
      </c>
      <c r="D40" s="9" t="s">
        <v>54</v>
      </c>
      <c r="E40" s="9" t="s">
        <v>27</v>
      </c>
      <c r="F40" s="9" t="s">
        <v>152</v>
      </c>
      <c r="H40" s="16"/>
      <c r="I40" s="16"/>
      <c r="J40" s="16"/>
      <c r="K40" s="39"/>
      <c r="L40" s="9" t="s">
        <v>161</v>
      </c>
      <c r="M40" s="9"/>
      <c r="N40" s="9" t="s">
        <v>162</v>
      </c>
      <c r="O40" s="23" t="str">
        <f>A87</f>
        <v>F.11</v>
      </c>
    </row>
    <row r="41" spans="1:15" s="25" customFormat="1" outlineLevel="1">
      <c r="A41" s="8"/>
      <c r="B41" s="8"/>
      <c r="C41" s="9" t="s">
        <v>53</v>
      </c>
      <c r="D41" s="9" t="s">
        <v>54</v>
      </c>
      <c r="E41" s="9" t="s">
        <v>27</v>
      </c>
      <c r="F41" s="9" t="s">
        <v>152</v>
      </c>
      <c r="H41" s="16"/>
      <c r="I41" s="16"/>
      <c r="J41" s="16"/>
      <c r="K41" s="39"/>
      <c r="L41" s="9" t="s">
        <v>163</v>
      </c>
      <c r="M41" s="9"/>
      <c r="N41" s="9" t="s">
        <v>164</v>
      </c>
      <c r="O41" s="23" t="str">
        <f>A87</f>
        <v>F.11</v>
      </c>
    </row>
    <row r="42" spans="1:15" outlineLevel="1">
      <c r="B42" s="22" t="s">
        <v>143</v>
      </c>
      <c r="C42" s="9" t="s">
        <v>53</v>
      </c>
      <c r="D42" s="9" t="s">
        <v>54</v>
      </c>
      <c r="E42" s="9" t="s">
        <v>27</v>
      </c>
      <c r="F42" s="16">
        <f>VLOOKUP($B42,[2]Codes!$A$1:$K$65536,5,FALSE)</f>
        <v>97</v>
      </c>
      <c r="G42" s="16"/>
      <c r="H42" s="16"/>
      <c r="I42" s="16"/>
      <c r="J42" s="16"/>
      <c r="K42" s="16"/>
      <c r="L42" s="16" t="str">
        <f>VLOOKUP($B42,[2]Codes!$A$1:$K$65536,9,FALSE)</f>
        <v>Other (specify)</v>
      </c>
      <c r="M42" s="16"/>
      <c r="N42" s="16" t="s">
        <v>60</v>
      </c>
      <c r="O42" s="23" t="str">
        <f>A44</f>
        <v>F.04x</v>
      </c>
    </row>
    <row r="43" spans="1:15" outlineLevel="1">
      <c r="B43" s="22" t="s">
        <v>97</v>
      </c>
      <c r="C43" s="9" t="s">
        <v>53</v>
      </c>
      <c r="D43" s="9" t="s">
        <v>54</v>
      </c>
      <c r="E43" s="16" t="str">
        <f>VLOOKUP($B43,[2]Codes!$A$1:$K$65536,4,FALSE)</f>
        <v>Category option</v>
      </c>
      <c r="F43" s="16">
        <f>VLOOKUP($B43,[2]Codes!$A$1:$K$65536,5,FALSE)</f>
        <v>98</v>
      </c>
      <c r="G43" s="16"/>
      <c r="H43" s="16"/>
      <c r="I43" s="16"/>
      <c r="J43" s="16"/>
      <c r="K43" s="16"/>
      <c r="L43" s="16" t="str">
        <f>VLOOKUP($B43,[2]Codes!$A$1:$K$65536,9,FALSE)</f>
        <v>Don't know</v>
      </c>
      <c r="M43" s="16"/>
      <c r="N43" s="16" t="str">
        <f>VLOOKUP($B43,[2]Codes!$A$1:$K$65536,11,FALSE)</f>
        <v>La hatene</v>
      </c>
      <c r="O43" s="23" t="str">
        <f>A87</f>
        <v>F.11</v>
      </c>
    </row>
    <row r="44" spans="1:15" outlineLevel="1">
      <c r="A44" s="8" t="s">
        <v>165</v>
      </c>
      <c r="B44" s="22"/>
      <c r="C44" s="16"/>
      <c r="D44" s="16"/>
      <c r="E44" s="16"/>
      <c r="F44" s="16"/>
      <c r="G44" s="16"/>
      <c r="H44" s="16"/>
      <c r="I44" s="16"/>
      <c r="J44" s="16"/>
      <c r="K44" s="16" t="s">
        <v>166</v>
      </c>
      <c r="L44" s="16"/>
      <c r="M44" s="16"/>
      <c r="N44" s="16" t="s">
        <v>167</v>
      </c>
      <c r="O44" s="23"/>
    </row>
    <row r="45" spans="1:15" s="38" customFormat="1">
      <c r="A45" s="38" t="s">
        <v>567</v>
      </c>
      <c r="B45" s="37"/>
      <c r="H45" s="37"/>
      <c r="I45" s="37"/>
      <c r="J45" s="37"/>
      <c r="N45" s="37"/>
      <c r="O45" s="43"/>
    </row>
    <row r="46" spans="1:15" s="122" customFormat="1" hidden="1">
      <c r="A46" s="144" t="s">
        <v>629</v>
      </c>
      <c r="B46" s="141"/>
      <c r="C46" s="141" t="s">
        <v>15</v>
      </c>
      <c r="D46" s="141" t="s">
        <v>42</v>
      </c>
      <c r="E46" s="141" t="s">
        <v>50</v>
      </c>
      <c r="F46" s="141" t="s">
        <v>76</v>
      </c>
      <c r="G46" s="124"/>
      <c r="H46" s="124"/>
      <c r="I46" s="124"/>
      <c r="J46" s="124"/>
      <c r="K46" s="124" t="s">
        <v>628</v>
      </c>
      <c r="M46" s="135" t="s">
        <v>627</v>
      </c>
      <c r="N46" s="135"/>
      <c r="O46" s="142"/>
    </row>
    <row r="47" spans="1:15" s="122" customFormat="1" hidden="1" outlineLevel="1">
      <c r="A47" s="149"/>
      <c r="B47" s="135" t="s">
        <v>626</v>
      </c>
      <c r="C47" s="124" t="s">
        <v>53</v>
      </c>
      <c r="D47" s="124" t="s">
        <v>54</v>
      </c>
      <c r="E47" s="124" t="s">
        <v>27</v>
      </c>
      <c r="F47" s="124">
        <f>VLOOKUP($B47,[2]Codes!$A$1:$K$65536,5,FALSE)</f>
        <v>1</v>
      </c>
      <c r="G47" s="124"/>
      <c r="H47" s="124"/>
      <c r="I47" s="124"/>
      <c r="J47" s="124"/>
      <c r="K47" s="135"/>
      <c r="L47" s="124" t="s">
        <v>625</v>
      </c>
      <c r="M47" s="135"/>
      <c r="N47" s="124" t="s">
        <v>624</v>
      </c>
      <c r="O47" s="136" t="str">
        <f>A52</f>
        <v>F.06</v>
      </c>
    </row>
    <row r="48" spans="1:15" s="122" customFormat="1" hidden="1" outlineLevel="1">
      <c r="A48" s="149"/>
      <c r="B48" s="135" t="s">
        <v>623</v>
      </c>
      <c r="C48" s="124" t="s">
        <v>53</v>
      </c>
      <c r="D48" s="124" t="s">
        <v>54</v>
      </c>
      <c r="E48" s="124" t="s">
        <v>27</v>
      </c>
      <c r="F48" s="124">
        <f>VLOOKUP($B48,[2]Codes!$A$1:$K$65536,5,FALSE)</f>
        <v>2</v>
      </c>
      <c r="G48" s="124"/>
      <c r="H48" s="124"/>
      <c r="I48" s="124"/>
      <c r="J48" s="124"/>
      <c r="K48" s="135"/>
      <c r="L48" s="124" t="s">
        <v>622</v>
      </c>
      <c r="M48" s="135"/>
      <c r="N48" s="124" t="s">
        <v>621</v>
      </c>
      <c r="O48" s="136" t="str">
        <f>A52</f>
        <v>F.06</v>
      </c>
    </row>
    <row r="49" spans="1:15" s="122" customFormat="1" hidden="1" outlineLevel="1">
      <c r="A49" s="149"/>
      <c r="B49" s="135"/>
      <c r="C49" s="124" t="s">
        <v>53</v>
      </c>
      <c r="D49" s="124" t="s">
        <v>54</v>
      </c>
      <c r="E49" s="124" t="s">
        <v>27</v>
      </c>
      <c r="F49" s="124"/>
      <c r="G49" s="124"/>
      <c r="H49" s="124"/>
      <c r="I49" s="124"/>
      <c r="J49" s="124"/>
      <c r="K49" s="135"/>
      <c r="L49" s="124" t="s">
        <v>620</v>
      </c>
      <c r="M49" s="135"/>
      <c r="N49" s="124" t="s">
        <v>619</v>
      </c>
      <c r="O49" s="136" t="str">
        <f>A52</f>
        <v>F.06</v>
      </c>
    </row>
    <row r="50" spans="1:15" s="122" customFormat="1" hidden="1" outlineLevel="1">
      <c r="A50" s="149"/>
      <c r="B50" s="135" t="s">
        <v>618</v>
      </c>
      <c r="C50" s="124" t="s">
        <v>53</v>
      </c>
      <c r="D50" s="124" t="s">
        <v>54</v>
      </c>
      <c r="E50" s="124" t="s">
        <v>27</v>
      </c>
      <c r="F50" s="124">
        <f>VLOOKUP($B50,[2]Codes!$A$1:$K$65536,5,FALSE)</f>
        <v>3</v>
      </c>
      <c r="G50" s="124"/>
      <c r="H50" s="124"/>
      <c r="I50" s="124"/>
      <c r="J50" s="124"/>
      <c r="K50" s="135"/>
      <c r="L50" s="124" t="s">
        <v>617</v>
      </c>
      <c r="M50" s="135"/>
      <c r="N50" s="124" t="s">
        <v>616</v>
      </c>
      <c r="O50" s="136" t="str">
        <f>A52</f>
        <v>F.06</v>
      </c>
    </row>
    <row r="51" spans="1:15" s="122" customFormat="1" hidden="1" outlineLevel="1">
      <c r="B51" s="149" t="s">
        <v>97</v>
      </c>
      <c r="C51" s="124" t="s">
        <v>53</v>
      </c>
      <c r="D51" s="124" t="s">
        <v>54</v>
      </c>
      <c r="E51" s="124" t="s">
        <v>27</v>
      </c>
      <c r="F51" s="124">
        <f>VLOOKUP($B51,[2]Codes!$A$1:$K$65536,5,FALSE)</f>
        <v>98</v>
      </c>
      <c r="G51" s="124"/>
      <c r="H51" s="124"/>
      <c r="I51" s="124"/>
      <c r="J51" s="124"/>
      <c r="K51" s="135"/>
      <c r="L51" s="124" t="s">
        <v>87</v>
      </c>
      <c r="M51" s="135"/>
      <c r="N51" s="124" t="s">
        <v>88</v>
      </c>
      <c r="O51" s="136" t="str">
        <f>A52</f>
        <v>F.06</v>
      </c>
    </row>
    <row r="52" spans="1:15" s="122" customFormat="1" hidden="1">
      <c r="A52" s="144" t="s">
        <v>615</v>
      </c>
      <c r="B52" s="141"/>
      <c r="C52" s="141" t="s">
        <v>15</v>
      </c>
      <c r="D52" s="141" t="s">
        <v>42</v>
      </c>
      <c r="E52" s="141" t="s">
        <v>50</v>
      </c>
      <c r="F52" s="141" t="s">
        <v>76</v>
      </c>
      <c r="G52" s="135"/>
      <c r="H52" s="135"/>
      <c r="I52" s="135"/>
      <c r="J52" s="135"/>
      <c r="K52" s="124" t="s">
        <v>614</v>
      </c>
      <c r="M52" s="135" t="s">
        <v>613</v>
      </c>
      <c r="N52" s="135"/>
      <c r="O52" s="151"/>
    </row>
    <row r="53" spans="1:15" s="122" customFormat="1" hidden="1" outlineLevel="1">
      <c r="A53" s="149"/>
      <c r="B53" s="135" t="s">
        <v>612</v>
      </c>
      <c r="C53" s="124" t="s">
        <v>53</v>
      </c>
      <c r="D53" s="124" t="s">
        <v>54</v>
      </c>
      <c r="E53" s="124" t="s">
        <v>27</v>
      </c>
      <c r="F53" s="124">
        <f>VLOOKUP($B53,[2]Codes!$A$1:$K$65536,5,FALSE)</f>
        <v>1</v>
      </c>
      <c r="G53" s="124"/>
      <c r="H53" s="124"/>
      <c r="I53" s="124"/>
      <c r="J53" s="124"/>
      <c r="K53" s="135"/>
      <c r="L53" s="124" t="s">
        <v>570</v>
      </c>
      <c r="M53" s="135"/>
      <c r="N53" s="124" t="s">
        <v>569</v>
      </c>
      <c r="O53" s="136" t="str">
        <f>A63</f>
        <v>F.07</v>
      </c>
    </row>
    <row r="54" spans="1:15" s="122" customFormat="1" hidden="1" outlineLevel="1">
      <c r="A54" s="149"/>
      <c r="B54" s="135" t="s">
        <v>611</v>
      </c>
      <c r="C54" s="124" t="s">
        <v>53</v>
      </c>
      <c r="D54" s="124" t="s">
        <v>54</v>
      </c>
      <c r="E54" s="124" t="s">
        <v>27</v>
      </c>
      <c r="F54" s="124">
        <f>VLOOKUP($B54,[2]Codes!$A$1:$K$65536,5,FALSE)</f>
        <v>2</v>
      </c>
      <c r="G54" s="124"/>
      <c r="H54" s="124"/>
      <c r="I54" s="124"/>
      <c r="J54" s="124"/>
      <c r="K54" s="135"/>
      <c r="L54" s="124" t="s">
        <v>610</v>
      </c>
      <c r="M54" s="135"/>
      <c r="N54" s="124" t="s">
        <v>609</v>
      </c>
      <c r="O54" s="136" t="str">
        <f>A63</f>
        <v>F.07</v>
      </c>
    </row>
    <row r="55" spans="1:15" s="122" customFormat="1" hidden="1" outlineLevel="1">
      <c r="A55" s="149"/>
      <c r="B55" s="135" t="s">
        <v>608</v>
      </c>
      <c r="C55" s="124" t="s">
        <v>53</v>
      </c>
      <c r="D55" s="124" t="s">
        <v>54</v>
      </c>
      <c r="E55" s="124" t="s">
        <v>27</v>
      </c>
      <c r="F55" s="124">
        <f>VLOOKUP($B55,[2]Codes!$A$1:$K$65536,5,FALSE)</f>
        <v>3</v>
      </c>
      <c r="G55" s="124"/>
      <c r="H55" s="124"/>
      <c r="I55" s="124"/>
      <c r="J55" s="124"/>
      <c r="K55" s="135"/>
      <c r="L55" s="124" t="s">
        <v>607</v>
      </c>
      <c r="M55" s="135"/>
      <c r="N55" s="124" t="s">
        <v>606</v>
      </c>
      <c r="O55" s="136" t="str">
        <f>A63</f>
        <v>F.07</v>
      </c>
    </row>
    <row r="56" spans="1:15" s="122" customFormat="1" hidden="1" outlineLevel="1">
      <c r="A56" s="149"/>
      <c r="B56" s="135" t="s">
        <v>605</v>
      </c>
      <c r="C56" s="124" t="s">
        <v>53</v>
      </c>
      <c r="D56" s="124" t="s">
        <v>54</v>
      </c>
      <c r="E56" s="124" t="s">
        <v>27</v>
      </c>
      <c r="F56" s="124">
        <f>VLOOKUP($B56,[2]Codes!$A$1:$K$65536,5,FALSE)</f>
        <v>4</v>
      </c>
      <c r="G56" s="124"/>
      <c r="H56" s="124"/>
      <c r="I56" s="124"/>
      <c r="J56" s="124"/>
      <c r="K56" s="135"/>
      <c r="L56" s="124" t="s">
        <v>604</v>
      </c>
      <c r="M56" s="135"/>
      <c r="N56" s="124" t="s">
        <v>603</v>
      </c>
      <c r="O56" s="136" t="str">
        <f>A63</f>
        <v>F.07</v>
      </c>
    </row>
    <row r="57" spans="1:15" s="122" customFormat="1" hidden="1" outlineLevel="1">
      <c r="A57" s="149"/>
      <c r="B57" s="135" t="s">
        <v>602</v>
      </c>
      <c r="C57" s="124" t="s">
        <v>53</v>
      </c>
      <c r="D57" s="124" t="s">
        <v>54</v>
      </c>
      <c r="E57" s="124" t="s">
        <v>27</v>
      </c>
      <c r="F57" s="124">
        <f>VLOOKUP($B57,[2]Codes!$A$1:$K$65536,5,FALSE)</f>
        <v>5</v>
      </c>
      <c r="G57" s="124"/>
      <c r="H57" s="124"/>
      <c r="I57" s="124"/>
      <c r="J57" s="124"/>
      <c r="K57" s="135"/>
      <c r="L57" s="124" t="s">
        <v>601</v>
      </c>
      <c r="M57" s="135"/>
      <c r="N57" s="124" t="s">
        <v>600</v>
      </c>
      <c r="O57" s="136" t="str">
        <f>A63</f>
        <v>F.07</v>
      </c>
    </row>
    <row r="58" spans="1:15" s="122" customFormat="1" hidden="1" outlineLevel="1">
      <c r="A58" s="149"/>
      <c r="B58" s="135" t="s">
        <v>599</v>
      </c>
      <c r="C58" s="124" t="s">
        <v>53</v>
      </c>
      <c r="D58" s="124" t="s">
        <v>54</v>
      </c>
      <c r="E58" s="124" t="s">
        <v>27</v>
      </c>
      <c r="F58" s="124">
        <f>VLOOKUP($B58,[2]Codes!$A$1:$K$65536,5,FALSE)</f>
        <v>6</v>
      </c>
      <c r="G58" s="124"/>
      <c r="H58" s="124"/>
      <c r="I58" s="124"/>
      <c r="J58" s="124"/>
      <c r="K58" s="135"/>
      <c r="L58" s="124" t="s">
        <v>598</v>
      </c>
      <c r="M58" s="135"/>
      <c r="N58" s="124" t="s">
        <v>597</v>
      </c>
      <c r="O58" s="136" t="str">
        <f>A63</f>
        <v>F.07</v>
      </c>
    </row>
    <row r="59" spans="1:15" s="122" customFormat="1" hidden="1" outlineLevel="1">
      <c r="A59" s="149"/>
      <c r="B59" s="135" t="s">
        <v>596</v>
      </c>
      <c r="C59" s="124" t="s">
        <v>53</v>
      </c>
      <c r="D59" s="124" t="s">
        <v>54</v>
      </c>
      <c r="E59" s="124" t="s">
        <v>27</v>
      </c>
      <c r="F59" s="124">
        <f>VLOOKUP($B59,[2]Codes!$A$1:$K$65536,5,FALSE)</f>
        <v>7</v>
      </c>
      <c r="G59" s="124"/>
      <c r="H59" s="124"/>
      <c r="I59" s="124"/>
      <c r="J59" s="124"/>
      <c r="K59" s="135"/>
      <c r="L59" s="124" t="s">
        <v>595</v>
      </c>
      <c r="M59" s="135"/>
      <c r="N59" s="124" t="s">
        <v>594</v>
      </c>
      <c r="O59" s="136" t="str">
        <f>A63</f>
        <v>F.07</v>
      </c>
    </row>
    <row r="60" spans="1:15" s="122" customFormat="1" hidden="1" outlineLevel="1">
      <c r="A60" s="149"/>
      <c r="B60" s="149" t="s">
        <v>143</v>
      </c>
      <c r="C60" s="124" t="s">
        <v>53</v>
      </c>
      <c r="D60" s="124" t="s">
        <v>54</v>
      </c>
      <c r="E60" s="124" t="s">
        <v>27</v>
      </c>
      <c r="F60" s="124">
        <f>VLOOKUP($B60,[2]Codes!$A$1:$K$65536,5,FALSE)</f>
        <v>97</v>
      </c>
      <c r="G60" s="124"/>
      <c r="H60" s="124"/>
      <c r="I60" s="124"/>
      <c r="J60" s="124"/>
      <c r="K60" s="135"/>
      <c r="L60" s="124" t="s">
        <v>59</v>
      </c>
      <c r="M60" s="135"/>
      <c r="N60" s="124" t="s">
        <v>60</v>
      </c>
      <c r="O60" s="136" t="str">
        <f>A62</f>
        <v>F.06x</v>
      </c>
    </row>
    <row r="61" spans="1:15" s="122" customFormat="1" hidden="1" outlineLevel="1">
      <c r="B61" s="149" t="s">
        <v>97</v>
      </c>
      <c r="C61" s="124" t="s">
        <v>53</v>
      </c>
      <c r="D61" s="124" t="s">
        <v>54</v>
      </c>
      <c r="E61" s="124" t="s">
        <v>27</v>
      </c>
      <c r="F61" s="124">
        <f>VLOOKUP($B61,[2]Codes!$A$1:$K$65536,5,FALSE)</f>
        <v>98</v>
      </c>
      <c r="G61" s="124"/>
      <c r="H61" s="124"/>
      <c r="I61" s="124"/>
      <c r="J61" s="124"/>
      <c r="K61" s="135"/>
      <c r="L61" s="124" t="s">
        <v>87</v>
      </c>
      <c r="M61" s="135"/>
      <c r="N61" s="124" t="s">
        <v>88</v>
      </c>
      <c r="O61" s="136" t="str">
        <f>A63</f>
        <v>F.07</v>
      </c>
    </row>
    <row r="62" spans="1:15" s="122" customFormat="1" hidden="1">
      <c r="A62" s="144" t="s">
        <v>593</v>
      </c>
      <c r="B62" s="141"/>
      <c r="C62" s="141" t="s">
        <v>15</v>
      </c>
      <c r="D62" s="141" t="s">
        <v>16</v>
      </c>
      <c r="E62" s="141" t="s">
        <v>74</v>
      </c>
      <c r="F62" s="141" t="s">
        <v>28</v>
      </c>
      <c r="G62" s="135"/>
      <c r="H62" s="135"/>
      <c r="I62" s="135"/>
      <c r="J62" s="135"/>
      <c r="K62" s="124" t="s">
        <v>592</v>
      </c>
      <c r="M62" s="135" t="s">
        <v>591</v>
      </c>
      <c r="O62" s="151" t="str">
        <f>A63</f>
        <v>F.07</v>
      </c>
    </row>
    <row r="63" spans="1:15" s="137" customFormat="1" hidden="1">
      <c r="A63" s="135" t="s">
        <v>590</v>
      </c>
      <c r="B63" s="135"/>
      <c r="C63" s="141" t="s">
        <v>15</v>
      </c>
      <c r="D63" s="141" t="s">
        <v>42</v>
      </c>
      <c r="E63" s="141" t="s">
        <v>50</v>
      </c>
      <c r="F63" s="141" t="s">
        <v>76</v>
      </c>
      <c r="H63" s="124"/>
      <c r="I63" s="124"/>
      <c r="J63" s="124"/>
      <c r="K63" s="257" t="s">
        <v>589</v>
      </c>
      <c r="L63" s="257"/>
      <c r="M63" s="257" t="s">
        <v>588</v>
      </c>
      <c r="N63" s="257"/>
    </row>
    <row r="64" spans="1:15" s="122" customFormat="1" hidden="1" outlineLevel="1">
      <c r="B64" s="149" t="s">
        <v>45</v>
      </c>
      <c r="C64" s="124" t="s">
        <v>53</v>
      </c>
      <c r="D64" s="124" t="s">
        <v>54</v>
      </c>
      <c r="E64" s="124" t="s">
        <v>27</v>
      </c>
      <c r="F64" s="124">
        <f>VLOOKUP($B64,[2]Codes!$A$1:$K$65536,5,FALSE)</f>
        <v>0</v>
      </c>
      <c r="G64" s="124"/>
      <c r="H64" s="124"/>
      <c r="I64" s="124"/>
      <c r="J64" s="124"/>
      <c r="K64" s="124"/>
      <c r="L64" s="124" t="str">
        <f>VLOOKUP($B64,[2]Codes!$A$1:$K$65536,9,FALSE)</f>
        <v>No</v>
      </c>
      <c r="M64" s="124" t="s">
        <v>47</v>
      </c>
      <c r="N64" s="124"/>
      <c r="O64" s="136" t="str">
        <f>A68</f>
        <v>F.08</v>
      </c>
    </row>
    <row r="65" spans="1:15" s="122" customFormat="1" hidden="1" outlineLevel="1">
      <c r="A65" s="149"/>
      <c r="B65" s="149" t="s">
        <v>48</v>
      </c>
      <c r="C65" s="124" t="s">
        <v>53</v>
      </c>
      <c r="D65" s="124" t="s">
        <v>54</v>
      </c>
      <c r="E65" s="124" t="s">
        <v>27</v>
      </c>
      <c r="F65" s="124">
        <f>VLOOKUP($B65,[2]Codes!$A$1:$K$65536,5,FALSE)</f>
        <v>1</v>
      </c>
      <c r="G65" s="124"/>
      <c r="H65" s="124"/>
      <c r="I65" s="124"/>
      <c r="J65" s="124"/>
      <c r="K65" s="124"/>
      <c r="L65" s="124" t="str">
        <f>VLOOKUP($B65,[2]Codes!$A$1:$K$65536,9,FALSE)</f>
        <v>Yes</v>
      </c>
      <c r="M65" s="124" t="s">
        <v>49</v>
      </c>
      <c r="N65" s="124"/>
      <c r="O65" s="136" t="str">
        <f>A68</f>
        <v>F.08</v>
      </c>
    </row>
    <row r="66" spans="1:15" s="122" customFormat="1" hidden="1" outlineLevel="1">
      <c r="B66" s="149" t="s">
        <v>97</v>
      </c>
      <c r="C66" s="124" t="s">
        <v>53</v>
      </c>
      <c r="D66" s="124" t="s">
        <v>54</v>
      </c>
      <c r="E66" s="124" t="s">
        <v>27</v>
      </c>
      <c r="F66" s="124">
        <f>VLOOKUP($B66,[2]Codes!$A$1:$K$65536,5,FALSE)</f>
        <v>98</v>
      </c>
      <c r="G66" s="124"/>
      <c r="H66" s="124"/>
      <c r="I66" s="124"/>
      <c r="J66" s="124"/>
      <c r="K66" s="124"/>
      <c r="L66" s="124" t="str">
        <f>VLOOKUP($B66,[2]Codes!$A$1:$K$65536,9,FALSE)</f>
        <v>Don't know</v>
      </c>
      <c r="M66" s="124" t="s">
        <v>88</v>
      </c>
      <c r="N66" s="124"/>
      <c r="O66" s="136" t="str">
        <f>A68</f>
        <v>F.08</v>
      </c>
    </row>
    <row r="67" spans="1:15" s="122" customFormat="1" hidden="1" outlineLevel="1">
      <c r="B67" s="149" t="s">
        <v>98</v>
      </c>
      <c r="C67" s="124" t="s">
        <v>53</v>
      </c>
      <c r="D67" s="124" t="s">
        <v>54</v>
      </c>
      <c r="E67" s="124" t="s">
        <v>27</v>
      </c>
      <c r="F67" s="124">
        <f>VLOOKUP($B67,[2]Codes!$A$1:$K$65536,5,FALSE)</f>
        <v>99</v>
      </c>
      <c r="G67" s="124"/>
      <c r="H67" s="124"/>
      <c r="I67" s="124"/>
      <c r="J67" s="124"/>
      <c r="K67" s="124"/>
      <c r="L67" s="124" t="str">
        <f>VLOOKUP($B67,[2]Codes!$A$1:$K$65536,9,FALSE)</f>
        <v>Refused to answer</v>
      </c>
      <c r="M67" s="124" t="s">
        <v>100</v>
      </c>
      <c r="N67" s="124"/>
      <c r="O67" s="136" t="str">
        <f>A68</f>
        <v>F.08</v>
      </c>
    </row>
    <row r="68" spans="1:15" s="137" customFormat="1" ht="33" hidden="1" customHeight="1">
      <c r="A68" s="135" t="s">
        <v>587</v>
      </c>
      <c r="B68" s="135"/>
      <c r="C68" s="141" t="s">
        <v>15</v>
      </c>
      <c r="D68" s="141" t="s">
        <v>42</v>
      </c>
      <c r="E68" s="141" t="s">
        <v>50</v>
      </c>
      <c r="F68" s="141" t="s">
        <v>76</v>
      </c>
      <c r="H68" s="124"/>
      <c r="I68" s="124"/>
      <c r="J68" s="124"/>
      <c r="K68" s="257" t="s">
        <v>586</v>
      </c>
      <c r="L68" s="257"/>
      <c r="M68" s="257" t="s">
        <v>585</v>
      </c>
      <c r="N68" s="257"/>
    </row>
    <row r="69" spans="1:15" s="122" customFormat="1" hidden="1" outlineLevel="1">
      <c r="B69" s="149" t="s">
        <v>45</v>
      </c>
      <c r="C69" s="124" t="s">
        <v>53</v>
      </c>
      <c r="D69" s="124" t="s">
        <v>54</v>
      </c>
      <c r="E69" s="124" t="s">
        <v>27</v>
      </c>
      <c r="F69" s="124">
        <f>VLOOKUP($B69,[2]Codes!$A$1:$K$65536,5,FALSE)</f>
        <v>0</v>
      </c>
      <c r="G69" s="124"/>
      <c r="H69" s="124"/>
      <c r="I69" s="124"/>
      <c r="J69" s="124"/>
      <c r="L69" s="124" t="s">
        <v>46</v>
      </c>
      <c r="M69" s="124" t="s">
        <v>47</v>
      </c>
      <c r="N69" s="124"/>
      <c r="O69" s="136" t="str">
        <f>A75</f>
        <v>F.09</v>
      </c>
    </row>
    <row r="70" spans="1:15" s="122" customFormat="1" hidden="1" outlineLevel="1">
      <c r="A70" s="149"/>
      <c r="B70" s="149" t="s">
        <v>48</v>
      </c>
      <c r="C70" s="124" t="s">
        <v>53</v>
      </c>
      <c r="D70" s="124" t="s">
        <v>54</v>
      </c>
      <c r="E70" s="124" t="s">
        <v>27</v>
      </c>
      <c r="F70" s="124">
        <f>VLOOKUP($B70,[2]Codes!$A$1:$K$65536,5,FALSE)</f>
        <v>1</v>
      </c>
      <c r="G70" s="124"/>
      <c r="H70" s="124"/>
      <c r="I70" s="124"/>
      <c r="J70" s="124"/>
      <c r="L70" s="124" t="s">
        <v>23</v>
      </c>
      <c r="M70" s="124" t="s">
        <v>49</v>
      </c>
      <c r="N70" s="124"/>
      <c r="O70" s="136" t="str">
        <f>A73</f>
        <v>F.08x</v>
      </c>
    </row>
    <row r="71" spans="1:15" s="122" customFormat="1" hidden="1" outlineLevel="1">
      <c r="B71" s="149" t="s">
        <v>97</v>
      </c>
      <c r="C71" s="124" t="s">
        <v>53</v>
      </c>
      <c r="D71" s="124" t="s">
        <v>54</v>
      </c>
      <c r="E71" s="124" t="s">
        <v>27</v>
      </c>
      <c r="F71" s="124">
        <f>VLOOKUP($B71,[2]Codes!$A$1:$K$65536,5,FALSE)</f>
        <v>98</v>
      </c>
      <c r="G71" s="124"/>
      <c r="H71" s="124"/>
      <c r="I71" s="124"/>
      <c r="J71" s="124"/>
      <c r="L71" s="124" t="s">
        <v>87</v>
      </c>
      <c r="M71" s="124" t="s">
        <v>88</v>
      </c>
      <c r="N71" s="124"/>
      <c r="O71" s="136" t="str">
        <f>A75</f>
        <v>F.09</v>
      </c>
    </row>
    <row r="72" spans="1:15" s="122" customFormat="1" hidden="1" outlineLevel="1">
      <c r="B72" s="149" t="s">
        <v>98</v>
      </c>
      <c r="C72" s="124" t="s">
        <v>53</v>
      </c>
      <c r="D72" s="124" t="s">
        <v>54</v>
      </c>
      <c r="E72" s="124" t="s">
        <v>27</v>
      </c>
      <c r="F72" s="124">
        <f>VLOOKUP($B72,[2]Codes!$A$1:$K$65536,5,FALSE)</f>
        <v>99</v>
      </c>
      <c r="G72" s="124"/>
      <c r="H72" s="124"/>
      <c r="I72" s="124"/>
      <c r="J72" s="124"/>
      <c r="L72" s="124" t="s">
        <v>99</v>
      </c>
      <c r="M72" s="124" t="s">
        <v>100</v>
      </c>
      <c r="N72" s="124"/>
      <c r="O72" s="136" t="str">
        <f>A75</f>
        <v>F.09</v>
      </c>
    </row>
    <row r="73" spans="1:15" s="137" customFormat="1" hidden="1">
      <c r="A73" s="135" t="s">
        <v>584</v>
      </c>
      <c r="B73" s="135"/>
      <c r="C73" s="141" t="s">
        <v>15</v>
      </c>
      <c r="D73" s="141" t="s">
        <v>42</v>
      </c>
      <c r="E73" s="141" t="s">
        <v>73</v>
      </c>
      <c r="F73" s="141" t="s">
        <v>583</v>
      </c>
      <c r="H73" s="135"/>
      <c r="I73" s="135"/>
      <c r="J73" s="135"/>
      <c r="K73" s="135" t="s">
        <v>582</v>
      </c>
      <c r="L73" s="143"/>
      <c r="M73" s="135" t="s">
        <v>581</v>
      </c>
      <c r="N73" s="135"/>
    </row>
    <row r="74" spans="1:15" s="137" customFormat="1" hidden="1">
      <c r="A74" s="135"/>
      <c r="B74" s="135"/>
      <c r="C74" s="141" t="s">
        <v>53</v>
      </c>
      <c r="D74" s="141" t="s">
        <v>16</v>
      </c>
      <c r="E74" s="141"/>
      <c r="F74" s="141"/>
      <c r="H74" s="135"/>
      <c r="I74" s="135"/>
      <c r="J74" s="135"/>
      <c r="K74" s="135"/>
      <c r="L74" s="143"/>
      <c r="M74" s="135"/>
      <c r="N74" s="135"/>
    </row>
    <row r="75" spans="1:15" s="135" customFormat="1" ht="31.5" hidden="1" customHeight="1">
      <c r="A75" s="135" t="s">
        <v>168</v>
      </c>
      <c r="B75" s="143"/>
      <c r="C75" s="141" t="s">
        <v>15</v>
      </c>
      <c r="D75" s="135" t="s">
        <v>42</v>
      </c>
      <c r="E75" s="135" t="s">
        <v>50</v>
      </c>
      <c r="F75" s="135" t="s">
        <v>28</v>
      </c>
      <c r="H75" s="124"/>
      <c r="I75" s="124"/>
      <c r="J75" s="124"/>
      <c r="K75" s="258" t="s">
        <v>169</v>
      </c>
      <c r="L75" s="258"/>
      <c r="M75" s="257" t="s">
        <v>170</v>
      </c>
      <c r="N75" s="257"/>
      <c r="O75" s="142"/>
    </row>
    <row r="76" spans="1:15" s="135" customFormat="1" hidden="1" outlineLevel="1">
      <c r="A76" s="199"/>
      <c r="B76" s="149"/>
      <c r="C76" s="124" t="s">
        <v>53</v>
      </c>
      <c r="D76" s="124" t="s">
        <v>171</v>
      </c>
      <c r="E76" s="124" t="s">
        <v>27</v>
      </c>
      <c r="F76" s="124"/>
      <c r="G76" s="124"/>
      <c r="H76" s="124"/>
      <c r="I76" s="124"/>
      <c r="J76" s="124"/>
      <c r="K76" s="124"/>
      <c r="L76" s="124" t="s">
        <v>172</v>
      </c>
      <c r="M76" s="124"/>
      <c r="N76" s="124" t="s">
        <v>173</v>
      </c>
      <c r="O76" s="137" t="str">
        <f>A81</f>
        <v>F.10</v>
      </c>
    </row>
    <row r="77" spans="1:15" s="135" customFormat="1" hidden="1" outlineLevel="1">
      <c r="A77" s="199"/>
      <c r="B77" s="149"/>
      <c r="C77" s="124" t="s">
        <v>53</v>
      </c>
      <c r="D77" s="124" t="s">
        <v>171</v>
      </c>
      <c r="E77" s="124" t="s">
        <v>27</v>
      </c>
      <c r="F77" s="124"/>
      <c r="G77" s="124"/>
      <c r="H77" s="124"/>
      <c r="I77" s="124"/>
      <c r="J77" s="124"/>
      <c r="K77" s="124"/>
      <c r="L77" s="124" t="s">
        <v>174</v>
      </c>
      <c r="M77" s="124"/>
      <c r="N77" s="124" t="s">
        <v>175</v>
      </c>
      <c r="O77" s="137" t="str">
        <f>A81</f>
        <v>F.10</v>
      </c>
    </row>
    <row r="78" spans="1:15" s="135" customFormat="1" hidden="1" outlineLevel="1">
      <c r="A78" s="199"/>
      <c r="B78" s="149"/>
      <c r="C78" s="124" t="s">
        <v>53</v>
      </c>
      <c r="D78" s="124" t="s">
        <v>171</v>
      </c>
      <c r="E78" s="124" t="s">
        <v>27</v>
      </c>
      <c r="F78" s="124"/>
      <c r="G78" s="124"/>
      <c r="H78" s="124"/>
      <c r="I78" s="124"/>
      <c r="J78" s="124"/>
      <c r="K78" s="124"/>
      <c r="L78" s="124" t="s">
        <v>176</v>
      </c>
      <c r="M78" s="124"/>
      <c r="N78" s="124" t="s">
        <v>177</v>
      </c>
      <c r="O78" s="137" t="str">
        <f>A81</f>
        <v>F.10</v>
      </c>
    </row>
    <row r="79" spans="1:15" s="135" customFormat="1" hidden="1" outlineLevel="1">
      <c r="A79" s="199"/>
      <c r="B79" s="149"/>
      <c r="C79" s="124" t="s">
        <v>53</v>
      </c>
      <c r="D79" s="124" t="s">
        <v>171</v>
      </c>
      <c r="E79" s="124" t="s">
        <v>27</v>
      </c>
      <c r="F79" s="124"/>
      <c r="G79" s="124"/>
      <c r="H79" s="124"/>
      <c r="I79" s="124"/>
      <c r="J79" s="124"/>
      <c r="K79" s="124"/>
      <c r="L79" s="124" t="s">
        <v>178</v>
      </c>
      <c r="M79" s="124"/>
      <c r="N79" s="124" t="s">
        <v>179</v>
      </c>
      <c r="O79" s="137" t="str">
        <f>A81</f>
        <v>F.10</v>
      </c>
    </row>
    <row r="80" spans="1:15" s="135" customFormat="1" hidden="1" outlineLevel="1">
      <c r="A80" s="199"/>
      <c r="B80" s="149"/>
      <c r="C80" s="124" t="s">
        <v>53</v>
      </c>
      <c r="D80" s="124" t="s">
        <v>171</v>
      </c>
      <c r="E80" s="124"/>
      <c r="F80" s="124"/>
      <c r="G80" s="124"/>
      <c r="H80" s="124"/>
      <c r="I80" s="124"/>
      <c r="J80" s="124"/>
      <c r="K80" s="124"/>
      <c r="L80" s="124" t="s">
        <v>180</v>
      </c>
      <c r="M80" s="124"/>
      <c r="N80" s="124" t="s">
        <v>181</v>
      </c>
      <c r="O80" s="137"/>
    </row>
    <row r="81" spans="1:15" s="122" customFormat="1" ht="31.5" hidden="1" customHeight="1">
      <c r="A81" s="135" t="s">
        <v>182</v>
      </c>
      <c r="B81" s="141"/>
      <c r="C81" s="141" t="s">
        <v>15</v>
      </c>
      <c r="D81" s="141" t="s">
        <v>16</v>
      </c>
      <c r="E81" s="141" t="s">
        <v>183</v>
      </c>
      <c r="F81" s="141" t="s">
        <v>28</v>
      </c>
      <c r="G81" s="135"/>
      <c r="H81" s="135"/>
      <c r="I81" s="135"/>
      <c r="J81" s="135"/>
      <c r="K81" s="257" t="s">
        <v>184</v>
      </c>
      <c r="L81" s="257"/>
      <c r="M81" s="257" t="s">
        <v>185</v>
      </c>
      <c r="N81" s="257"/>
      <c r="O81" s="151"/>
    </row>
    <row r="82" spans="1:15" s="135" customFormat="1" hidden="1" outlineLevel="1">
      <c r="A82" s="199"/>
      <c r="B82" s="149"/>
      <c r="C82" s="124" t="s">
        <v>53</v>
      </c>
      <c r="D82" s="124"/>
      <c r="E82" s="124" t="s">
        <v>27</v>
      </c>
      <c r="F82" s="124"/>
      <c r="G82" s="124"/>
      <c r="H82" s="124"/>
      <c r="I82" s="124"/>
      <c r="J82" s="124"/>
      <c r="K82" s="124"/>
      <c r="L82" s="124" t="s">
        <v>172</v>
      </c>
      <c r="M82" s="124"/>
      <c r="N82" s="124" t="s">
        <v>173</v>
      </c>
      <c r="O82" s="137" t="str">
        <f>A87</f>
        <v>F.11</v>
      </c>
    </row>
    <row r="83" spans="1:15" s="135" customFormat="1" hidden="1" outlineLevel="1">
      <c r="A83" s="199"/>
      <c r="B83" s="149"/>
      <c r="C83" s="124" t="s">
        <v>53</v>
      </c>
      <c r="D83" s="124"/>
      <c r="E83" s="124" t="s">
        <v>27</v>
      </c>
      <c r="F83" s="124"/>
      <c r="G83" s="124"/>
      <c r="H83" s="124"/>
      <c r="I83" s="124"/>
      <c r="J83" s="124"/>
      <c r="K83" s="124"/>
      <c r="L83" s="124" t="s">
        <v>174</v>
      </c>
      <c r="M83" s="124"/>
      <c r="N83" s="124" t="s">
        <v>175</v>
      </c>
      <c r="O83" s="137" t="str">
        <f>A87</f>
        <v>F.11</v>
      </c>
    </row>
    <row r="84" spans="1:15" s="135" customFormat="1" hidden="1" outlineLevel="1">
      <c r="A84" s="199"/>
      <c r="B84" s="149"/>
      <c r="C84" s="124" t="s">
        <v>53</v>
      </c>
      <c r="D84" s="124"/>
      <c r="E84" s="124" t="s">
        <v>27</v>
      </c>
      <c r="F84" s="124"/>
      <c r="G84" s="124"/>
      <c r="H84" s="124"/>
      <c r="I84" s="124"/>
      <c r="J84" s="124"/>
      <c r="K84" s="124"/>
      <c r="L84" s="124" t="s">
        <v>176</v>
      </c>
      <c r="M84" s="124"/>
      <c r="N84" s="124" t="s">
        <v>177</v>
      </c>
      <c r="O84" s="137" t="str">
        <f>A87</f>
        <v>F.11</v>
      </c>
    </row>
    <row r="85" spans="1:15" s="135" customFormat="1" hidden="1" outlineLevel="1">
      <c r="A85" s="199"/>
      <c r="B85" s="149"/>
      <c r="C85" s="124" t="s">
        <v>53</v>
      </c>
      <c r="D85" s="124"/>
      <c r="E85" s="124" t="s">
        <v>27</v>
      </c>
      <c r="F85" s="124"/>
      <c r="G85" s="124"/>
      <c r="H85" s="124"/>
      <c r="I85" s="124"/>
      <c r="J85" s="124"/>
      <c r="K85" s="124"/>
      <c r="L85" s="124" t="s">
        <v>178</v>
      </c>
      <c r="M85" s="124"/>
      <c r="N85" s="124" t="s">
        <v>179</v>
      </c>
      <c r="O85" s="137" t="str">
        <f>A87</f>
        <v>F.11</v>
      </c>
    </row>
    <row r="86" spans="1:15" s="135" customFormat="1" hidden="1" outlineLevel="1">
      <c r="A86" s="199"/>
      <c r="B86" s="149"/>
      <c r="C86" s="124"/>
      <c r="D86" s="124"/>
      <c r="E86" s="124"/>
      <c r="F86" s="124"/>
      <c r="G86" s="124"/>
      <c r="H86" s="124"/>
      <c r="I86" s="124"/>
      <c r="J86" s="124"/>
      <c r="K86" s="124"/>
      <c r="L86" s="124" t="s">
        <v>180</v>
      </c>
      <c r="M86" s="124"/>
      <c r="N86" s="124" t="s">
        <v>181</v>
      </c>
      <c r="O86" s="137"/>
    </row>
    <row r="87" spans="1:15" ht="32.25" customHeight="1">
      <c r="A87" s="9" t="s">
        <v>186</v>
      </c>
      <c r="C87" s="35" t="s">
        <v>15</v>
      </c>
      <c r="D87" s="35" t="s">
        <v>42</v>
      </c>
      <c r="E87" s="35" t="s">
        <v>50</v>
      </c>
      <c r="F87" s="35" t="s">
        <v>76</v>
      </c>
      <c r="G87" s="8"/>
      <c r="H87" s="16"/>
      <c r="I87" s="16"/>
      <c r="J87" s="16"/>
      <c r="K87" s="254" t="s">
        <v>187</v>
      </c>
      <c r="L87" s="254"/>
      <c r="M87" s="254" t="s">
        <v>188</v>
      </c>
      <c r="N87" s="254"/>
    </row>
    <row r="88" spans="1:15" outlineLevel="1">
      <c r="B88" s="22" t="s">
        <v>45</v>
      </c>
      <c r="C88" s="16" t="s">
        <v>53</v>
      </c>
      <c r="D88" s="16" t="s">
        <v>54</v>
      </c>
      <c r="E88" s="16" t="s">
        <v>27</v>
      </c>
      <c r="F88" s="16">
        <f>VLOOKUP($B88,[2]Codes!$A$1:$K$65536,5,FALSE)</f>
        <v>0</v>
      </c>
      <c r="G88" s="16"/>
      <c r="H88" s="16"/>
      <c r="I88" s="16"/>
      <c r="J88" s="16"/>
      <c r="L88" s="16" t="s">
        <v>46</v>
      </c>
      <c r="N88" s="16" t="s">
        <v>47</v>
      </c>
      <c r="O88" s="23" t="str">
        <f>A92</f>
        <v>F.12</v>
      </c>
    </row>
    <row r="89" spans="1:15" outlineLevel="1">
      <c r="A89" s="22"/>
      <c r="B89" s="22" t="s">
        <v>48</v>
      </c>
      <c r="C89" s="16" t="s">
        <v>53</v>
      </c>
      <c r="D89" s="16" t="s">
        <v>54</v>
      </c>
      <c r="E89" s="16" t="s">
        <v>27</v>
      </c>
      <c r="F89" s="16">
        <f>VLOOKUP($B89,[2]Codes!$A$1:$K$65536,5,FALSE)</f>
        <v>1</v>
      </c>
      <c r="G89" s="16"/>
      <c r="H89" s="16"/>
      <c r="I89" s="16"/>
      <c r="J89" s="16"/>
      <c r="L89" s="16" t="s">
        <v>23</v>
      </c>
      <c r="N89" s="16" t="s">
        <v>49</v>
      </c>
      <c r="O89" s="23" t="str">
        <f>A92</f>
        <v>F.12</v>
      </c>
    </row>
    <row r="90" spans="1:15" outlineLevel="1">
      <c r="B90" s="22" t="s">
        <v>97</v>
      </c>
      <c r="C90" s="16" t="s">
        <v>53</v>
      </c>
      <c r="D90" s="16" t="s">
        <v>54</v>
      </c>
      <c r="E90" s="16" t="s">
        <v>27</v>
      </c>
      <c r="F90" s="16">
        <f>VLOOKUP($B90,[2]Codes!$A$1:$K$65536,5,FALSE)</f>
        <v>98</v>
      </c>
      <c r="G90" s="16"/>
      <c r="H90" s="16"/>
      <c r="I90" s="16"/>
      <c r="J90" s="16"/>
      <c r="L90" s="16" t="s">
        <v>87</v>
      </c>
      <c r="N90" s="16" t="s">
        <v>88</v>
      </c>
      <c r="O90" s="23" t="str">
        <f>A92</f>
        <v>F.12</v>
      </c>
    </row>
    <row r="91" spans="1:15" outlineLevel="1">
      <c r="B91" s="22" t="s">
        <v>98</v>
      </c>
      <c r="C91" s="16" t="s">
        <v>53</v>
      </c>
      <c r="D91" s="16" t="s">
        <v>54</v>
      </c>
      <c r="E91" s="16" t="s">
        <v>27</v>
      </c>
      <c r="F91" s="16">
        <f>VLOOKUP($B91,[2]Codes!$A$1:$K$65536,5,FALSE)</f>
        <v>99</v>
      </c>
      <c r="G91" s="16"/>
      <c r="H91" s="16"/>
      <c r="I91" s="16"/>
      <c r="J91" s="16"/>
      <c r="L91" s="16" t="s">
        <v>99</v>
      </c>
      <c r="N91" s="16" t="s">
        <v>100</v>
      </c>
      <c r="O91" s="23" t="str">
        <f>A92</f>
        <v>F.12</v>
      </c>
    </row>
    <row r="92" spans="1:15" ht="33" customHeight="1">
      <c r="A92" s="9" t="s">
        <v>189</v>
      </c>
      <c r="C92" s="35" t="s">
        <v>15</v>
      </c>
      <c r="D92" s="35" t="s">
        <v>42</v>
      </c>
      <c r="E92" s="35" t="s">
        <v>50</v>
      </c>
      <c r="F92" s="35" t="s">
        <v>76</v>
      </c>
      <c r="G92" s="8"/>
      <c r="H92" s="16"/>
      <c r="I92" s="16"/>
      <c r="J92" s="16"/>
      <c r="K92" s="254" t="s">
        <v>190</v>
      </c>
      <c r="L92" s="254"/>
      <c r="M92" s="254" t="s">
        <v>191</v>
      </c>
      <c r="N92" s="254"/>
    </row>
    <row r="93" spans="1:15" outlineLevel="1">
      <c r="B93" s="22" t="s">
        <v>45</v>
      </c>
      <c r="C93" s="16" t="s">
        <v>53</v>
      </c>
      <c r="D93" s="16" t="s">
        <v>54</v>
      </c>
      <c r="E93" s="16" t="s">
        <v>27</v>
      </c>
      <c r="F93" s="16">
        <f>VLOOKUP($B93,[2]Codes!$A$1:$K$65536,5,FALSE)</f>
        <v>0</v>
      </c>
      <c r="G93" s="16"/>
      <c r="H93" s="16"/>
      <c r="I93" s="16"/>
      <c r="J93" s="16"/>
      <c r="L93" s="16" t="s">
        <v>46</v>
      </c>
      <c r="N93" s="16" t="s">
        <v>47</v>
      </c>
      <c r="O93" s="23" t="str">
        <f>A97</f>
        <v>F.13</v>
      </c>
    </row>
    <row r="94" spans="1:15" outlineLevel="1">
      <c r="A94" s="22"/>
      <c r="B94" s="22" t="s">
        <v>48</v>
      </c>
      <c r="C94" s="16" t="s">
        <v>53</v>
      </c>
      <c r="D94" s="16" t="s">
        <v>54</v>
      </c>
      <c r="E94" s="16" t="s">
        <v>27</v>
      </c>
      <c r="F94" s="16">
        <f>VLOOKUP($B94,[2]Codes!$A$1:$K$65536,5,FALSE)</f>
        <v>1</v>
      </c>
      <c r="G94" s="16"/>
      <c r="H94" s="16"/>
      <c r="I94" s="16"/>
      <c r="J94" s="16"/>
      <c r="L94" s="16" t="s">
        <v>23</v>
      </c>
      <c r="N94" s="16" t="s">
        <v>49</v>
      </c>
      <c r="O94" s="23" t="str">
        <f>A97</f>
        <v>F.13</v>
      </c>
    </row>
    <row r="95" spans="1:15" outlineLevel="1">
      <c r="B95" s="22" t="s">
        <v>97</v>
      </c>
      <c r="C95" s="16" t="s">
        <v>53</v>
      </c>
      <c r="D95" s="16" t="s">
        <v>54</v>
      </c>
      <c r="E95" s="16" t="s">
        <v>27</v>
      </c>
      <c r="F95" s="16">
        <f>VLOOKUP($B95,[2]Codes!$A$1:$K$65536,5,FALSE)</f>
        <v>98</v>
      </c>
      <c r="G95" s="16"/>
      <c r="H95" s="16"/>
      <c r="I95" s="16"/>
      <c r="J95" s="16"/>
      <c r="L95" s="16" t="s">
        <v>87</v>
      </c>
      <c r="N95" s="16" t="s">
        <v>88</v>
      </c>
      <c r="O95" s="23" t="str">
        <f>A97</f>
        <v>F.13</v>
      </c>
    </row>
    <row r="96" spans="1:15" outlineLevel="1">
      <c r="B96" s="22" t="s">
        <v>98</v>
      </c>
      <c r="C96" s="16" t="s">
        <v>53</v>
      </c>
      <c r="D96" s="16" t="s">
        <v>54</v>
      </c>
      <c r="E96" s="16" t="s">
        <v>27</v>
      </c>
      <c r="F96" s="16">
        <f>VLOOKUP($B96,[2]Codes!$A$1:$K$65536,5,FALSE)</f>
        <v>99</v>
      </c>
      <c r="G96" s="16"/>
      <c r="H96" s="16"/>
      <c r="I96" s="16"/>
      <c r="J96" s="16"/>
      <c r="L96" s="16" t="s">
        <v>99</v>
      </c>
      <c r="N96" s="16" t="s">
        <v>100</v>
      </c>
      <c r="O96" s="23" t="str">
        <f>A97</f>
        <v>F.13</v>
      </c>
    </row>
    <row r="97" spans="1:15" ht="28.5" customHeight="1">
      <c r="A97" s="9" t="s">
        <v>192</v>
      </c>
      <c r="C97" s="35" t="s">
        <v>15</v>
      </c>
      <c r="D97" s="35" t="s">
        <v>42</v>
      </c>
      <c r="E97" s="35" t="s">
        <v>50</v>
      </c>
      <c r="F97" s="35" t="s">
        <v>76</v>
      </c>
      <c r="G97" s="8"/>
      <c r="H97" s="16"/>
      <c r="I97" s="16"/>
      <c r="J97" s="16"/>
      <c r="K97" s="254" t="s">
        <v>193</v>
      </c>
      <c r="L97" s="254"/>
      <c r="M97" s="254" t="s">
        <v>194</v>
      </c>
      <c r="N97" s="254"/>
    </row>
    <row r="98" spans="1:15" outlineLevel="1">
      <c r="B98" s="22" t="s">
        <v>45</v>
      </c>
      <c r="C98" s="16" t="s">
        <v>53</v>
      </c>
      <c r="D98" s="16" t="s">
        <v>54</v>
      </c>
      <c r="E98" s="16" t="s">
        <v>27</v>
      </c>
      <c r="F98" s="16">
        <f>VLOOKUP($B98,[2]Codes!$A$1:$K$65536,5,FALSE)</f>
        <v>0</v>
      </c>
      <c r="G98" s="16"/>
      <c r="H98" s="16"/>
      <c r="I98" s="16"/>
      <c r="J98" s="16"/>
      <c r="L98" s="16" t="s">
        <v>46</v>
      </c>
      <c r="N98" s="16" t="s">
        <v>47</v>
      </c>
      <c r="O98" s="23" t="str">
        <f>A124</f>
        <v>F16</v>
      </c>
    </row>
    <row r="99" spans="1:15" outlineLevel="1">
      <c r="A99" s="22"/>
      <c r="B99" s="22" t="s">
        <v>48</v>
      </c>
      <c r="C99" s="16" t="s">
        <v>53</v>
      </c>
      <c r="D99" s="16" t="s">
        <v>54</v>
      </c>
      <c r="E99" s="16" t="s">
        <v>27</v>
      </c>
      <c r="F99" s="16">
        <f>VLOOKUP($B99,[2]Codes!$A$1:$K$65536,5,FALSE)</f>
        <v>1</v>
      </c>
      <c r="G99" s="16"/>
      <c r="H99" s="16"/>
      <c r="I99" s="16"/>
      <c r="J99" s="16"/>
      <c r="L99" s="16" t="s">
        <v>23</v>
      </c>
      <c r="N99" s="16" t="s">
        <v>49</v>
      </c>
      <c r="O99" s="23" t="str">
        <f>A124</f>
        <v>F16</v>
      </c>
    </row>
    <row r="100" spans="1:15" outlineLevel="1">
      <c r="B100" s="22" t="s">
        <v>97</v>
      </c>
      <c r="C100" s="16" t="s">
        <v>53</v>
      </c>
      <c r="D100" s="16" t="s">
        <v>54</v>
      </c>
      <c r="E100" s="16" t="s">
        <v>27</v>
      </c>
      <c r="F100" s="16">
        <f>VLOOKUP($B100,[2]Codes!$A$1:$K$65536,5,FALSE)</f>
        <v>98</v>
      </c>
      <c r="G100" s="16"/>
      <c r="H100" s="16"/>
      <c r="I100" s="16"/>
      <c r="J100" s="16"/>
      <c r="L100" s="16" t="s">
        <v>87</v>
      </c>
      <c r="N100" s="16" t="s">
        <v>88</v>
      </c>
      <c r="O100" s="23" t="str">
        <f>A124</f>
        <v>F16</v>
      </c>
    </row>
    <row r="101" spans="1:15" outlineLevel="1">
      <c r="B101" s="22" t="s">
        <v>98</v>
      </c>
      <c r="C101" s="16" t="s">
        <v>53</v>
      </c>
      <c r="D101" s="16" t="s">
        <v>54</v>
      </c>
      <c r="E101" s="16" t="s">
        <v>27</v>
      </c>
      <c r="F101" s="16">
        <f>VLOOKUP($B101,[2]Codes!$A$1:$K$65536,5,FALSE)</f>
        <v>99</v>
      </c>
      <c r="G101" s="16"/>
      <c r="H101" s="16"/>
      <c r="I101" s="16"/>
      <c r="J101" s="16"/>
      <c r="L101" s="16" t="s">
        <v>99</v>
      </c>
      <c r="N101" s="16" t="s">
        <v>100</v>
      </c>
      <c r="O101" s="23" t="str">
        <f>A124</f>
        <v>F16</v>
      </c>
    </row>
    <row r="102" spans="1:15" s="122" customFormat="1" hidden="1">
      <c r="A102" s="122" t="s">
        <v>195</v>
      </c>
      <c r="B102" s="135"/>
      <c r="H102" s="135"/>
      <c r="I102" s="135"/>
      <c r="J102" s="135"/>
      <c r="N102" s="135"/>
      <c r="O102" s="126"/>
    </row>
    <row r="103" spans="1:15" s="122" customFormat="1" ht="33.75" hidden="1" customHeight="1">
      <c r="A103" s="135" t="s">
        <v>196</v>
      </c>
      <c r="B103" s="135"/>
      <c r="C103" s="141" t="s">
        <v>15</v>
      </c>
      <c r="D103" s="141" t="s">
        <v>42</v>
      </c>
      <c r="E103" s="141" t="s">
        <v>50</v>
      </c>
      <c r="F103" s="141" t="s">
        <v>76</v>
      </c>
      <c r="H103" s="124"/>
      <c r="I103" s="124"/>
      <c r="J103" s="124"/>
      <c r="K103" s="257" t="s">
        <v>197</v>
      </c>
      <c r="L103" s="257"/>
      <c r="M103" s="257" t="s">
        <v>198</v>
      </c>
      <c r="N103" s="257"/>
      <c r="O103" s="137"/>
    </row>
    <row r="104" spans="1:15" s="122" customFormat="1" hidden="1" outlineLevel="1">
      <c r="B104" s="149" t="s">
        <v>45</v>
      </c>
      <c r="C104" s="124" t="s">
        <v>53</v>
      </c>
      <c r="D104" s="124" t="s">
        <v>54</v>
      </c>
      <c r="E104" s="124" t="s">
        <v>27</v>
      </c>
      <c r="F104" s="124">
        <f>VLOOKUP($B104,[2]Codes!$A$1:$K$65536,5,FALSE)</f>
        <v>0</v>
      </c>
      <c r="G104" s="124"/>
      <c r="H104" s="124"/>
      <c r="I104" s="124"/>
      <c r="J104" s="124"/>
      <c r="K104" s="124"/>
      <c r="L104" s="124" t="s">
        <v>199</v>
      </c>
      <c r="M104" s="124"/>
      <c r="N104" s="124" t="s">
        <v>200</v>
      </c>
      <c r="O104" s="136" t="str">
        <f>A110</f>
        <v>F.14b</v>
      </c>
    </row>
    <row r="105" spans="1:15" s="122" customFormat="1" hidden="1" outlineLevel="1">
      <c r="A105" s="149"/>
      <c r="B105" s="149" t="s">
        <v>48</v>
      </c>
      <c r="C105" s="124" t="s">
        <v>53</v>
      </c>
      <c r="D105" s="124" t="s">
        <v>54</v>
      </c>
      <c r="E105" s="124" t="s">
        <v>27</v>
      </c>
      <c r="F105" s="124">
        <f>VLOOKUP($B105,[2]Codes!$A$1:$K$65536,5,FALSE)</f>
        <v>1</v>
      </c>
      <c r="G105" s="124"/>
      <c r="H105" s="124"/>
      <c r="I105" s="124"/>
      <c r="J105" s="124"/>
      <c r="K105" s="124"/>
      <c r="L105" s="124" t="s">
        <v>201</v>
      </c>
      <c r="M105" s="124"/>
      <c r="N105" s="124" t="s">
        <v>202</v>
      </c>
      <c r="O105" s="136" t="str">
        <f>A110</f>
        <v>F.14b</v>
      </c>
    </row>
    <row r="106" spans="1:15" s="122" customFormat="1" hidden="1" outlineLevel="1">
      <c r="B106" s="149" t="s">
        <v>97</v>
      </c>
      <c r="C106" s="124" t="s">
        <v>53</v>
      </c>
      <c r="D106" s="124" t="s">
        <v>54</v>
      </c>
      <c r="E106" s="124" t="s">
        <v>27</v>
      </c>
      <c r="F106" s="124">
        <f>VLOOKUP($B106,[2]Codes!$A$1:$K$65536,5,FALSE)</f>
        <v>98</v>
      </c>
      <c r="G106" s="124"/>
      <c r="H106" s="124"/>
      <c r="I106" s="124"/>
      <c r="J106" s="124"/>
      <c r="K106" s="124"/>
      <c r="L106" s="124" t="s">
        <v>203</v>
      </c>
      <c r="M106" s="124"/>
      <c r="N106" s="124" t="s">
        <v>204</v>
      </c>
      <c r="O106" s="136" t="str">
        <f>A110</f>
        <v>F.14b</v>
      </c>
    </row>
    <row r="107" spans="1:15" s="122" customFormat="1" hidden="1" outlineLevel="1">
      <c r="B107" s="149"/>
      <c r="C107" s="124" t="s">
        <v>53</v>
      </c>
      <c r="D107" s="124" t="s">
        <v>54</v>
      </c>
      <c r="E107" s="124" t="s">
        <v>27</v>
      </c>
      <c r="F107" s="124"/>
      <c r="G107" s="124"/>
      <c r="H107" s="124"/>
      <c r="I107" s="124"/>
      <c r="J107" s="124"/>
      <c r="K107" s="124"/>
      <c r="L107" s="124" t="s">
        <v>46</v>
      </c>
      <c r="M107" s="124"/>
      <c r="N107" s="124" t="s">
        <v>47</v>
      </c>
      <c r="O107" s="136" t="str">
        <f>A110</f>
        <v>F.14b</v>
      </c>
    </row>
    <row r="108" spans="1:15" s="122" customFormat="1" hidden="1" outlineLevel="1">
      <c r="B108" s="149"/>
      <c r="C108" s="124" t="s">
        <v>53</v>
      </c>
      <c r="D108" s="124" t="s">
        <v>54</v>
      </c>
      <c r="E108" s="124" t="s">
        <v>27</v>
      </c>
      <c r="F108" s="124"/>
      <c r="G108" s="124"/>
      <c r="H108" s="124"/>
      <c r="I108" s="124"/>
      <c r="J108" s="124"/>
      <c r="K108" s="124"/>
      <c r="L108" s="124" t="s">
        <v>87</v>
      </c>
      <c r="M108" s="124"/>
      <c r="N108" s="124" t="s">
        <v>88</v>
      </c>
      <c r="O108" s="136" t="str">
        <f>A110</f>
        <v>F.14b</v>
      </c>
    </row>
    <row r="109" spans="1:15" s="122" customFormat="1" hidden="1" outlineLevel="1">
      <c r="B109" s="149" t="s">
        <v>98</v>
      </c>
      <c r="C109" s="124" t="str">
        <f>VLOOKUP($B109,[2]Codes!$A$1:$K$65536,2,FALSE)</f>
        <v>Response</v>
      </c>
      <c r="D109" s="124" t="s">
        <v>54</v>
      </c>
      <c r="E109" s="124" t="s">
        <v>27</v>
      </c>
      <c r="F109" s="124">
        <f>VLOOKUP($B109,[2]Codes!$A$1:$K$65536,5,FALSE)</f>
        <v>99</v>
      </c>
      <c r="G109" s="124"/>
      <c r="H109" s="124"/>
      <c r="I109" s="124"/>
      <c r="J109" s="124"/>
      <c r="K109" s="124"/>
      <c r="L109" s="124" t="str">
        <f>VLOOKUP($B109,[2]Codes!$A$1:$K$65536,9,FALSE)</f>
        <v>Refused to answer</v>
      </c>
      <c r="M109" s="124"/>
      <c r="N109" s="124" t="s">
        <v>205</v>
      </c>
      <c r="O109" s="136" t="str">
        <f>A110</f>
        <v>F.14b</v>
      </c>
    </row>
    <row r="110" spans="1:15" s="122" customFormat="1" ht="30" hidden="1" customHeight="1">
      <c r="A110" s="135" t="s">
        <v>206</v>
      </c>
      <c r="B110" s="135"/>
      <c r="C110" s="141" t="s">
        <v>15</v>
      </c>
      <c r="D110" s="141" t="s">
        <v>42</v>
      </c>
      <c r="E110" s="141" t="s">
        <v>50</v>
      </c>
      <c r="F110" s="141" t="s">
        <v>76</v>
      </c>
      <c r="H110" s="124"/>
      <c r="I110" s="124"/>
      <c r="J110" s="124"/>
      <c r="K110" s="257" t="s">
        <v>580</v>
      </c>
      <c r="L110" s="257"/>
      <c r="M110" s="257" t="s">
        <v>207</v>
      </c>
      <c r="N110" s="257"/>
      <c r="O110" s="137"/>
    </row>
    <row r="111" spans="1:15" s="122" customFormat="1" hidden="1" outlineLevel="1">
      <c r="B111" s="149" t="s">
        <v>45</v>
      </c>
      <c r="C111" s="124" t="s">
        <v>53</v>
      </c>
      <c r="D111" s="124" t="s">
        <v>54</v>
      </c>
      <c r="E111" s="124" t="s">
        <v>27</v>
      </c>
      <c r="F111" s="124">
        <f>VLOOKUP($B111,[2]Codes!$A$1:$K$65536,5,FALSE)</f>
        <v>0</v>
      </c>
      <c r="G111" s="124"/>
      <c r="H111" s="124"/>
      <c r="I111" s="124"/>
      <c r="J111" s="124"/>
      <c r="K111" s="124"/>
      <c r="L111" s="124" t="s">
        <v>199</v>
      </c>
      <c r="M111" s="124"/>
      <c r="N111" s="124" t="s">
        <v>200</v>
      </c>
      <c r="O111" s="136" t="str">
        <f>A118</f>
        <v>F.15</v>
      </c>
    </row>
    <row r="112" spans="1:15" s="122" customFormat="1" hidden="1" outlineLevel="1">
      <c r="A112" s="149"/>
      <c r="B112" s="149" t="s">
        <v>48</v>
      </c>
      <c r="C112" s="124" t="s">
        <v>53</v>
      </c>
      <c r="D112" s="124" t="s">
        <v>54</v>
      </c>
      <c r="E112" s="124" t="s">
        <v>27</v>
      </c>
      <c r="F112" s="124">
        <f>VLOOKUP($B112,[2]Codes!$A$1:$K$65536,5,FALSE)</f>
        <v>1</v>
      </c>
      <c r="G112" s="124"/>
      <c r="H112" s="124"/>
      <c r="I112" s="124"/>
      <c r="J112" s="124"/>
      <c r="K112" s="124"/>
      <c r="L112" s="124" t="s">
        <v>201</v>
      </c>
      <c r="M112" s="124"/>
      <c r="N112" s="124" t="s">
        <v>202</v>
      </c>
      <c r="O112" s="136" t="str">
        <f>A118</f>
        <v>F.15</v>
      </c>
    </row>
    <row r="113" spans="1:15" s="122" customFormat="1" hidden="1" outlineLevel="1">
      <c r="B113" s="149" t="s">
        <v>97</v>
      </c>
      <c r="C113" s="124" t="s">
        <v>53</v>
      </c>
      <c r="D113" s="124" t="s">
        <v>54</v>
      </c>
      <c r="E113" s="124" t="s">
        <v>27</v>
      </c>
      <c r="F113" s="124">
        <f>VLOOKUP($B113,[2]Codes!$A$1:$K$65536,5,FALSE)</f>
        <v>98</v>
      </c>
      <c r="G113" s="124"/>
      <c r="H113" s="124"/>
      <c r="I113" s="124"/>
      <c r="J113" s="124"/>
      <c r="K113" s="124"/>
      <c r="L113" s="124" t="s">
        <v>203</v>
      </c>
      <c r="M113" s="124"/>
      <c r="N113" s="124" t="s">
        <v>204</v>
      </c>
      <c r="O113" s="136" t="str">
        <f>A118</f>
        <v>F.15</v>
      </c>
    </row>
    <row r="114" spans="1:15" s="122" customFormat="1" hidden="1" outlineLevel="1">
      <c r="B114" s="149"/>
      <c r="C114" s="124" t="s">
        <v>53</v>
      </c>
      <c r="D114" s="124" t="s">
        <v>54</v>
      </c>
      <c r="E114" s="124" t="s">
        <v>27</v>
      </c>
      <c r="F114" s="124"/>
      <c r="G114" s="124"/>
      <c r="H114" s="124"/>
      <c r="I114" s="124"/>
      <c r="J114" s="124"/>
      <c r="K114" s="124"/>
      <c r="L114" s="124" t="s">
        <v>46</v>
      </c>
      <c r="M114" s="124"/>
      <c r="N114" s="124" t="s">
        <v>47</v>
      </c>
      <c r="O114" s="136" t="str">
        <f>A118</f>
        <v>F.15</v>
      </c>
    </row>
    <row r="115" spans="1:15" s="122" customFormat="1" hidden="1" outlineLevel="1">
      <c r="B115" s="149"/>
      <c r="C115" s="124" t="s">
        <v>53</v>
      </c>
      <c r="D115" s="124" t="s">
        <v>54</v>
      </c>
      <c r="E115" s="124" t="s">
        <v>27</v>
      </c>
      <c r="F115" s="124"/>
      <c r="G115" s="124"/>
      <c r="H115" s="124"/>
      <c r="I115" s="124"/>
      <c r="J115" s="124"/>
      <c r="K115" s="124"/>
      <c r="L115" s="124" t="s">
        <v>87</v>
      </c>
      <c r="M115" s="124"/>
      <c r="N115" s="124" t="s">
        <v>88</v>
      </c>
      <c r="O115" s="136" t="str">
        <f>A118</f>
        <v>F.15</v>
      </c>
    </row>
    <row r="116" spans="1:15" s="122" customFormat="1" hidden="1" outlineLevel="1">
      <c r="B116" s="149" t="s">
        <v>98</v>
      </c>
      <c r="C116" s="124" t="s">
        <v>53</v>
      </c>
      <c r="D116" s="124" t="s">
        <v>54</v>
      </c>
      <c r="E116" s="124" t="s">
        <v>27</v>
      </c>
      <c r="F116" s="124">
        <f>VLOOKUP($B116,[2]Codes!$A$1:$K$65536,5,FALSE)</f>
        <v>99</v>
      </c>
      <c r="G116" s="124"/>
      <c r="H116" s="124"/>
      <c r="I116" s="124"/>
      <c r="J116" s="124"/>
      <c r="K116" s="124"/>
      <c r="L116" s="124" t="str">
        <f>VLOOKUP($B116,[2]Codes!$A$1:$K$65536,9,FALSE)</f>
        <v>Refused to answer</v>
      </c>
      <c r="M116" s="124"/>
      <c r="N116" s="124" t="s">
        <v>205</v>
      </c>
      <c r="O116" s="136" t="str">
        <f>A118</f>
        <v>F.15</v>
      </c>
    </row>
    <row r="117" spans="1:15" s="122" customFormat="1" hidden="1">
      <c r="A117" s="122" t="s">
        <v>208</v>
      </c>
      <c r="B117" s="135"/>
      <c r="H117" s="135"/>
      <c r="I117" s="135"/>
      <c r="J117" s="135"/>
      <c r="N117" s="135"/>
      <c r="O117" s="126"/>
    </row>
    <row r="118" spans="1:15" s="122" customFormat="1" ht="30" hidden="1" customHeight="1">
      <c r="A118" s="135" t="s">
        <v>209</v>
      </c>
      <c r="B118" s="135"/>
      <c r="C118" s="141" t="s">
        <v>15</v>
      </c>
      <c r="D118" s="141" t="s">
        <v>42</v>
      </c>
      <c r="E118" s="141" t="s">
        <v>50</v>
      </c>
      <c r="F118" s="141" t="s">
        <v>76</v>
      </c>
      <c r="H118" s="135"/>
      <c r="I118" s="135"/>
      <c r="J118" s="135"/>
      <c r="K118" s="257" t="s">
        <v>210</v>
      </c>
      <c r="L118" s="257"/>
      <c r="M118" s="257" t="s">
        <v>211</v>
      </c>
      <c r="N118" s="257"/>
      <c r="O118" s="137"/>
    </row>
    <row r="119" spans="1:15" s="122" customFormat="1" hidden="1" outlineLevel="1">
      <c r="B119" s="149" t="s">
        <v>45</v>
      </c>
      <c r="C119" s="124" t="s">
        <v>53</v>
      </c>
      <c r="D119" s="124"/>
      <c r="E119" s="124" t="s">
        <v>27</v>
      </c>
      <c r="F119" s="124">
        <f>VLOOKUP($B119,[2]Codes!$A$1:$K$65536,5,FALSE)</f>
        <v>0</v>
      </c>
      <c r="G119" s="124"/>
      <c r="H119" s="124"/>
      <c r="I119" s="124"/>
      <c r="J119" s="124"/>
      <c r="K119" s="135"/>
      <c r="L119" s="124" t="s">
        <v>46</v>
      </c>
      <c r="M119" s="135"/>
      <c r="N119" s="124" t="s">
        <v>47</v>
      </c>
      <c r="O119" s="137" t="str">
        <f>A124</f>
        <v>F16</v>
      </c>
    </row>
    <row r="120" spans="1:15" s="122" customFormat="1" hidden="1" outlineLevel="1">
      <c r="A120" s="149"/>
      <c r="B120" s="149" t="s">
        <v>48</v>
      </c>
      <c r="C120" s="124" t="s">
        <v>53</v>
      </c>
      <c r="D120" s="124"/>
      <c r="E120" s="124" t="s">
        <v>27</v>
      </c>
      <c r="F120" s="124">
        <f>VLOOKUP($B120,[2]Codes!$A$1:$K$65536,5,FALSE)</f>
        <v>1</v>
      </c>
      <c r="G120" s="124"/>
      <c r="H120" s="124"/>
      <c r="I120" s="124"/>
      <c r="J120" s="124"/>
      <c r="K120" s="135"/>
      <c r="L120" s="124" t="s">
        <v>23</v>
      </c>
      <c r="M120" s="135"/>
      <c r="N120" s="124" t="s">
        <v>49</v>
      </c>
      <c r="O120" s="137" t="str">
        <f>A124</f>
        <v>F16</v>
      </c>
    </row>
    <row r="121" spans="1:15" s="122" customFormat="1" hidden="1" outlineLevel="1">
      <c r="B121" s="149" t="s">
        <v>97</v>
      </c>
      <c r="C121" s="124" t="s">
        <v>53</v>
      </c>
      <c r="D121" s="124"/>
      <c r="E121" s="124" t="s">
        <v>27</v>
      </c>
      <c r="F121" s="124">
        <f>VLOOKUP($B121,[2]Codes!$A$1:$K$65536,5,FALSE)</f>
        <v>98</v>
      </c>
      <c r="G121" s="124"/>
      <c r="H121" s="124"/>
      <c r="I121" s="124"/>
      <c r="J121" s="124"/>
      <c r="K121" s="135"/>
      <c r="L121" s="124" t="s">
        <v>87</v>
      </c>
      <c r="M121" s="135"/>
      <c r="N121" s="124" t="s">
        <v>88</v>
      </c>
      <c r="O121" s="137" t="str">
        <f>A124</f>
        <v>F16</v>
      </c>
    </row>
    <row r="122" spans="1:15" s="122" customFormat="1" hidden="1" outlineLevel="1">
      <c r="B122" s="149" t="s">
        <v>98</v>
      </c>
      <c r="C122" s="124" t="s">
        <v>53</v>
      </c>
      <c r="D122" s="124"/>
      <c r="E122" s="124" t="s">
        <v>27</v>
      </c>
      <c r="F122" s="124">
        <f>VLOOKUP($B122,[2]Codes!$A$1:$K$65536,5,FALSE)</f>
        <v>99</v>
      </c>
      <c r="G122" s="124"/>
      <c r="H122" s="124"/>
      <c r="I122" s="124"/>
      <c r="J122" s="124"/>
      <c r="K122" s="135"/>
      <c r="L122" s="124" t="s">
        <v>99</v>
      </c>
      <c r="M122" s="135"/>
      <c r="N122" s="124" t="s">
        <v>100</v>
      </c>
      <c r="O122" s="137" t="str">
        <f>A124</f>
        <v>F16</v>
      </c>
    </row>
    <row r="123" spans="1:15">
      <c r="A123" s="8" t="s">
        <v>212</v>
      </c>
      <c r="B123" s="8"/>
      <c r="C123" s="8"/>
      <c r="D123" s="8"/>
      <c r="E123" s="8"/>
      <c r="F123" s="8"/>
      <c r="G123" s="8"/>
      <c r="H123" s="5"/>
      <c r="I123" s="5"/>
      <c r="J123" s="5"/>
      <c r="K123" s="8"/>
      <c r="M123" s="8" t="s">
        <v>213</v>
      </c>
      <c r="N123" s="8"/>
      <c r="O123" s="7"/>
    </row>
    <row r="124" spans="1:15" s="33" customFormat="1" ht="49.5" customHeight="1">
      <c r="A124" s="24" t="s">
        <v>214</v>
      </c>
      <c r="B124" s="24"/>
      <c r="C124" s="35" t="s">
        <v>15</v>
      </c>
      <c r="D124" s="35" t="s">
        <v>42</v>
      </c>
      <c r="E124" s="35" t="s">
        <v>50</v>
      </c>
      <c r="F124" s="35" t="s">
        <v>76</v>
      </c>
      <c r="H124" s="24"/>
      <c r="I124" s="24"/>
      <c r="J124" s="24"/>
      <c r="K124" s="259" t="s">
        <v>215</v>
      </c>
      <c r="L124" s="259"/>
      <c r="M124" s="259" t="s">
        <v>216</v>
      </c>
      <c r="N124" s="259"/>
      <c r="O124" s="42"/>
    </row>
    <row r="125" spans="1:15" s="33" customFormat="1" outlineLevel="1">
      <c r="C125" s="24" t="s">
        <v>53</v>
      </c>
      <c r="D125" s="24" t="s">
        <v>54</v>
      </c>
      <c r="E125" s="24" t="s">
        <v>27</v>
      </c>
      <c r="F125" s="24" t="s">
        <v>152</v>
      </c>
      <c r="H125" s="35"/>
      <c r="I125" s="35"/>
      <c r="J125" s="35"/>
      <c r="K125" s="44"/>
      <c r="L125" s="24" t="s">
        <v>218</v>
      </c>
      <c r="N125" s="24" t="s">
        <v>219</v>
      </c>
      <c r="O125" s="42" t="str">
        <f>A135</f>
        <v>F.16.a</v>
      </c>
    </row>
    <row r="126" spans="1:15" s="33" customFormat="1" outlineLevel="1">
      <c r="C126" s="24" t="s">
        <v>53</v>
      </c>
      <c r="D126" s="24" t="s">
        <v>54</v>
      </c>
      <c r="E126" s="24" t="s">
        <v>27</v>
      </c>
      <c r="F126" s="24" t="s">
        <v>152</v>
      </c>
      <c r="H126" s="24"/>
      <c r="I126" s="24"/>
      <c r="J126" s="24"/>
      <c r="K126" s="44"/>
      <c r="L126" s="24" t="s">
        <v>220</v>
      </c>
      <c r="N126" s="24" t="s">
        <v>221</v>
      </c>
      <c r="O126" s="42" t="str">
        <f>A150</f>
        <v>F.16.b</v>
      </c>
    </row>
    <row r="127" spans="1:15" s="33" customFormat="1" outlineLevel="1">
      <c r="C127" s="24" t="s">
        <v>53</v>
      </c>
      <c r="D127" s="24" t="s">
        <v>54</v>
      </c>
      <c r="E127" s="24" t="s">
        <v>27</v>
      </c>
      <c r="F127" s="24" t="s">
        <v>152</v>
      </c>
      <c r="H127" s="24"/>
      <c r="I127" s="24"/>
      <c r="J127" s="24"/>
      <c r="K127" s="44"/>
      <c r="L127" s="24" t="s">
        <v>222</v>
      </c>
      <c r="N127" s="24" t="s">
        <v>223</v>
      </c>
      <c r="O127" s="42" t="str">
        <f>A168</f>
        <v>F.16c</v>
      </c>
    </row>
    <row r="128" spans="1:15" s="33" customFormat="1" outlineLevel="1">
      <c r="C128" s="24" t="s">
        <v>53</v>
      </c>
      <c r="D128" s="24" t="s">
        <v>54</v>
      </c>
      <c r="E128" s="24" t="s">
        <v>27</v>
      </c>
      <c r="F128" s="24" t="s">
        <v>152</v>
      </c>
      <c r="H128" s="24"/>
      <c r="I128" s="24"/>
      <c r="J128" s="24"/>
      <c r="K128" s="44"/>
      <c r="L128" s="24" t="s">
        <v>224</v>
      </c>
      <c r="N128" s="24" t="s">
        <v>225</v>
      </c>
      <c r="O128" s="42" t="str">
        <f>A215</f>
        <v>F.16f</v>
      </c>
    </row>
    <row r="129" spans="1:15" s="33" customFormat="1" outlineLevel="1">
      <c r="C129" s="24" t="s">
        <v>53</v>
      </c>
      <c r="D129" s="24" t="s">
        <v>54</v>
      </c>
      <c r="E129" s="24" t="s">
        <v>27</v>
      </c>
      <c r="F129" s="24" t="s">
        <v>152</v>
      </c>
      <c r="H129" s="24"/>
      <c r="I129" s="24"/>
      <c r="J129" s="24"/>
      <c r="K129" s="44"/>
      <c r="L129" s="24" t="s">
        <v>226</v>
      </c>
      <c r="N129" s="24" t="s">
        <v>227</v>
      </c>
      <c r="O129" s="42" t="str">
        <f>A227</f>
        <v>F.16g</v>
      </c>
    </row>
    <row r="130" spans="1:15" s="33" customFormat="1" outlineLevel="1">
      <c r="C130" s="24" t="s">
        <v>53</v>
      </c>
      <c r="D130" s="24" t="s">
        <v>54</v>
      </c>
      <c r="E130" s="24" t="s">
        <v>27</v>
      </c>
      <c r="F130" s="24" t="s">
        <v>152</v>
      </c>
      <c r="H130" s="24"/>
      <c r="I130" s="24"/>
      <c r="J130" s="24"/>
      <c r="K130" s="44"/>
      <c r="L130" s="24" t="s">
        <v>228</v>
      </c>
      <c r="N130" s="24" t="s">
        <v>229</v>
      </c>
      <c r="O130" s="42" t="str">
        <f>A183</f>
        <v>F16d</v>
      </c>
    </row>
    <row r="131" spans="1:15" s="33" customFormat="1" outlineLevel="1">
      <c r="C131" s="24" t="s">
        <v>53</v>
      </c>
      <c r="D131" s="24" t="s">
        <v>54</v>
      </c>
      <c r="E131" s="24" t="s">
        <v>27</v>
      </c>
      <c r="F131" s="24" t="s">
        <v>152</v>
      </c>
      <c r="H131" s="35"/>
      <c r="I131" s="35"/>
      <c r="J131" s="35"/>
      <c r="K131" s="44"/>
      <c r="L131" s="24" t="s">
        <v>230</v>
      </c>
      <c r="N131" s="24" t="s">
        <v>231</v>
      </c>
      <c r="O131" s="42" t="str">
        <f>A202</f>
        <v>F.16e</v>
      </c>
    </row>
    <row r="132" spans="1:15" s="33" customFormat="1" outlineLevel="1">
      <c r="C132" s="24" t="s">
        <v>53</v>
      </c>
      <c r="D132" s="24" t="s">
        <v>54</v>
      </c>
      <c r="E132" s="24" t="s">
        <v>27</v>
      </c>
      <c r="F132" s="24" t="s">
        <v>152</v>
      </c>
      <c r="H132" s="35"/>
      <c r="I132" s="35"/>
      <c r="J132" s="35"/>
      <c r="K132" s="44"/>
      <c r="L132" s="24" t="s">
        <v>232</v>
      </c>
      <c r="N132" s="24" t="s">
        <v>233</v>
      </c>
      <c r="O132" s="42" t="str">
        <f>A234</f>
        <v>F.16h</v>
      </c>
    </row>
    <row r="133" spans="1:15" s="33" customFormat="1" outlineLevel="1">
      <c r="C133" s="24" t="s">
        <v>53</v>
      </c>
      <c r="D133" s="24" t="s">
        <v>54</v>
      </c>
      <c r="E133" s="24" t="s">
        <v>27</v>
      </c>
      <c r="F133" s="24" t="s">
        <v>152</v>
      </c>
      <c r="H133" s="24"/>
      <c r="I133" s="24"/>
      <c r="J133" s="24"/>
      <c r="K133" s="44"/>
      <c r="L133" s="24" t="s">
        <v>87</v>
      </c>
      <c r="N133" s="24" t="s">
        <v>88</v>
      </c>
      <c r="O133" s="42" t="str">
        <f>A243</f>
        <v>F.17</v>
      </c>
    </row>
    <row r="134" spans="1:15" s="33" customFormat="1" outlineLevel="1">
      <c r="C134" s="24" t="s">
        <v>53</v>
      </c>
      <c r="D134" s="24" t="s">
        <v>54</v>
      </c>
      <c r="E134" s="24" t="s">
        <v>27</v>
      </c>
      <c r="F134" s="24" t="s">
        <v>152</v>
      </c>
      <c r="H134" s="24"/>
      <c r="I134" s="24"/>
      <c r="J134" s="24"/>
      <c r="K134" s="44"/>
      <c r="L134" s="24" t="s">
        <v>61</v>
      </c>
      <c r="N134" s="24" t="s">
        <v>100</v>
      </c>
      <c r="O134" s="42" t="str">
        <f>A243</f>
        <v>F.17</v>
      </c>
    </row>
    <row r="135" spans="1:15" s="33" customFormat="1" ht="30" customHeight="1">
      <c r="A135" s="24" t="s">
        <v>234</v>
      </c>
      <c r="B135" s="24"/>
      <c r="C135" s="35" t="s">
        <v>15</v>
      </c>
      <c r="D135" s="35" t="s">
        <v>42</v>
      </c>
      <c r="E135" s="35" t="s">
        <v>50</v>
      </c>
      <c r="F135" s="35" t="s">
        <v>76</v>
      </c>
      <c r="H135" s="24"/>
      <c r="I135" s="24"/>
      <c r="J135" s="24"/>
      <c r="K135" s="259" t="s">
        <v>235</v>
      </c>
      <c r="L135" s="259"/>
      <c r="M135" s="259" t="s">
        <v>236</v>
      </c>
      <c r="N135" s="259"/>
      <c r="O135" s="42"/>
    </row>
    <row r="136" spans="1:15" s="33" customFormat="1" outlineLevel="1">
      <c r="C136" s="24" t="s">
        <v>53</v>
      </c>
      <c r="D136" s="24" t="s">
        <v>54</v>
      </c>
      <c r="E136" s="24" t="s">
        <v>27</v>
      </c>
      <c r="F136" s="24" t="s">
        <v>152</v>
      </c>
      <c r="H136" s="35"/>
      <c r="I136" s="35"/>
      <c r="J136" s="35"/>
      <c r="K136" s="44"/>
      <c r="L136" s="45" t="s">
        <v>237</v>
      </c>
      <c r="N136" s="24" t="s">
        <v>238</v>
      </c>
      <c r="O136" s="42" t="str">
        <f>A243</f>
        <v>F.17</v>
      </c>
    </row>
    <row r="137" spans="1:15" s="42" customFormat="1" outlineLevel="1">
      <c r="A137" s="33"/>
      <c r="B137" s="33"/>
      <c r="C137" s="24" t="s">
        <v>53</v>
      </c>
      <c r="D137" s="24" t="s">
        <v>54</v>
      </c>
      <c r="E137" s="24" t="s">
        <v>27</v>
      </c>
      <c r="F137" s="24" t="s">
        <v>152</v>
      </c>
      <c r="H137" s="24"/>
      <c r="I137" s="24"/>
      <c r="J137" s="24"/>
      <c r="K137" s="44"/>
      <c r="L137" s="45" t="s">
        <v>239</v>
      </c>
      <c r="N137" s="24" t="s">
        <v>240</v>
      </c>
      <c r="O137" s="42" t="str">
        <f>A243</f>
        <v>F.17</v>
      </c>
    </row>
    <row r="138" spans="1:15" s="42" customFormat="1" outlineLevel="1">
      <c r="A138" s="33"/>
      <c r="B138" s="33"/>
      <c r="C138" s="24" t="s">
        <v>53</v>
      </c>
      <c r="D138" s="24" t="s">
        <v>54</v>
      </c>
      <c r="E138" s="24" t="s">
        <v>27</v>
      </c>
      <c r="F138" s="24" t="s">
        <v>152</v>
      </c>
      <c r="H138" s="35"/>
      <c r="I138" s="35"/>
      <c r="J138" s="35"/>
      <c r="K138" s="44"/>
      <c r="L138" s="45" t="s">
        <v>241</v>
      </c>
      <c r="N138" s="24" t="s">
        <v>242</v>
      </c>
      <c r="O138" s="42" t="str">
        <f>A243</f>
        <v>F.17</v>
      </c>
    </row>
    <row r="139" spans="1:15" s="42" customFormat="1" outlineLevel="1">
      <c r="A139" s="33"/>
      <c r="B139" s="33"/>
      <c r="C139" s="24" t="s">
        <v>53</v>
      </c>
      <c r="D139" s="24" t="s">
        <v>54</v>
      </c>
      <c r="E139" s="24" t="s">
        <v>27</v>
      </c>
      <c r="F139" s="24" t="s">
        <v>152</v>
      </c>
      <c r="H139" s="24"/>
      <c r="I139" s="24"/>
      <c r="J139" s="24"/>
      <c r="K139" s="44"/>
      <c r="L139" s="45" t="s">
        <v>243</v>
      </c>
      <c r="N139" s="24" t="s">
        <v>244</v>
      </c>
      <c r="O139" s="42" t="str">
        <f>A243</f>
        <v>F.17</v>
      </c>
    </row>
    <row r="140" spans="1:15" s="42" customFormat="1" outlineLevel="1">
      <c r="A140" s="33"/>
      <c r="B140" s="33"/>
      <c r="C140" s="24" t="s">
        <v>53</v>
      </c>
      <c r="D140" s="24" t="s">
        <v>54</v>
      </c>
      <c r="E140" s="24" t="s">
        <v>27</v>
      </c>
      <c r="F140" s="24" t="s">
        <v>152</v>
      </c>
      <c r="H140" s="35"/>
      <c r="I140" s="35"/>
      <c r="J140" s="35"/>
      <c r="K140" s="44"/>
      <c r="L140" s="45" t="s">
        <v>245</v>
      </c>
      <c r="N140" s="24" t="s">
        <v>246</v>
      </c>
      <c r="O140" s="42" t="str">
        <f>A243</f>
        <v>F.17</v>
      </c>
    </row>
    <row r="141" spans="1:15" s="42" customFormat="1" outlineLevel="1">
      <c r="A141" s="33"/>
      <c r="B141" s="33"/>
      <c r="C141" s="24" t="s">
        <v>53</v>
      </c>
      <c r="D141" s="24" t="s">
        <v>54</v>
      </c>
      <c r="E141" s="24" t="s">
        <v>27</v>
      </c>
      <c r="F141" s="24" t="s">
        <v>152</v>
      </c>
      <c r="H141" s="24"/>
      <c r="I141" s="24"/>
      <c r="J141" s="24"/>
      <c r="K141" s="44"/>
      <c r="L141" s="45" t="s">
        <v>247</v>
      </c>
      <c r="N141" s="24" t="s">
        <v>248</v>
      </c>
      <c r="O141" s="42" t="str">
        <f>A243</f>
        <v>F.17</v>
      </c>
    </row>
    <row r="142" spans="1:15" s="42" customFormat="1" outlineLevel="1">
      <c r="A142" s="33"/>
      <c r="B142" s="33"/>
      <c r="C142" s="24" t="s">
        <v>53</v>
      </c>
      <c r="D142" s="24" t="s">
        <v>54</v>
      </c>
      <c r="E142" s="24" t="s">
        <v>27</v>
      </c>
      <c r="F142" s="24" t="s">
        <v>152</v>
      </c>
      <c r="H142" s="35"/>
      <c r="I142" s="35"/>
      <c r="J142" s="35"/>
      <c r="K142" s="44"/>
      <c r="L142" s="45" t="s">
        <v>249</v>
      </c>
      <c r="N142" s="24" t="s">
        <v>250</v>
      </c>
      <c r="O142" s="42" t="str">
        <f>A243</f>
        <v>F.17</v>
      </c>
    </row>
    <row r="143" spans="1:15" s="42" customFormat="1" outlineLevel="1">
      <c r="A143" s="33"/>
      <c r="B143" s="33"/>
      <c r="C143" s="24" t="s">
        <v>53</v>
      </c>
      <c r="D143" s="24" t="s">
        <v>54</v>
      </c>
      <c r="E143" s="24" t="s">
        <v>27</v>
      </c>
      <c r="F143" s="24" t="s">
        <v>152</v>
      </c>
      <c r="H143" s="35"/>
      <c r="I143" s="35"/>
      <c r="J143" s="35"/>
      <c r="K143" s="44"/>
      <c r="L143" s="45" t="s">
        <v>251</v>
      </c>
      <c r="N143" s="24" t="s">
        <v>252</v>
      </c>
      <c r="O143" s="42" t="str">
        <f>A243</f>
        <v>F.17</v>
      </c>
    </row>
    <row r="144" spans="1:15" s="42" customFormat="1" outlineLevel="1">
      <c r="A144" s="33"/>
      <c r="B144" s="33"/>
      <c r="C144" s="24" t="s">
        <v>53</v>
      </c>
      <c r="D144" s="24" t="s">
        <v>54</v>
      </c>
      <c r="E144" s="24" t="s">
        <v>27</v>
      </c>
      <c r="F144" s="24" t="s">
        <v>152</v>
      </c>
      <c r="H144" s="24"/>
      <c r="I144" s="24"/>
      <c r="J144" s="24"/>
      <c r="K144" s="44"/>
      <c r="L144" s="45" t="s">
        <v>253</v>
      </c>
      <c r="N144" s="24" t="s">
        <v>254</v>
      </c>
      <c r="O144" s="42" t="str">
        <f>A243</f>
        <v>F.17</v>
      </c>
    </row>
    <row r="145" spans="1:15" s="42" customFormat="1" outlineLevel="1">
      <c r="A145" s="33"/>
      <c r="B145" s="33"/>
      <c r="C145" s="24" t="s">
        <v>53</v>
      </c>
      <c r="D145" s="24" t="s">
        <v>54</v>
      </c>
      <c r="E145" s="24" t="s">
        <v>27</v>
      </c>
      <c r="F145" s="24" t="s">
        <v>152</v>
      </c>
      <c r="H145" s="35"/>
      <c r="I145" s="35"/>
      <c r="J145" s="35"/>
      <c r="K145" s="44"/>
      <c r="L145" s="45" t="s">
        <v>255</v>
      </c>
      <c r="N145" s="24" t="s">
        <v>256</v>
      </c>
      <c r="O145" s="42" t="str">
        <f>A243</f>
        <v>F.17</v>
      </c>
    </row>
    <row r="146" spans="1:15" s="42" customFormat="1" outlineLevel="1">
      <c r="A146" s="33"/>
      <c r="B146" s="33"/>
      <c r="C146" s="24" t="s">
        <v>53</v>
      </c>
      <c r="D146" s="24" t="s">
        <v>54</v>
      </c>
      <c r="E146" s="24" t="s">
        <v>27</v>
      </c>
      <c r="F146" s="24" t="s">
        <v>152</v>
      </c>
      <c r="H146" s="35"/>
      <c r="I146" s="35"/>
      <c r="J146" s="35"/>
      <c r="K146" s="44"/>
      <c r="L146" s="35" t="s">
        <v>257</v>
      </c>
      <c r="N146" s="16" t="s">
        <v>258</v>
      </c>
      <c r="O146" s="42" t="str">
        <f>A149</f>
        <v>F.16.ax</v>
      </c>
    </row>
    <row r="147" spans="1:15" s="42" customFormat="1" outlineLevel="1">
      <c r="A147" s="33"/>
      <c r="B147" s="33"/>
      <c r="C147" s="24" t="s">
        <v>53</v>
      </c>
      <c r="D147" s="24" t="s">
        <v>54</v>
      </c>
      <c r="E147" s="24" t="s">
        <v>27</v>
      </c>
      <c r="F147" s="24" t="s">
        <v>152</v>
      </c>
      <c r="H147" s="24"/>
      <c r="I147" s="24"/>
      <c r="J147" s="24"/>
      <c r="K147" s="44"/>
      <c r="L147" s="24" t="s">
        <v>87</v>
      </c>
      <c r="N147" s="24" t="s">
        <v>88</v>
      </c>
      <c r="O147" s="42" t="str">
        <f>A243</f>
        <v>F.17</v>
      </c>
    </row>
    <row r="148" spans="1:15" s="33" customFormat="1" outlineLevel="1">
      <c r="C148" s="24" t="s">
        <v>53</v>
      </c>
      <c r="D148" s="24" t="s">
        <v>54</v>
      </c>
      <c r="E148" s="24" t="s">
        <v>27</v>
      </c>
      <c r="F148" s="24" t="s">
        <v>152</v>
      </c>
      <c r="H148" s="24"/>
      <c r="I148" s="24"/>
      <c r="J148" s="24"/>
      <c r="K148" s="44"/>
      <c r="L148" s="24" t="s">
        <v>61</v>
      </c>
      <c r="N148" s="24" t="s">
        <v>100</v>
      </c>
      <c r="O148" s="42" t="str">
        <f>A243</f>
        <v>F.17</v>
      </c>
    </row>
    <row r="149" spans="1:15" s="33" customFormat="1" collapsed="1">
      <c r="A149" s="24" t="s">
        <v>259</v>
      </c>
      <c r="C149" s="35" t="s">
        <v>15</v>
      </c>
      <c r="D149" s="35" t="s">
        <v>42</v>
      </c>
      <c r="E149" s="35" t="s">
        <v>66</v>
      </c>
      <c r="F149" s="35" t="s">
        <v>76</v>
      </c>
      <c r="H149" s="24"/>
      <c r="I149" s="24"/>
      <c r="J149" s="24"/>
      <c r="K149" s="44" t="s">
        <v>260</v>
      </c>
      <c r="L149" s="24"/>
      <c r="M149" s="24" t="s">
        <v>261</v>
      </c>
      <c r="N149" s="24"/>
      <c r="O149" s="42"/>
    </row>
    <row r="150" spans="1:15" s="33" customFormat="1" ht="33" customHeight="1">
      <c r="A150" s="24" t="s">
        <v>262</v>
      </c>
      <c r="B150" s="24"/>
      <c r="C150" s="35" t="s">
        <v>15</v>
      </c>
      <c r="D150" s="35" t="s">
        <v>42</v>
      </c>
      <c r="E150" s="35" t="s">
        <v>50</v>
      </c>
      <c r="F150" s="35" t="s">
        <v>76</v>
      </c>
      <c r="H150" s="24"/>
      <c r="I150" s="24"/>
      <c r="J150" s="24"/>
      <c r="K150" s="259" t="s">
        <v>263</v>
      </c>
      <c r="L150" s="259"/>
      <c r="M150" s="259" t="s">
        <v>264</v>
      </c>
      <c r="N150" s="259"/>
      <c r="O150" s="42"/>
    </row>
    <row r="151" spans="1:15" s="33" customFormat="1" outlineLevel="1">
      <c r="C151" s="24" t="s">
        <v>53</v>
      </c>
      <c r="D151" s="24" t="s">
        <v>54</v>
      </c>
      <c r="E151" s="24" t="s">
        <v>27</v>
      </c>
      <c r="F151" s="24" t="s">
        <v>152</v>
      </c>
      <c r="H151" s="35"/>
      <c r="I151" s="35"/>
      <c r="J151" s="35"/>
      <c r="K151" s="44"/>
      <c r="L151" s="46" t="s">
        <v>265</v>
      </c>
      <c r="M151" s="24"/>
      <c r="N151" s="24" t="s">
        <v>266</v>
      </c>
      <c r="O151" s="42" t="str">
        <f>A243</f>
        <v>F.17</v>
      </c>
    </row>
    <row r="152" spans="1:15" s="33" customFormat="1" outlineLevel="1">
      <c r="C152" s="24" t="s">
        <v>53</v>
      </c>
      <c r="D152" s="24" t="s">
        <v>54</v>
      </c>
      <c r="E152" s="24" t="s">
        <v>27</v>
      </c>
      <c r="F152" s="24" t="s">
        <v>152</v>
      </c>
      <c r="H152" s="35"/>
      <c r="I152" s="35"/>
      <c r="J152" s="35"/>
      <c r="K152" s="44"/>
      <c r="L152" s="46" t="s">
        <v>267</v>
      </c>
      <c r="M152" s="24"/>
      <c r="N152" s="24" t="s">
        <v>268</v>
      </c>
      <c r="O152" s="42" t="str">
        <f>A243</f>
        <v>F.17</v>
      </c>
    </row>
    <row r="153" spans="1:15" s="33" customFormat="1" outlineLevel="1">
      <c r="C153" s="24" t="s">
        <v>53</v>
      </c>
      <c r="D153" s="24" t="s">
        <v>54</v>
      </c>
      <c r="E153" s="24" t="s">
        <v>27</v>
      </c>
      <c r="F153" s="24" t="s">
        <v>152</v>
      </c>
      <c r="H153" s="24"/>
      <c r="I153" s="24"/>
      <c r="J153" s="24"/>
      <c r="K153" s="44"/>
      <c r="L153" s="46" t="s">
        <v>269</v>
      </c>
      <c r="M153" s="24"/>
      <c r="N153" s="24" t="s">
        <v>270</v>
      </c>
      <c r="O153" s="42" t="str">
        <f>A243</f>
        <v>F.17</v>
      </c>
    </row>
    <row r="154" spans="1:15" s="33" customFormat="1" outlineLevel="1">
      <c r="C154" s="24" t="s">
        <v>53</v>
      </c>
      <c r="D154" s="24" t="s">
        <v>54</v>
      </c>
      <c r="E154" s="24" t="s">
        <v>27</v>
      </c>
      <c r="F154" s="24" t="s">
        <v>152</v>
      </c>
      <c r="H154" s="35"/>
      <c r="I154" s="35"/>
      <c r="J154" s="35"/>
      <c r="K154" s="44"/>
      <c r="L154" s="46" t="s">
        <v>271</v>
      </c>
      <c r="M154" s="24"/>
      <c r="N154" s="24" t="s">
        <v>272</v>
      </c>
      <c r="O154" s="42" t="str">
        <f>A243</f>
        <v>F.17</v>
      </c>
    </row>
    <row r="155" spans="1:15" s="33" customFormat="1" outlineLevel="1">
      <c r="C155" s="24" t="s">
        <v>53</v>
      </c>
      <c r="D155" s="24" t="s">
        <v>54</v>
      </c>
      <c r="E155" s="24" t="s">
        <v>27</v>
      </c>
      <c r="F155" s="24" t="s">
        <v>152</v>
      </c>
      <c r="H155" s="24"/>
      <c r="I155" s="24"/>
      <c r="J155" s="24"/>
      <c r="K155" s="44"/>
      <c r="L155" s="46" t="s">
        <v>273</v>
      </c>
      <c r="M155" s="24"/>
      <c r="N155" s="24" t="s">
        <v>274</v>
      </c>
      <c r="O155" s="42" t="str">
        <f>A243</f>
        <v>F.17</v>
      </c>
    </row>
    <row r="156" spans="1:15" s="33" customFormat="1" outlineLevel="1">
      <c r="C156" s="24" t="s">
        <v>53</v>
      </c>
      <c r="D156" s="24" t="s">
        <v>54</v>
      </c>
      <c r="E156" s="24" t="s">
        <v>27</v>
      </c>
      <c r="F156" s="24" t="s">
        <v>152</v>
      </c>
      <c r="H156" s="35"/>
      <c r="I156" s="35"/>
      <c r="J156" s="35"/>
      <c r="K156" s="44"/>
      <c r="L156" s="46" t="s">
        <v>275</v>
      </c>
      <c r="M156" s="24"/>
      <c r="N156" s="24" t="s">
        <v>276</v>
      </c>
      <c r="O156" s="42" t="str">
        <f>A243</f>
        <v>F.17</v>
      </c>
    </row>
    <row r="157" spans="1:15" s="33" customFormat="1" outlineLevel="1">
      <c r="C157" s="24" t="s">
        <v>53</v>
      </c>
      <c r="D157" s="24" t="s">
        <v>54</v>
      </c>
      <c r="E157" s="24" t="s">
        <v>27</v>
      </c>
      <c r="F157" s="24" t="s">
        <v>152</v>
      </c>
      <c r="H157" s="24"/>
      <c r="I157" s="24"/>
      <c r="J157" s="24"/>
      <c r="K157" s="44"/>
      <c r="L157" s="46" t="s">
        <v>277</v>
      </c>
      <c r="M157" s="24"/>
      <c r="N157" s="24" t="s">
        <v>278</v>
      </c>
      <c r="O157" s="42" t="str">
        <f>A243</f>
        <v>F.17</v>
      </c>
    </row>
    <row r="158" spans="1:15" s="33" customFormat="1" outlineLevel="1">
      <c r="C158" s="24" t="s">
        <v>53</v>
      </c>
      <c r="D158" s="24" t="s">
        <v>54</v>
      </c>
      <c r="E158" s="24" t="s">
        <v>27</v>
      </c>
      <c r="F158" s="24" t="s">
        <v>152</v>
      </c>
      <c r="H158" s="35"/>
      <c r="I158" s="35"/>
      <c r="J158" s="35"/>
      <c r="K158" s="44"/>
      <c r="L158" s="46" t="s">
        <v>279</v>
      </c>
      <c r="M158" s="24"/>
      <c r="N158" s="24" t="s">
        <v>280</v>
      </c>
      <c r="O158" s="42" t="str">
        <f>A243</f>
        <v>F.17</v>
      </c>
    </row>
    <row r="159" spans="1:15" s="33" customFormat="1" outlineLevel="1">
      <c r="C159" s="24" t="s">
        <v>53</v>
      </c>
      <c r="D159" s="24" t="s">
        <v>54</v>
      </c>
      <c r="E159" s="24" t="s">
        <v>27</v>
      </c>
      <c r="F159" s="24" t="s">
        <v>152</v>
      </c>
      <c r="H159" s="35"/>
      <c r="I159" s="35"/>
      <c r="J159" s="35"/>
      <c r="K159" s="44"/>
      <c r="L159" s="46" t="s">
        <v>281</v>
      </c>
      <c r="M159" s="24"/>
      <c r="N159" s="24" t="s">
        <v>282</v>
      </c>
      <c r="O159" s="42" t="str">
        <f>A243</f>
        <v>F.17</v>
      </c>
    </row>
    <row r="160" spans="1:15" s="33" customFormat="1" outlineLevel="1">
      <c r="C160" s="24" t="s">
        <v>53</v>
      </c>
      <c r="D160" s="24" t="s">
        <v>54</v>
      </c>
      <c r="E160" s="24" t="s">
        <v>27</v>
      </c>
      <c r="F160" s="24" t="s">
        <v>152</v>
      </c>
      <c r="H160" s="24"/>
      <c r="I160" s="24"/>
      <c r="J160" s="24"/>
      <c r="K160" s="44"/>
      <c r="L160" s="46" t="s">
        <v>283</v>
      </c>
      <c r="M160" s="24"/>
      <c r="N160" s="24" t="s">
        <v>284</v>
      </c>
      <c r="O160" s="42" t="str">
        <f>A243</f>
        <v>F.17</v>
      </c>
    </row>
    <row r="161" spans="1:15" s="33" customFormat="1" outlineLevel="1">
      <c r="C161" s="24" t="s">
        <v>53</v>
      </c>
      <c r="D161" s="24" t="s">
        <v>54</v>
      </c>
      <c r="E161" s="24" t="s">
        <v>27</v>
      </c>
      <c r="F161" s="24" t="s">
        <v>152</v>
      </c>
      <c r="H161" s="35"/>
      <c r="I161" s="35"/>
      <c r="J161" s="35"/>
      <c r="K161" s="44"/>
      <c r="L161" s="46" t="s">
        <v>285</v>
      </c>
      <c r="M161" s="24"/>
      <c r="N161" s="24" t="s">
        <v>286</v>
      </c>
      <c r="O161" s="42" t="str">
        <f>A243</f>
        <v>F.17</v>
      </c>
    </row>
    <row r="162" spans="1:15" s="33" customFormat="1" outlineLevel="1">
      <c r="C162" s="24" t="s">
        <v>53</v>
      </c>
      <c r="D162" s="24" t="s">
        <v>54</v>
      </c>
      <c r="E162" s="24" t="s">
        <v>27</v>
      </c>
      <c r="F162" s="24" t="s">
        <v>152</v>
      </c>
      <c r="H162" s="24"/>
      <c r="I162" s="24"/>
      <c r="J162" s="24"/>
      <c r="K162" s="44"/>
      <c r="L162" s="46" t="s">
        <v>287</v>
      </c>
      <c r="M162" s="24"/>
      <c r="N162" s="24" t="s">
        <v>288</v>
      </c>
      <c r="O162" s="42" t="str">
        <f>A243</f>
        <v>F.17</v>
      </c>
    </row>
    <row r="163" spans="1:15" s="33" customFormat="1" outlineLevel="1">
      <c r="C163" s="24" t="s">
        <v>53</v>
      </c>
      <c r="D163" s="24" t="s">
        <v>54</v>
      </c>
      <c r="E163" s="24" t="s">
        <v>27</v>
      </c>
      <c r="F163" s="24" t="s">
        <v>152</v>
      </c>
      <c r="H163" s="35"/>
      <c r="I163" s="35"/>
      <c r="J163" s="35"/>
      <c r="K163" s="44"/>
      <c r="L163" s="46" t="s">
        <v>289</v>
      </c>
      <c r="M163" s="24"/>
      <c r="N163" s="24" t="s">
        <v>290</v>
      </c>
      <c r="O163" s="42" t="str">
        <f>A243</f>
        <v>F.17</v>
      </c>
    </row>
    <row r="164" spans="1:15" s="33" customFormat="1" outlineLevel="1">
      <c r="C164" s="24" t="s">
        <v>53</v>
      </c>
      <c r="D164" s="24" t="s">
        <v>54</v>
      </c>
      <c r="E164" s="24" t="s">
        <v>27</v>
      </c>
      <c r="F164" s="24" t="s">
        <v>152</v>
      </c>
      <c r="H164" s="35"/>
      <c r="I164" s="35"/>
      <c r="J164" s="35"/>
      <c r="K164" s="44"/>
      <c r="L164" s="35" t="s">
        <v>291</v>
      </c>
      <c r="M164" s="24"/>
      <c r="N164" s="16" t="s">
        <v>292</v>
      </c>
      <c r="O164" s="42" t="str">
        <f>A167</f>
        <v>F.16bx</v>
      </c>
    </row>
    <row r="165" spans="1:15" s="33" customFormat="1" outlineLevel="1">
      <c r="C165" s="24" t="s">
        <v>53</v>
      </c>
      <c r="D165" s="24" t="s">
        <v>54</v>
      </c>
      <c r="E165" s="24" t="s">
        <v>27</v>
      </c>
      <c r="F165" s="24" t="s">
        <v>152</v>
      </c>
      <c r="H165" s="24"/>
      <c r="I165" s="24"/>
      <c r="J165" s="24"/>
      <c r="K165" s="44"/>
      <c r="L165" s="24" t="s">
        <v>87</v>
      </c>
      <c r="M165" s="24"/>
      <c r="N165" s="24" t="s">
        <v>88</v>
      </c>
      <c r="O165" s="42" t="str">
        <f>A243</f>
        <v>F.17</v>
      </c>
    </row>
    <row r="166" spans="1:15" s="33" customFormat="1" outlineLevel="1">
      <c r="C166" s="24" t="s">
        <v>53</v>
      </c>
      <c r="D166" s="24" t="s">
        <v>54</v>
      </c>
      <c r="E166" s="24" t="s">
        <v>27</v>
      </c>
      <c r="F166" s="24" t="s">
        <v>152</v>
      </c>
      <c r="H166" s="24"/>
      <c r="I166" s="24"/>
      <c r="J166" s="24"/>
      <c r="K166" s="44"/>
      <c r="L166" s="24" t="s">
        <v>61</v>
      </c>
      <c r="M166" s="24"/>
      <c r="N166" s="24" t="s">
        <v>100</v>
      </c>
      <c r="O166" s="42" t="str">
        <f>A243</f>
        <v>F.17</v>
      </c>
    </row>
    <row r="167" spans="1:15" s="33" customFormat="1" collapsed="1">
      <c r="A167" s="33" t="s">
        <v>293</v>
      </c>
      <c r="C167" s="35" t="s">
        <v>15</v>
      </c>
      <c r="D167" s="35" t="s">
        <v>42</v>
      </c>
      <c r="E167" s="35" t="s">
        <v>66</v>
      </c>
      <c r="F167" s="35" t="s">
        <v>76</v>
      </c>
      <c r="H167" s="24"/>
      <c r="I167" s="24"/>
      <c r="J167" s="24"/>
      <c r="K167" s="44" t="s">
        <v>260</v>
      </c>
      <c r="L167" s="24"/>
      <c r="M167" s="24" t="s">
        <v>294</v>
      </c>
      <c r="N167" s="24"/>
      <c r="O167" s="42" t="str">
        <f>A243</f>
        <v>F.17</v>
      </c>
    </row>
    <row r="168" spans="1:15" s="33" customFormat="1" ht="30.75" customHeight="1">
      <c r="A168" s="24" t="s">
        <v>295</v>
      </c>
      <c r="B168" s="24"/>
      <c r="C168" s="35" t="s">
        <v>15</v>
      </c>
      <c r="D168" s="35" t="s">
        <v>42</v>
      </c>
      <c r="E168" s="35" t="s">
        <v>50</v>
      </c>
      <c r="F168" s="35" t="s">
        <v>76</v>
      </c>
      <c r="H168" s="24"/>
      <c r="I168" s="24"/>
      <c r="J168" s="24"/>
      <c r="K168" s="259" t="s">
        <v>296</v>
      </c>
      <c r="L168" s="259"/>
      <c r="M168" s="259" t="s">
        <v>297</v>
      </c>
      <c r="N168" s="259"/>
      <c r="O168" s="42"/>
    </row>
    <row r="169" spans="1:15" s="33" customFormat="1" outlineLevel="1">
      <c r="A169" s="24"/>
      <c r="B169" s="24"/>
      <c r="C169" s="24" t="s">
        <v>53</v>
      </c>
      <c r="D169" s="24" t="s">
        <v>54</v>
      </c>
      <c r="E169" s="24" t="s">
        <v>27</v>
      </c>
      <c r="F169" s="24" t="s">
        <v>152</v>
      </c>
      <c r="H169" s="24"/>
      <c r="I169" s="24"/>
      <c r="J169" s="24"/>
      <c r="K169" s="35"/>
      <c r="L169" s="24" t="s">
        <v>298</v>
      </c>
      <c r="M169" s="24"/>
      <c r="N169" s="24" t="s">
        <v>299</v>
      </c>
      <c r="O169" s="42" t="str">
        <f>A243</f>
        <v>F.17</v>
      </c>
    </row>
    <row r="170" spans="1:15" s="33" customFormat="1" outlineLevel="1">
      <c r="A170" s="24"/>
      <c r="B170" s="24"/>
      <c r="C170" s="24" t="s">
        <v>53</v>
      </c>
      <c r="D170" s="24" t="s">
        <v>54</v>
      </c>
      <c r="E170" s="24" t="s">
        <v>27</v>
      </c>
      <c r="F170" s="24" t="s">
        <v>152</v>
      </c>
      <c r="H170" s="24"/>
      <c r="I170" s="24"/>
      <c r="J170" s="24"/>
      <c r="K170" s="35"/>
      <c r="L170" s="24" t="s">
        <v>300</v>
      </c>
      <c r="M170" s="24"/>
      <c r="N170" s="24" t="s">
        <v>301</v>
      </c>
      <c r="O170" s="42" t="str">
        <f>A243</f>
        <v>F.17</v>
      </c>
    </row>
    <row r="171" spans="1:15" s="33" customFormat="1" outlineLevel="1">
      <c r="A171" s="24"/>
      <c r="B171" s="24"/>
      <c r="C171" s="24" t="s">
        <v>53</v>
      </c>
      <c r="D171" s="24" t="s">
        <v>54</v>
      </c>
      <c r="E171" s="24" t="s">
        <v>27</v>
      </c>
      <c r="F171" s="24" t="s">
        <v>152</v>
      </c>
      <c r="H171" s="24"/>
      <c r="I171" s="24"/>
      <c r="J171" s="24"/>
      <c r="K171" s="35"/>
      <c r="L171" s="24" t="s">
        <v>302</v>
      </c>
      <c r="M171" s="24"/>
      <c r="N171" s="24" t="s">
        <v>303</v>
      </c>
      <c r="O171" s="42" t="str">
        <f>A243</f>
        <v>F.17</v>
      </c>
    </row>
    <row r="172" spans="1:15" s="33" customFormat="1" outlineLevel="1">
      <c r="A172" s="24"/>
      <c r="B172" s="24"/>
      <c r="C172" s="24" t="s">
        <v>53</v>
      </c>
      <c r="D172" s="24" t="s">
        <v>54</v>
      </c>
      <c r="E172" s="24" t="s">
        <v>27</v>
      </c>
      <c r="F172" s="24" t="s">
        <v>152</v>
      </c>
      <c r="H172" s="24"/>
      <c r="I172" s="24"/>
      <c r="J172" s="24"/>
      <c r="K172" s="35"/>
      <c r="L172" s="24" t="s">
        <v>304</v>
      </c>
      <c r="M172" s="24"/>
      <c r="N172" s="24" t="s">
        <v>305</v>
      </c>
      <c r="O172" s="42" t="str">
        <f>A243</f>
        <v>F.17</v>
      </c>
    </row>
    <row r="173" spans="1:15" s="33" customFormat="1" outlineLevel="1">
      <c r="A173" s="24"/>
      <c r="B173" s="24"/>
      <c r="C173" s="24" t="s">
        <v>53</v>
      </c>
      <c r="D173" s="24" t="s">
        <v>54</v>
      </c>
      <c r="E173" s="24" t="s">
        <v>27</v>
      </c>
      <c r="F173" s="24" t="s">
        <v>152</v>
      </c>
      <c r="H173" s="24"/>
      <c r="I173" s="24"/>
      <c r="J173" s="24"/>
      <c r="K173" s="35"/>
      <c r="L173" s="24" t="s">
        <v>306</v>
      </c>
      <c r="M173" s="24"/>
      <c r="N173" s="24" t="s">
        <v>307</v>
      </c>
      <c r="O173" s="42" t="str">
        <f>A243</f>
        <v>F.17</v>
      </c>
    </row>
    <row r="174" spans="1:15" s="33" customFormat="1" outlineLevel="1">
      <c r="A174" s="24"/>
      <c r="B174" s="24"/>
      <c r="C174" s="24" t="s">
        <v>53</v>
      </c>
      <c r="D174" s="24" t="s">
        <v>54</v>
      </c>
      <c r="E174" s="24" t="s">
        <v>27</v>
      </c>
      <c r="F174" s="24" t="s">
        <v>152</v>
      </c>
      <c r="H174" s="24"/>
      <c r="I174" s="24"/>
      <c r="J174" s="24"/>
      <c r="K174" s="35"/>
      <c r="L174" s="24" t="s">
        <v>308</v>
      </c>
      <c r="M174" s="24"/>
      <c r="N174" s="24" t="s">
        <v>309</v>
      </c>
      <c r="O174" s="42" t="str">
        <f>A243</f>
        <v>F.17</v>
      </c>
    </row>
    <row r="175" spans="1:15" s="33" customFormat="1" outlineLevel="1">
      <c r="A175" s="24"/>
      <c r="B175" s="24"/>
      <c r="C175" s="24" t="s">
        <v>53</v>
      </c>
      <c r="D175" s="24" t="s">
        <v>54</v>
      </c>
      <c r="E175" s="24" t="s">
        <v>27</v>
      </c>
      <c r="F175" s="24" t="s">
        <v>152</v>
      </c>
      <c r="H175" s="24"/>
      <c r="I175" s="24"/>
      <c r="J175" s="24"/>
      <c r="K175" s="35"/>
      <c r="L175" s="24" t="s">
        <v>310</v>
      </c>
      <c r="M175" s="24"/>
      <c r="N175" s="24" t="s">
        <v>311</v>
      </c>
      <c r="O175" s="42" t="str">
        <f>A243</f>
        <v>F.17</v>
      </c>
    </row>
    <row r="176" spans="1:15" s="33" customFormat="1" outlineLevel="1">
      <c r="C176" s="24" t="s">
        <v>53</v>
      </c>
      <c r="D176" s="24" t="s">
        <v>54</v>
      </c>
      <c r="E176" s="24" t="s">
        <v>27</v>
      </c>
      <c r="F176" s="24" t="s">
        <v>152</v>
      </c>
      <c r="H176" s="24"/>
      <c r="I176" s="24"/>
      <c r="J176" s="24"/>
      <c r="K176" s="44"/>
      <c r="L176" s="24" t="s">
        <v>312</v>
      </c>
      <c r="M176" s="24"/>
      <c r="N176" s="24" t="s">
        <v>313</v>
      </c>
      <c r="O176" s="42" t="str">
        <f>A243</f>
        <v>F.17</v>
      </c>
    </row>
    <row r="177" spans="1:15" s="33" customFormat="1" outlineLevel="1">
      <c r="C177" s="24" t="s">
        <v>53</v>
      </c>
      <c r="D177" s="24" t="s">
        <v>54</v>
      </c>
      <c r="E177" s="24" t="s">
        <v>27</v>
      </c>
      <c r="F177" s="24" t="s">
        <v>152</v>
      </c>
      <c r="H177" s="35"/>
      <c r="I177" s="35"/>
      <c r="J177" s="35"/>
      <c r="K177" s="44"/>
      <c r="L177" s="45" t="s">
        <v>314</v>
      </c>
      <c r="M177" s="24"/>
      <c r="N177" s="24" t="s">
        <v>315</v>
      </c>
      <c r="O177" s="42" t="str">
        <f>A243</f>
        <v>F.17</v>
      </c>
    </row>
    <row r="178" spans="1:15" s="33" customFormat="1" outlineLevel="1">
      <c r="C178" s="24" t="s">
        <v>53</v>
      </c>
      <c r="D178" s="24" t="s">
        <v>54</v>
      </c>
      <c r="E178" s="24" t="s">
        <v>27</v>
      </c>
      <c r="F178" s="24" t="s">
        <v>152</v>
      </c>
      <c r="H178" s="24"/>
      <c r="I178" s="24"/>
      <c r="J178" s="24"/>
      <c r="K178" s="44"/>
      <c r="L178" s="45" t="s">
        <v>316</v>
      </c>
      <c r="M178" s="24"/>
      <c r="N178" s="24" t="s">
        <v>317</v>
      </c>
      <c r="O178" s="42" t="str">
        <f>A243</f>
        <v>F.17</v>
      </c>
    </row>
    <row r="179" spans="1:15" s="33" customFormat="1" outlineLevel="1">
      <c r="C179" s="24" t="s">
        <v>53</v>
      </c>
      <c r="D179" s="24" t="s">
        <v>54</v>
      </c>
      <c r="E179" s="24" t="s">
        <v>27</v>
      </c>
      <c r="F179" s="24" t="s">
        <v>152</v>
      </c>
      <c r="H179" s="35"/>
      <c r="I179" s="35"/>
      <c r="J179" s="35"/>
      <c r="K179" s="44"/>
      <c r="L179" s="35" t="s">
        <v>291</v>
      </c>
      <c r="M179" s="24"/>
      <c r="N179" s="16" t="s">
        <v>318</v>
      </c>
      <c r="O179" s="42" t="str">
        <f>A182</f>
        <v>F.16cx</v>
      </c>
    </row>
    <row r="180" spans="1:15" s="33" customFormat="1" outlineLevel="1">
      <c r="C180" s="24" t="s">
        <v>53</v>
      </c>
      <c r="D180" s="24" t="s">
        <v>54</v>
      </c>
      <c r="E180" s="24" t="s">
        <v>27</v>
      </c>
      <c r="F180" s="24" t="s">
        <v>152</v>
      </c>
      <c r="H180" s="24"/>
      <c r="I180" s="24"/>
      <c r="J180" s="24"/>
      <c r="K180" s="44"/>
      <c r="L180" s="24" t="s">
        <v>87</v>
      </c>
      <c r="M180" s="24"/>
      <c r="N180" s="24" t="s">
        <v>88</v>
      </c>
      <c r="O180" s="42" t="str">
        <f>A243</f>
        <v>F.17</v>
      </c>
    </row>
    <row r="181" spans="1:15" s="33" customFormat="1" outlineLevel="1">
      <c r="C181" s="24" t="s">
        <v>53</v>
      </c>
      <c r="D181" s="24" t="s">
        <v>54</v>
      </c>
      <c r="E181" s="24" t="s">
        <v>27</v>
      </c>
      <c r="F181" s="24" t="s">
        <v>152</v>
      </c>
      <c r="H181" s="24"/>
      <c r="I181" s="24"/>
      <c r="J181" s="24"/>
      <c r="K181" s="44"/>
      <c r="L181" s="24" t="s">
        <v>61</v>
      </c>
      <c r="M181" s="24"/>
      <c r="N181" s="24" t="s">
        <v>100</v>
      </c>
      <c r="O181" s="42" t="str">
        <f>A243</f>
        <v>F.17</v>
      </c>
    </row>
    <row r="182" spans="1:15" s="33" customFormat="1" collapsed="1">
      <c r="A182" s="33" t="s">
        <v>319</v>
      </c>
      <c r="C182" s="35" t="s">
        <v>15</v>
      </c>
      <c r="D182" s="35" t="s">
        <v>42</v>
      </c>
      <c r="E182" s="35" t="s">
        <v>66</v>
      </c>
      <c r="F182" s="35" t="s">
        <v>76</v>
      </c>
      <c r="H182" s="24"/>
      <c r="I182" s="24"/>
      <c r="J182" s="24"/>
      <c r="K182" s="44" t="s">
        <v>260</v>
      </c>
      <c r="L182" s="24"/>
      <c r="M182" s="24" t="s">
        <v>294</v>
      </c>
      <c r="N182" s="24"/>
      <c r="O182" s="42" t="str">
        <f>A243</f>
        <v>F.17</v>
      </c>
    </row>
    <row r="183" spans="1:15" s="33" customFormat="1" ht="38.25" customHeight="1">
      <c r="A183" s="24" t="s">
        <v>320</v>
      </c>
      <c r="B183" s="24"/>
      <c r="C183" s="35" t="s">
        <v>15</v>
      </c>
      <c r="D183" s="35" t="s">
        <v>42</v>
      </c>
      <c r="E183" s="35" t="s">
        <v>50</v>
      </c>
      <c r="F183" s="35" t="s">
        <v>76</v>
      </c>
      <c r="H183" s="24"/>
      <c r="I183" s="24"/>
      <c r="J183" s="24"/>
      <c r="K183" s="259" t="s">
        <v>321</v>
      </c>
      <c r="L183" s="259"/>
      <c r="M183" s="259" t="s">
        <v>322</v>
      </c>
      <c r="N183" s="259"/>
      <c r="O183" s="42"/>
    </row>
    <row r="184" spans="1:15" s="33" customFormat="1" outlineLevel="1">
      <c r="C184" s="24" t="s">
        <v>53</v>
      </c>
      <c r="D184" s="24" t="s">
        <v>54</v>
      </c>
      <c r="E184" s="24" t="s">
        <v>27</v>
      </c>
      <c r="F184" s="24" t="s">
        <v>152</v>
      </c>
      <c r="H184" s="35"/>
      <c r="I184" s="35"/>
      <c r="J184" s="35"/>
      <c r="K184" s="44"/>
      <c r="L184" s="46" t="s">
        <v>323</v>
      </c>
      <c r="M184" s="24"/>
      <c r="N184" s="24" t="s">
        <v>324</v>
      </c>
      <c r="O184" s="42" t="str">
        <f>A243</f>
        <v>F.17</v>
      </c>
    </row>
    <row r="185" spans="1:15" s="33" customFormat="1" outlineLevel="1">
      <c r="C185" s="24" t="s">
        <v>53</v>
      </c>
      <c r="D185" s="24" t="s">
        <v>54</v>
      </c>
      <c r="E185" s="24" t="s">
        <v>27</v>
      </c>
      <c r="F185" s="24" t="s">
        <v>152</v>
      </c>
      <c r="H185" s="35"/>
      <c r="I185" s="35"/>
      <c r="J185" s="35"/>
      <c r="K185" s="44"/>
      <c r="L185" s="46" t="s">
        <v>325</v>
      </c>
      <c r="M185" s="24"/>
      <c r="N185" s="24" t="s">
        <v>326</v>
      </c>
      <c r="O185" s="42" t="str">
        <f>A243</f>
        <v>F.17</v>
      </c>
    </row>
    <row r="186" spans="1:15" s="33" customFormat="1" outlineLevel="1">
      <c r="C186" s="24" t="s">
        <v>53</v>
      </c>
      <c r="D186" s="24" t="s">
        <v>54</v>
      </c>
      <c r="E186" s="24" t="s">
        <v>27</v>
      </c>
      <c r="F186" s="24"/>
      <c r="H186" s="35"/>
      <c r="I186" s="35"/>
      <c r="J186" s="35"/>
      <c r="K186" s="44"/>
      <c r="L186" s="46" t="s">
        <v>327</v>
      </c>
      <c r="M186" s="24"/>
      <c r="N186" s="24" t="s">
        <v>328</v>
      </c>
      <c r="O186" s="42" t="str">
        <f>A243</f>
        <v>F.17</v>
      </c>
    </row>
    <row r="187" spans="1:15" s="33" customFormat="1" outlineLevel="1">
      <c r="C187" s="24" t="s">
        <v>53</v>
      </c>
      <c r="D187" s="24" t="s">
        <v>54</v>
      </c>
      <c r="E187" s="24" t="s">
        <v>27</v>
      </c>
      <c r="F187" s="24"/>
      <c r="H187" s="35"/>
      <c r="I187" s="35"/>
      <c r="J187" s="35"/>
      <c r="K187" s="44"/>
      <c r="L187" s="46" t="s">
        <v>329</v>
      </c>
      <c r="M187" s="24"/>
      <c r="N187" s="24" t="s">
        <v>330</v>
      </c>
      <c r="O187" s="42" t="str">
        <f>A243</f>
        <v>F.17</v>
      </c>
    </row>
    <row r="188" spans="1:15" s="33" customFormat="1" outlineLevel="1">
      <c r="C188" s="24" t="s">
        <v>53</v>
      </c>
      <c r="D188" s="24" t="s">
        <v>54</v>
      </c>
      <c r="E188" s="24" t="s">
        <v>27</v>
      </c>
      <c r="F188" s="24"/>
      <c r="H188" s="35"/>
      <c r="I188" s="35"/>
      <c r="J188" s="35"/>
      <c r="K188" s="44"/>
      <c r="L188" s="46" t="s">
        <v>331</v>
      </c>
      <c r="M188" s="24"/>
      <c r="N188" s="24" t="s">
        <v>332</v>
      </c>
      <c r="O188" s="42" t="str">
        <f>A243</f>
        <v>F.17</v>
      </c>
    </row>
    <row r="189" spans="1:15" s="33" customFormat="1" outlineLevel="1">
      <c r="C189" s="24" t="s">
        <v>53</v>
      </c>
      <c r="D189" s="24" t="s">
        <v>54</v>
      </c>
      <c r="E189" s="24" t="s">
        <v>27</v>
      </c>
      <c r="F189" s="24"/>
      <c r="H189" s="35"/>
      <c r="I189" s="35"/>
      <c r="J189" s="35"/>
      <c r="K189" s="44"/>
      <c r="L189" s="46" t="s">
        <v>333</v>
      </c>
      <c r="M189" s="24"/>
      <c r="N189" s="24" t="s">
        <v>334</v>
      </c>
      <c r="O189" s="42" t="str">
        <f>A243</f>
        <v>F.17</v>
      </c>
    </row>
    <row r="190" spans="1:15" s="33" customFormat="1" outlineLevel="1">
      <c r="C190" s="24" t="s">
        <v>53</v>
      </c>
      <c r="D190" s="24" t="s">
        <v>54</v>
      </c>
      <c r="E190" s="24" t="s">
        <v>27</v>
      </c>
      <c r="F190" s="24" t="s">
        <v>152</v>
      </c>
      <c r="H190" s="24"/>
      <c r="I190" s="24"/>
      <c r="J190" s="24"/>
      <c r="K190" s="44"/>
      <c r="L190" s="46" t="s">
        <v>335</v>
      </c>
      <c r="M190" s="24"/>
      <c r="N190" s="24" t="s">
        <v>336</v>
      </c>
      <c r="O190" s="42" t="str">
        <f>A243</f>
        <v>F.17</v>
      </c>
    </row>
    <row r="191" spans="1:15" s="33" customFormat="1" outlineLevel="1">
      <c r="C191" s="24" t="s">
        <v>53</v>
      </c>
      <c r="D191" s="24" t="s">
        <v>54</v>
      </c>
      <c r="E191" s="24" t="s">
        <v>27</v>
      </c>
      <c r="F191" s="24" t="s">
        <v>152</v>
      </c>
      <c r="H191" s="35"/>
      <c r="I191" s="35"/>
      <c r="J191" s="35"/>
      <c r="K191" s="44"/>
      <c r="L191" s="46" t="s">
        <v>337</v>
      </c>
      <c r="M191" s="24"/>
      <c r="N191" s="12" t="s">
        <v>338</v>
      </c>
      <c r="O191" s="42" t="str">
        <f>A243</f>
        <v>F.17</v>
      </c>
    </row>
    <row r="192" spans="1:15" s="33" customFormat="1" outlineLevel="1">
      <c r="C192" s="24" t="s">
        <v>53</v>
      </c>
      <c r="D192" s="24" t="s">
        <v>54</v>
      </c>
      <c r="E192" s="24" t="s">
        <v>27</v>
      </c>
      <c r="F192" s="24" t="s">
        <v>152</v>
      </c>
      <c r="H192" s="24"/>
      <c r="I192" s="24"/>
      <c r="J192" s="24"/>
      <c r="K192" s="44"/>
      <c r="L192" s="45" t="s">
        <v>339</v>
      </c>
      <c r="M192" s="24"/>
      <c r="N192" s="24" t="s">
        <v>340</v>
      </c>
      <c r="O192" s="42" t="str">
        <f>A243</f>
        <v>F.17</v>
      </c>
    </row>
    <row r="193" spans="1:15" s="33" customFormat="1" outlineLevel="1">
      <c r="C193" s="24" t="s">
        <v>53</v>
      </c>
      <c r="D193" s="24" t="s">
        <v>54</v>
      </c>
      <c r="E193" s="24" t="s">
        <v>27</v>
      </c>
      <c r="F193" s="24" t="s">
        <v>152</v>
      </c>
      <c r="H193" s="35"/>
      <c r="I193" s="35"/>
      <c r="J193" s="35"/>
      <c r="K193" s="44"/>
      <c r="L193" s="46" t="s">
        <v>341</v>
      </c>
      <c r="M193" s="24"/>
      <c r="N193" s="24" t="s">
        <v>342</v>
      </c>
      <c r="O193" s="42" t="str">
        <f>A243</f>
        <v>F.17</v>
      </c>
    </row>
    <row r="194" spans="1:15" s="33" customFormat="1" outlineLevel="1">
      <c r="C194" s="24" t="s">
        <v>53</v>
      </c>
      <c r="D194" s="24" t="s">
        <v>54</v>
      </c>
      <c r="E194" s="24" t="s">
        <v>27</v>
      </c>
      <c r="F194" s="24" t="s">
        <v>152</v>
      </c>
      <c r="H194" s="24"/>
      <c r="I194" s="24"/>
      <c r="J194" s="24"/>
      <c r="K194" s="44"/>
      <c r="L194" s="46" t="s">
        <v>343</v>
      </c>
      <c r="M194" s="24"/>
      <c r="N194" s="24" t="s">
        <v>344</v>
      </c>
      <c r="O194" s="42" t="str">
        <f>A243</f>
        <v>F.17</v>
      </c>
    </row>
    <row r="195" spans="1:15" s="33" customFormat="1" outlineLevel="1">
      <c r="C195" s="24" t="s">
        <v>53</v>
      </c>
      <c r="D195" s="24" t="s">
        <v>54</v>
      </c>
      <c r="E195" s="24" t="s">
        <v>27</v>
      </c>
      <c r="F195" s="24" t="s">
        <v>152</v>
      </c>
      <c r="H195" s="24"/>
      <c r="I195" s="24"/>
      <c r="J195" s="24"/>
      <c r="K195" s="44"/>
      <c r="L195" s="46" t="s">
        <v>345</v>
      </c>
      <c r="M195" s="24"/>
      <c r="N195" s="24" t="s">
        <v>346</v>
      </c>
      <c r="O195" s="42" t="str">
        <f>A243</f>
        <v>F.17</v>
      </c>
    </row>
    <row r="196" spans="1:15" s="33" customFormat="1" outlineLevel="1">
      <c r="C196" s="24" t="s">
        <v>53</v>
      </c>
      <c r="D196" s="24" t="s">
        <v>54</v>
      </c>
      <c r="E196" s="24" t="s">
        <v>27</v>
      </c>
      <c r="F196" s="24" t="s">
        <v>152</v>
      </c>
      <c r="H196" s="35"/>
      <c r="I196" s="35"/>
      <c r="J196" s="35"/>
      <c r="K196" s="44"/>
      <c r="L196" s="46" t="s">
        <v>347</v>
      </c>
      <c r="M196" s="24"/>
      <c r="N196" s="24" t="s">
        <v>348</v>
      </c>
      <c r="O196" s="42" t="str">
        <f>A243</f>
        <v>F.17</v>
      </c>
    </row>
    <row r="197" spans="1:15" s="33" customFormat="1" outlineLevel="1">
      <c r="C197" s="24" t="s">
        <v>53</v>
      </c>
      <c r="D197" s="24" t="s">
        <v>54</v>
      </c>
      <c r="E197" s="24" t="s">
        <v>27</v>
      </c>
      <c r="F197" s="24" t="s">
        <v>152</v>
      </c>
      <c r="H197" s="35"/>
      <c r="I197" s="35"/>
      <c r="J197" s="35"/>
      <c r="K197" s="44"/>
      <c r="L197" s="46" t="s">
        <v>349</v>
      </c>
      <c r="M197" s="24"/>
      <c r="N197" s="24" t="s">
        <v>350</v>
      </c>
      <c r="O197" s="42" t="str">
        <f>A243</f>
        <v>F.17</v>
      </c>
    </row>
    <row r="198" spans="1:15" s="33" customFormat="1" outlineLevel="1">
      <c r="C198" s="24" t="s">
        <v>53</v>
      </c>
      <c r="D198" s="24" t="s">
        <v>54</v>
      </c>
      <c r="E198" s="24" t="s">
        <v>27</v>
      </c>
      <c r="F198" s="24" t="s">
        <v>152</v>
      </c>
      <c r="H198" s="35"/>
      <c r="I198" s="35"/>
      <c r="J198" s="35"/>
      <c r="K198" s="44"/>
      <c r="L198" s="35" t="s">
        <v>351</v>
      </c>
      <c r="M198" s="24"/>
      <c r="N198" s="16" t="s">
        <v>318</v>
      </c>
      <c r="O198" s="42" t="str">
        <f>A201</f>
        <v>F.16dx</v>
      </c>
    </row>
    <row r="199" spans="1:15" s="33" customFormat="1" outlineLevel="1">
      <c r="C199" s="24" t="s">
        <v>53</v>
      </c>
      <c r="D199" s="24" t="s">
        <v>54</v>
      </c>
      <c r="E199" s="24" t="s">
        <v>27</v>
      </c>
      <c r="F199" s="24" t="s">
        <v>152</v>
      </c>
      <c r="H199" s="24"/>
      <c r="I199" s="24"/>
      <c r="J199" s="24"/>
      <c r="K199" s="44"/>
      <c r="L199" s="24" t="s">
        <v>87</v>
      </c>
      <c r="M199" s="24"/>
      <c r="N199" s="24" t="s">
        <v>88</v>
      </c>
      <c r="O199" s="42" t="str">
        <f>A243</f>
        <v>F.17</v>
      </c>
    </row>
    <row r="200" spans="1:15" s="33" customFormat="1" outlineLevel="1">
      <c r="C200" s="24" t="s">
        <v>53</v>
      </c>
      <c r="D200" s="24" t="s">
        <v>54</v>
      </c>
      <c r="E200" s="24" t="s">
        <v>27</v>
      </c>
      <c r="F200" s="24" t="s">
        <v>152</v>
      </c>
      <c r="H200" s="24"/>
      <c r="I200" s="24"/>
      <c r="J200" s="24"/>
      <c r="K200" s="44"/>
      <c r="L200" s="24" t="s">
        <v>61</v>
      </c>
      <c r="M200" s="24"/>
      <c r="N200" s="24" t="s">
        <v>100</v>
      </c>
      <c r="O200" s="42" t="str">
        <f>A243</f>
        <v>F.17</v>
      </c>
    </row>
    <row r="201" spans="1:15" s="33" customFormat="1" collapsed="1">
      <c r="A201" s="33" t="s">
        <v>352</v>
      </c>
      <c r="C201" s="35" t="s">
        <v>15</v>
      </c>
      <c r="D201" s="35" t="s">
        <v>42</v>
      </c>
      <c r="E201" s="24" t="s">
        <v>66</v>
      </c>
      <c r="F201" s="24" t="s">
        <v>76</v>
      </c>
      <c r="H201" s="24"/>
      <c r="I201" s="24"/>
      <c r="J201" s="24"/>
      <c r="K201" s="44" t="s">
        <v>260</v>
      </c>
      <c r="L201" s="24"/>
      <c r="M201" s="24" t="s">
        <v>294</v>
      </c>
      <c r="N201" s="24"/>
      <c r="O201" s="42" t="str">
        <f>A243</f>
        <v>F.17</v>
      </c>
    </row>
    <row r="202" spans="1:15" s="33" customFormat="1" ht="30.75" customHeight="1">
      <c r="A202" s="24" t="s">
        <v>353</v>
      </c>
      <c r="B202" s="24"/>
      <c r="C202" s="35" t="s">
        <v>15</v>
      </c>
      <c r="D202" s="35" t="s">
        <v>42</v>
      </c>
      <c r="E202" s="35" t="s">
        <v>50</v>
      </c>
      <c r="F202" s="35" t="s">
        <v>76</v>
      </c>
      <c r="H202" s="24"/>
      <c r="I202" s="24"/>
      <c r="J202" s="24"/>
      <c r="K202" s="259" t="s">
        <v>354</v>
      </c>
      <c r="L202" s="259"/>
      <c r="M202" s="259" t="s">
        <v>355</v>
      </c>
      <c r="N202" s="259"/>
      <c r="O202" s="42"/>
    </row>
    <row r="203" spans="1:15" s="33" customFormat="1" outlineLevel="1">
      <c r="C203" s="24" t="s">
        <v>53</v>
      </c>
      <c r="D203" s="24" t="s">
        <v>54</v>
      </c>
      <c r="E203" s="24" t="s">
        <v>27</v>
      </c>
      <c r="F203" s="24" t="s">
        <v>152</v>
      </c>
      <c r="H203" s="35"/>
      <c r="I203" s="35"/>
      <c r="J203" s="35"/>
      <c r="K203" s="44"/>
      <c r="L203" s="45" t="s">
        <v>356</v>
      </c>
      <c r="M203" s="24"/>
      <c r="N203" s="24" t="s">
        <v>357</v>
      </c>
      <c r="O203" s="42" t="str">
        <f>A243</f>
        <v>F.17</v>
      </c>
    </row>
    <row r="204" spans="1:15" s="33" customFormat="1" outlineLevel="1">
      <c r="C204" s="24" t="s">
        <v>53</v>
      </c>
      <c r="D204" s="24" t="s">
        <v>54</v>
      </c>
      <c r="E204" s="24" t="s">
        <v>27</v>
      </c>
      <c r="F204" s="24" t="s">
        <v>152</v>
      </c>
      <c r="H204" s="24"/>
      <c r="I204" s="24"/>
      <c r="J204" s="24"/>
      <c r="K204" s="44"/>
      <c r="L204" s="45" t="s">
        <v>358</v>
      </c>
      <c r="M204" s="24"/>
      <c r="N204" s="24" t="s">
        <v>359</v>
      </c>
      <c r="O204" s="42" t="str">
        <f>A243</f>
        <v>F.17</v>
      </c>
    </row>
    <row r="205" spans="1:15" s="33" customFormat="1" outlineLevel="1">
      <c r="C205" s="24" t="s">
        <v>53</v>
      </c>
      <c r="D205" s="24" t="s">
        <v>54</v>
      </c>
      <c r="E205" s="24" t="s">
        <v>27</v>
      </c>
      <c r="F205" s="24" t="s">
        <v>152</v>
      </c>
      <c r="H205" s="24"/>
      <c r="I205" s="24"/>
      <c r="J205" s="24"/>
      <c r="K205" s="44"/>
      <c r="L205" s="45" t="s">
        <v>360</v>
      </c>
      <c r="M205" s="24"/>
      <c r="N205" s="24" t="s">
        <v>361</v>
      </c>
      <c r="O205" s="42" t="str">
        <f>A243</f>
        <v>F.17</v>
      </c>
    </row>
    <row r="206" spans="1:15" s="33" customFormat="1" outlineLevel="1">
      <c r="C206" s="24" t="s">
        <v>53</v>
      </c>
      <c r="D206" s="24" t="s">
        <v>54</v>
      </c>
      <c r="E206" s="24" t="s">
        <v>27</v>
      </c>
      <c r="F206" s="24" t="s">
        <v>152</v>
      </c>
      <c r="H206" s="35"/>
      <c r="I206" s="35"/>
      <c r="J206" s="35"/>
      <c r="K206" s="44"/>
      <c r="L206" s="45" t="s">
        <v>362</v>
      </c>
      <c r="M206" s="24"/>
      <c r="N206" s="24" t="s">
        <v>363</v>
      </c>
      <c r="O206" s="42" t="str">
        <f>A243</f>
        <v>F.17</v>
      </c>
    </row>
    <row r="207" spans="1:15" s="33" customFormat="1" outlineLevel="1">
      <c r="C207" s="24" t="s">
        <v>53</v>
      </c>
      <c r="D207" s="24" t="s">
        <v>54</v>
      </c>
      <c r="E207" s="24" t="s">
        <v>27</v>
      </c>
      <c r="F207" s="24" t="s">
        <v>152</v>
      </c>
      <c r="H207" s="24"/>
      <c r="I207" s="24"/>
      <c r="J207" s="24"/>
      <c r="K207" s="44"/>
      <c r="L207" s="45" t="s">
        <v>364</v>
      </c>
      <c r="M207" s="24"/>
      <c r="N207" s="24" t="s">
        <v>365</v>
      </c>
      <c r="O207" s="42" t="str">
        <f>A243</f>
        <v>F.17</v>
      </c>
    </row>
    <row r="208" spans="1:15" s="33" customFormat="1" outlineLevel="1">
      <c r="C208" s="24" t="s">
        <v>53</v>
      </c>
      <c r="D208" s="24" t="s">
        <v>54</v>
      </c>
      <c r="E208" s="24" t="s">
        <v>27</v>
      </c>
      <c r="F208" s="24" t="s">
        <v>152</v>
      </c>
      <c r="H208" s="35"/>
      <c r="I208" s="35"/>
      <c r="J208" s="35"/>
      <c r="K208" s="44"/>
      <c r="L208" s="45" t="s">
        <v>366</v>
      </c>
      <c r="M208" s="24"/>
      <c r="N208" s="24" t="s">
        <v>367</v>
      </c>
      <c r="O208" s="42" t="str">
        <f>A243</f>
        <v>F.17</v>
      </c>
    </row>
    <row r="209" spans="1:15" s="33" customFormat="1" outlineLevel="1">
      <c r="C209" s="24" t="s">
        <v>53</v>
      </c>
      <c r="D209" s="24" t="s">
        <v>54</v>
      </c>
      <c r="E209" s="24" t="s">
        <v>27</v>
      </c>
      <c r="F209" s="24" t="s">
        <v>152</v>
      </c>
      <c r="H209" s="35"/>
      <c r="I209" s="35"/>
      <c r="J209" s="35"/>
      <c r="K209" s="44"/>
      <c r="L209" s="45" t="s">
        <v>368</v>
      </c>
      <c r="M209" s="24"/>
      <c r="N209" s="24" t="s">
        <v>369</v>
      </c>
      <c r="O209" s="42" t="str">
        <f>A243</f>
        <v>F.17</v>
      </c>
    </row>
    <row r="210" spans="1:15" s="33" customFormat="1" outlineLevel="1">
      <c r="C210" s="24" t="s">
        <v>53</v>
      </c>
      <c r="D210" s="24" t="s">
        <v>54</v>
      </c>
      <c r="E210" s="24" t="s">
        <v>27</v>
      </c>
      <c r="F210" s="24" t="s">
        <v>152</v>
      </c>
      <c r="H210" s="35"/>
      <c r="I210" s="35"/>
      <c r="J210" s="35"/>
      <c r="K210" s="44"/>
      <c r="L210" s="45" t="s">
        <v>370</v>
      </c>
      <c r="M210" s="24"/>
      <c r="N210" s="24" t="s">
        <v>371</v>
      </c>
      <c r="O210" s="42" t="str">
        <f>A243</f>
        <v>F.17</v>
      </c>
    </row>
    <row r="211" spans="1:15" s="33" customFormat="1" outlineLevel="1">
      <c r="C211" s="24" t="s">
        <v>53</v>
      </c>
      <c r="D211" s="24" t="s">
        <v>54</v>
      </c>
      <c r="E211" s="24" t="s">
        <v>27</v>
      </c>
      <c r="F211" s="24" t="s">
        <v>152</v>
      </c>
      <c r="H211" s="35"/>
      <c r="I211" s="35"/>
      <c r="J211" s="35"/>
      <c r="K211" s="44"/>
      <c r="L211" s="45" t="s">
        <v>351</v>
      </c>
      <c r="M211" s="24"/>
      <c r="N211" s="24" t="s">
        <v>372</v>
      </c>
      <c r="O211" s="42" t="str">
        <f>A214</f>
        <v>F.16ex</v>
      </c>
    </row>
    <row r="212" spans="1:15" s="33" customFormat="1" outlineLevel="1">
      <c r="C212" s="24" t="s">
        <v>53</v>
      </c>
      <c r="D212" s="24" t="s">
        <v>54</v>
      </c>
      <c r="E212" s="24" t="s">
        <v>27</v>
      </c>
      <c r="F212" s="24" t="s">
        <v>152</v>
      </c>
      <c r="H212" s="35"/>
      <c r="I212" s="35"/>
      <c r="J212" s="35"/>
      <c r="K212" s="44"/>
      <c r="L212" s="45" t="s">
        <v>87</v>
      </c>
      <c r="M212" s="24"/>
      <c r="N212" s="24" t="s">
        <v>88</v>
      </c>
      <c r="O212" s="42" t="str">
        <f>A243</f>
        <v>F.17</v>
      </c>
    </row>
    <row r="213" spans="1:15" s="33" customFormat="1" outlineLevel="1">
      <c r="C213" s="24" t="s">
        <v>53</v>
      </c>
      <c r="D213" s="24" t="s">
        <v>54</v>
      </c>
      <c r="E213" s="24" t="s">
        <v>27</v>
      </c>
      <c r="F213" s="24" t="s">
        <v>152</v>
      </c>
      <c r="H213" s="35"/>
      <c r="I213" s="35"/>
      <c r="J213" s="35"/>
      <c r="K213" s="44"/>
      <c r="L213" s="45" t="s">
        <v>61</v>
      </c>
      <c r="M213" s="24"/>
      <c r="N213" s="24" t="s">
        <v>100</v>
      </c>
      <c r="O213" s="42" t="str">
        <f>A243</f>
        <v>F.17</v>
      </c>
    </row>
    <row r="214" spans="1:15" s="33" customFormat="1">
      <c r="A214" s="33" t="s">
        <v>373</v>
      </c>
      <c r="C214" s="35" t="s">
        <v>15</v>
      </c>
      <c r="D214" s="35" t="s">
        <v>42</v>
      </c>
      <c r="E214" s="35" t="s">
        <v>66</v>
      </c>
      <c r="F214" s="35" t="s">
        <v>76</v>
      </c>
      <c r="H214" s="24"/>
      <c r="I214" s="24"/>
      <c r="J214" s="24"/>
      <c r="K214" s="44" t="s">
        <v>260</v>
      </c>
      <c r="L214" s="24"/>
      <c r="M214" s="24" t="s">
        <v>294</v>
      </c>
      <c r="N214" s="24"/>
      <c r="O214" s="42" t="str">
        <f>A243</f>
        <v>F.17</v>
      </c>
    </row>
    <row r="215" spans="1:15" s="33" customFormat="1" ht="30" customHeight="1">
      <c r="A215" s="33" t="s">
        <v>374</v>
      </c>
      <c r="C215" s="35" t="s">
        <v>15</v>
      </c>
      <c r="D215" s="35" t="s">
        <v>42</v>
      </c>
      <c r="E215" s="35" t="s">
        <v>50</v>
      </c>
      <c r="F215" s="35" t="s">
        <v>76</v>
      </c>
      <c r="H215" s="24"/>
      <c r="I215" s="24"/>
      <c r="J215" s="24"/>
      <c r="K215" s="260" t="s">
        <v>375</v>
      </c>
      <c r="L215" s="260"/>
      <c r="M215" s="259" t="s">
        <v>376</v>
      </c>
      <c r="N215" s="259"/>
      <c r="O215" s="42"/>
    </row>
    <row r="216" spans="1:15" s="33" customFormat="1" outlineLevel="1">
      <c r="C216" s="35" t="s">
        <v>53</v>
      </c>
      <c r="D216" s="24" t="s">
        <v>54</v>
      </c>
      <c r="E216" s="24" t="s">
        <v>27</v>
      </c>
      <c r="F216" s="35"/>
      <c r="H216" s="24"/>
      <c r="I216" s="24"/>
      <c r="J216" s="24"/>
      <c r="K216" s="44"/>
      <c r="L216" s="24" t="s">
        <v>377</v>
      </c>
      <c r="M216" s="24"/>
      <c r="N216" s="24" t="s">
        <v>378</v>
      </c>
      <c r="O216" s="42" t="str">
        <f>A243</f>
        <v>F.17</v>
      </c>
    </row>
    <row r="217" spans="1:15" s="33" customFormat="1" outlineLevel="1">
      <c r="C217" s="35" t="s">
        <v>53</v>
      </c>
      <c r="D217" s="24" t="s">
        <v>54</v>
      </c>
      <c r="E217" s="24" t="s">
        <v>27</v>
      </c>
      <c r="F217" s="35"/>
      <c r="H217" s="24"/>
      <c r="I217" s="24"/>
      <c r="J217" s="24"/>
      <c r="K217" s="44"/>
      <c r="L217" s="24" t="s">
        <v>379</v>
      </c>
      <c r="M217" s="24"/>
      <c r="N217" s="24" t="s">
        <v>380</v>
      </c>
      <c r="O217" s="42" t="str">
        <f>A243</f>
        <v>F.17</v>
      </c>
    </row>
    <row r="218" spans="1:15" s="33" customFormat="1" outlineLevel="1">
      <c r="C218" s="35" t="s">
        <v>53</v>
      </c>
      <c r="D218" s="24" t="s">
        <v>54</v>
      </c>
      <c r="E218" s="24" t="s">
        <v>27</v>
      </c>
      <c r="F218" s="35"/>
      <c r="H218" s="24"/>
      <c r="I218" s="24"/>
      <c r="J218" s="24"/>
      <c r="K218" s="44"/>
      <c r="L218" s="24" t="s">
        <v>381</v>
      </c>
      <c r="M218" s="24"/>
      <c r="N218" s="24" t="s">
        <v>382</v>
      </c>
      <c r="O218" s="42" t="str">
        <f>A243</f>
        <v>F.17</v>
      </c>
    </row>
    <row r="219" spans="1:15" s="33" customFormat="1" outlineLevel="1">
      <c r="C219" s="35" t="s">
        <v>53</v>
      </c>
      <c r="D219" s="24" t="s">
        <v>54</v>
      </c>
      <c r="E219" s="24" t="s">
        <v>27</v>
      </c>
      <c r="F219" s="35"/>
      <c r="H219" s="24"/>
      <c r="I219" s="24"/>
      <c r="J219" s="24"/>
      <c r="K219" s="44"/>
      <c r="L219" s="24" t="s">
        <v>383</v>
      </c>
      <c r="M219" s="24"/>
      <c r="N219" s="24" t="s">
        <v>384</v>
      </c>
      <c r="O219" s="42" t="str">
        <f>A243</f>
        <v>F.17</v>
      </c>
    </row>
    <row r="220" spans="1:15" s="33" customFormat="1" ht="30" customHeight="1" outlineLevel="1">
      <c r="C220" s="35" t="s">
        <v>53</v>
      </c>
      <c r="D220" s="24" t="s">
        <v>54</v>
      </c>
      <c r="E220" s="24" t="s">
        <v>27</v>
      </c>
      <c r="F220" s="35"/>
      <c r="H220" s="24"/>
      <c r="I220" s="24"/>
      <c r="J220" s="24"/>
      <c r="K220" s="44"/>
      <c r="L220" s="47" t="s">
        <v>385</v>
      </c>
      <c r="M220" s="24"/>
      <c r="N220" s="24" t="s">
        <v>386</v>
      </c>
      <c r="O220" s="42" t="str">
        <f>A243</f>
        <v>F.17</v>
      </c>
    </row>
    <row r="221" spans="1:15" s="33" customFormat="1" outlineLevel="1">
      <c r="C221" s="35" t="s">
        <v>53</v>
      </c>
      <c r="D221" s="24" t="s">
        <v>54</v>
      </c>
      <c r="E221" s="24" t="s">
        <v>27</v>
      </c>
      <c r="F221" s="35"/>
      <c r="H221" s="24"/>
      <c r="I221" s="24"/>
      <c r="J221" s="24"/>
      <c r="K221" s="44"/>
      <c r="L221" s="24" t="s">
        <v>387</v>
      </c>
      <c r="M221" s="24"/>
      <c r="N221" s="24" t="s">
        <v>388</v>
      </c>
      <c r="O221" s="42" t="str">
        <f>A243</f>
        <v>F.17</v>
      </c>
    </row>
    <row r="222" spans="1:15" s="33" customFormat="1" outlineLevel="1">
      <c r="C222" s="35" t="s">
        <v>53</v>
      </c>
      <c r="D222" s="24" t="s">
        <v>54</v>
      </c>
      <c r="E222" s="24" t="s">
        <v>27</v>
      </c>
      <c r="F222" s="35"/>
      <c r="H222" s="24"/>
      <c r="I222" s="24"/>
      <c r="J222" s="24"/>
      <c r="K222" s="44"/>
      <c r="L222" s="24" t="s">
        <v>389</v>
      </c>
      <c r="M222" s="24"/>
      <c r="N222" s="24" t="s">
        <v>390</v>
      </c>
      <c r="O222" s="42" t="str">
        <f>A243</f>
        <v>F.17</v>
      </c>
    </row>
    <row r="223" spans="1:15" s="33" customFormat="1" outlineLevel="1">
      <c r="C223" s="35" t="s">
        <v>53</v>
      </c>
      <c r="D223" s="24" t="s">
        <v>54</v>
      </c>
      <c r="E223" s="24" t="s">
        <v>27</v>
      </c>
      <c r="F223" s="35"/>
      <c r="H223" s="24"/>
      <c r="I223" s="24"/>
      <c r="J223" s="24"/>
      <c r="K223" s="44"/>
      <c r="L223" s="24" t="s">
        <v>351</v>
      </c>
      <c r="M223" s="24"/>
      <c r="N223" s="24" t="s">
        <v>372</v>
      </c>
      <c r="O223" s="42" t="str">
        <f>A226</f>
        <v>F.16fx</v>
      </c>
    </row>
    <row r="224" spans="1:15" s="33" customFormat="1" outlineLevel="1">
      <c r="C224" s="35" t="s">
        <v>53</v>
      </c>
      <c r="D224" s="24" t="s">
        <v>54</v>
      </c>
      <c r="E224" s="24" t="s">
        <v>27</v>
      </c>
      <c r="F224" s="35"/>
      <c r="H224" s="24"/>
      <c r="I224" s="24"/>
      <c r="J224" s="24"/>
      <c r="K224" s="44"/>
      <c r="L224" s="45" t="s">
        <v>87</v>
      </c>
      <c r="M224" s="24"/>
      <c r="N224" s="24" t="s">
        <v>391</v>
      </c>
      <c r="O224" s="42" t="str">
        <f>A243</f>
        <v>F.17</v>
      </c>
    </row>
    <row r="225" spans="1:15" s="33" customFormat="1" outlineLevel="1">
      <c r="C225" s="35" t="s">
        <v>53</v>
      </c>
      <c r="D225" s="24" t="s">
        <v>54</v>
      </c>
      <c r="E225" s="24" t="s">
        <v>27</v>
      </c>
      <c r="F225" s="35"/>
      <c r="H225" s="24"/>
      <c r="I225" s="24"/>
      <c r="J225" s="24"/>
      <c r="K225" s="44"/>
      <c r="L225" s="45" t="s">
        <v>61</v>
      </c>
      <c r="M225" s="24"/>
      <c r="N225" s="24" t="s">
        <v>100</v>
      </c>
      <c r="O225" s="42" t="str">
        <f>A243</f>
        <v>F.17</v>
      </c>
    </row>
    <row r="226" spans="1:15" s="33" customFormat="1">
      <c r="A226" s="33" t="s">
        <v>392</v>
      </c>
      <c r="C226" s="35" t="s">
        <v>15</v>
      </c>
      <c r="D226" s="35" t="s">
        <v>42</v>
      </c>
      <c r="E226" s="35" t="s">
        <v>66</v>
      </c>
      <c r="F226" s="35" t="s">
        <v>76</v>
      </c>
      <c r="H226" s="24"/>
      <c r="I226" s="24"/>
      <c r="J226" s="24"/>
      <c r="K226" s="44" t="s">
        <v>260</v>
      </c>
      <c r="L226" s="24"/>
      <c r="M226" s="24" t="s">
        <v>294</v>
      </c>
      <c r="N226" s="24"/>
      <c r="O226" s="42" t="str">
        <f>A243</f>
        <v>F.17</v>
      </c>
    </row>
    <row r="227" spans="1:15" s="33" customFormat="1" ht="32.25" customHeight="1">
      <c r="A227" s="33" t="s">
        <v>393</v>
      </c>
      <c r="C227" s="35" t="s">
        <v>15</v>
      </c>
      <c r="D227" s="35" t="s">
        <v>42</v>
      </c>
      <c r="E227" s="35" t="s">
        <v>50</v>
      </c>
      <c r="F227" s="35" t="s">
        <v>76</v>
      </c>
      <c r="H227" s="24"/>
      <c r="I227" s="24"/>
      <c r="J227" s="24"/>
      <c r="K227" s="260" t="s">
        <v>394</v>
      </c>
      <c r="L227" s="260"/>
      <c r="M227" s="259" t="s">
        <v>395</v>
      </c>
      <c r="N227" s="259"/>
      <c r="O227" s="42"/>
    </row>
    <row r="228" spans="1:15" s="33" customFormat="1" outlineLevel="1">
      <c r="C228" s="35" t="s">
        <v>53</v>
      </c>
      <c r="D228" s="24" t="s">
        <v>54</v>
      </c>
      <c r="E228" s="24" t="s">
        <v>27</v>
      </c>
      <c r="F228" s="35"/>
      <c r="H228" s="24"/>
      <c r="I228" s="24"/>
      <c r="J228" s="24"/>
      <c r="K228" s="44"/>
      <c r="L228" s="24" t="s">
        <v>396</v>
      </c>
      <c r="M228" s="24"/>
      <c r="N228" s="24" t="s">
        <v>397</v>
      </c>
      <c r="O228" s="42" t="str">
        <f>A243</f>
        <v>F.17</v>
      </c>
    </row>
    <row r="229" spans="1:15" s="33" customFormat="1" outlineLevel="1">
      <c r="C229" s="35" t="s">
        <v>53</v>
      </c>
      <c r="D229" s="24" t="s">
        <v>54</v>
      </c>
      <c r="E229" s="24" t="s">
        <v>27</v>
      </c>
      <c r="F229" s="35"/>
      <c r="H229" s="24"/>
      <c r="I229" s="24"/>
      <c r="J229" s="24"/>
      <c r="K229" s="44"/>
      <c r="L229" s="24" t="s">
        <v>398</v>
      </c>
      <c r="M229" s="24"/>
      <c r="N229" s="24" t="s">
        <v>399</v>
      </c>
      <c r="O229" s="42" t="str">
        <f>A243</f>
        <v>F.17</v>
      </c>
    </row>
    <row r="230" spans="1:15" s="33" customFormat="1" outlineLevel="1">
      <c r="C230" s="35" t="s">
        <v>53</v>
      </c>
      <c r="D230" s="24" t="s">
        <v>54</v>
      </c>
      <c r="E230" s="24" t="s">
        <v>27</v>
      </c>
      <c r="F230" s="35"/>
      <c r="H230" s="24"/>
      <c r="I230" s="24"/>
      <c r="J230" s="24"/>
      <c r="K230" s="44"/>
      <c r="L230" s="24" t="s">
        <v>351</v>
      </c>
      <c r="M230" s="24"/>
      <c r="N230" s="24" t="s">
        <v>372</v>
      </c>
      <c r="O230" s="42" t="str">
        <f>A233</f>
        <v>F.16gx</v>
      </c>
    </row>
    <row r="231" spans="1:15" s="33" customFormat="1" outlineLevel="1">
      <c r="C231" s="35" t="s">
        <v>53</v>
      </c>
      <c r="D231" s="24" t="s">
        <v>54</v>
      </c>
      <c r="E231" s="24" t="s">
        <v>27</v>
      </c>
      <c r="F231" s="35"/>
      <c r="H231" s="24"/>
      <c r="I231" s="24"/>
      <c r="J231" s="24"/>
      <c r="K231" s="44"/>
      <c r="L231" s="45" t="s">
        <v>87</v>
      </c>
      <c r="M231" s="24"/>
      <c r="N231" s="24" t="s">
        <v>391</v>
      </c>
      <c r="O231" s="42" t="str">
        <f>A243</f>
        <v>F.17</v>
      </c>
    </row>
    <row r="232" spans="1:15" s="33" customFormat="1" outlineLevel="1">
      <c r="C232" s="35" t="s">
        <v>53</v>
      </c>
      <c r="D232" s="24" t="s">
        <v>54</v>
      </c>
      <c r="E232" s="24" t="s">
        <v>27</v>
      </c>
      <c r="F232" s="35"/>
      <c r="H232" s="24"/>
      <c r="I232" s="24"/>
      <c r="J232" s="24"/>
      <c r="K232" s="44"/>
      <c r="L232" s="45" t="s">
        <v>61</v>
      </c>
      <c r="M232" s="24"/>
      <c r="N232" s="24" t="s">
        <v>100</v>
      </c>
      <c r="O232" s="42" t="str">
        <f>A243</f>
        <v>F.17</v>
      </c>
    </row>
    <row r="233" spans="1:15" s="33" customFormat="1">
      <c r="A233" s="33" t="s">
        <v>400</v>
      </c>
      <c r="C233" s="35" t="s">
        <v>15</v>
      </c>
      <c r="D233" s="35" t="s">
        <v>42</v>
      </c>
      <c r="E233" s="35" t="s">
        <v>66</v>
      </c>
      <c r="F233" s="35" t="s">
        <v>76</v>
      </c>
      <c r="H233" s="24"/>
      <c r="I233" s="24"/>
      <c r="J233" s="24"/>
      <c r="K233" s="44" t="s">
        <v>260</v>
      </c>
      <c r="L233" s="24"/>
      <c r="M233" s="24" t="s">
        <v>294</v>
      </c>
      <c r="N233" s="24"/>
      <c r="O233" s="42" t="str">
        <f>A243</f>
        <v>F.17</v>
      </c>
    </row>
    <row r="234" spans="1:15" s="33" customFormat="1" ht="33" customHeight="1">
      <c r="A234" s="33" t="s">
        <v>401</v>
      </c>
      <c r="C234" s="35" t="s">
        <v>15</v>
      </c>
      <c r="D234" s="35" t="s">
        <v>42</v>
      </c>
      <c r="E234" s="35" t="s">
        <v>50</v>
      </c>
      <c r="F234" s="35" t="s">
        <v>76</v>
      </c>
      <c r="H234" s="24"/>
      <c r="I234" s="24"/>
      <c r="J234" s="24"/>
      <c r="K234" s="260" t="s">
        <v>402</v>
      </c>
      <c r="L234" s="260"/>
      <c r="M234" s="259" t="s">
        <v>403</v>
      </c>
      <c r="N234" s="259"/>
      <c r="O234" s="42"/>
    </row>
    <row r="235" spans="1:15" s="33" customFormat="1" outlineLevel="1">
      <c r="C235" s="35" t="s">
        <v>53</v>
      </c>
      <c r="D235" s="24" t="s">
        <v>54</v>
      </c>
      <c r="E235" s="24" t="s">
        <v>27</v>
      </c>
      <c r="F235" s="35"/>
      <c r="H235" s="24"/>
      <c r="I235" s="24"/>
      <c r="J235" s="24"/>
      <c r="K235" s="44"/>
      <c r="L235" s="24" t="s">
        <v>404</v>
      </c>
      <c r="M235" s="24"/>
      <c r="N235" s="24" t="s">
        <v>405</v>
      </c>
      <c r="O235" s="42" t="str">
        <f>A243</f>
        <v>F.17</v>
      </c>
    </row>
    <row r="236" spans="1:15" s="33" customFormat="1" outlineLevel="1">
      <c r="C236" s="35" t="s">
        <v>53</v>
      </c>
      <c r="D236" s="24" t="s">
        <v>54</v>
      </c>
      <c r="E236" s="24" t="s">
        <v>27</v>
      </c>
      <c r="F236" s="35"/>
      <c r="H236" s="24"/>
      <c r="I236" s="24"/>
      <c r="J236" s="24"/>
      <c r="K236" s="44"/>
      <c r="L236" s="24" t="s">
        <v>406</v>
      </c>
      <c r="M236" s="24"/>
      <c r="N236" s="24" t="s">
        <v>407</v>
      </c>
      <c r="O236" s="42" t="str">
        <f>A243</f>
        <v>F.17</v>
      </c>
    </row>
    <row r="237" spans="1:15" s="33" customFormat="1" outlineLevel="1">
      <c r="C237" s="35" t="s">
        <v>53</v>
      </c>
      <c r="D237" s="24" t="s">
        <v>54</v>
      </c>
      <c r="E237" s="24" t="s">
        <v>27</v>
      </c>
      <c r="F237" s="35"/>
      <c r="H237" s="24"/>
      <c r="I237" s="24"/>
      <c r="J237" s="24"/>
      <c r="K237" s="44"/>
      <c r="L237" s="24" t="s">
        <v>408</v>
      </c>
      <c r="M237" s="24"/>
      <c r="N237" s="24" t="s">
        <v>409</v>
      </c>
      <c r="O237" s="42" t="str">
        <f>A243</f>
        <v>F.17</v>
      </c>
    </row>
    <row r="238" spans="1:15" s="33" customFormat="1" outlineLevel="1">
      <c r="C238" s="35" t="s">
        <v>53</v>
      </c>
      <c r="D238" s="24" t="s">
        <v>54</v>
      </c>
      <c r="E238" s="24" t="s">
        <v>27</v>
      </c>
      <c r="F238" s="35"/>
      <c r="H238" s="24"/>
      <c r="I238" s="24"/>
      <c r="J238" s="24"/>
      <c r="K238" s="44"/>
      <c r="L238" s="24" t="s">
        <v>410</v>
      </c>
      <c r="M238" s="24"/>
      <c r="N238" s="24" t="s">
        <v>411</v>
      </c>
      <c r="O238" s="42" t="str">
        <f>A243</f>
        <v>F.17</v>
      </c>
    </row>
    <row r="239" spans="1:15" s="33" customFormat="1" outlineLevel="1">
      <c r="C239" s="35" t="s">
        <v>53</v>
      </c>
      <c r="D239" s="24" t="s">
        <v>54</v>
      </c>
      <c r="E239" s="24" t="s">
        <v>27</v>
      </c>
      <c r="F239" s="35"/>
      <c r="H239" s="24"/>
      <c r="I239" s="24"/>
      <c r="J239" s="24"/>
      <c r="K239" s="44"/>
      <c r="L239" s="24" t="s">
        <v>351</v>
      </c>
      <c r="M239" s="24"/>
      <c r="N239" s="24" t="s">
        <v>372</v>
      </c>
      <c r="O239" s="42" t="str">
        <f>A242</f>
        <v>F.16hx</v>
      </c>
    </row>
    <row r="240" spans="1:15" s="33" customFormat="1" outlineLevel="1">
      <c r="C240" s="35" t="s">
        <v>53</v>
      </c>
      <c r="D240" s="24" t="s">
        <v>54</v>
      </c>
      <c r="E240" s="24" t="s">
        <v>27</v>
      </c>
      <c r="F240" s="35"/>
      <c r="H240" s="24"/>
      <c r="I240" s="24"/>
      <c r="J240" s="24"/>
      <c r="K240" s="44"/>
      <c r="L240" s="45" t="s">
        <v>87</v>
      </c>
      <c r="M240" s="24"/>
      <c r="N240" s="24" t="s">
        <v>391</v>
      </c>
      <c r="O240" s="42" t="str">
        <f>A243</f>
        <v>F.17</v>
      </c>
    </row>
    <row r="241" spans="1:15" s="33" customFormat="1" outlineLevel="1">
      <c r="C241" s="35" t="s">
        <v>53</v>
      </c>
      <c r="D241" s="24" t="s">
        <v>54</v>
      </c>
      <c r="E241" s="24" t="s">
        <v>27</v>
      </c>
      <c r="F241" s="35"/>
      <c r="H241" s="24"/>
      <c r="I241" s="24"/>
      <c r="J241" s="24"/>
      <c r="K241" s="44"/>
      <c r="L241" s="45" t="s">
        <v>61</v>
      </c>
      <c r="M241" s="24"/>
      <c r="N241" s="24" t="s">
        <v>100</v>
      </c>
      <c r="O241" s="42" t="str">
        <f>A243</f>
        <v>F.17</v>
      </c>
    </row>
    <row r="242" spans="1:15" s="33" customFormat="1">
      <c r="A242" s="33" t="s">
        <v>412</v>
      </c>
      <c r="C242" s="35" t="s">
        <v>15</v>
      </c>
      <c r="D242" s="35" t="s">
        <v>42</v>
      </c>
      <c r="E242" s="35" t="s">
        <v>66</v>
      </c>
      <c r="F242" s="35" t="s">
        <v>76</v>
      </c>
      <c r="H242" s="24"/>
      <c r="I242" s="24"/>
      <c r="J242" s="24"/>
      <c r="K242" s="44" t="s">
        <v>260</v>
      </c>
      <c r="L242" s="24"/>
      <c r="M242" s="24" t="s">
        <v>294</v>
      </c>
      <c r="N242" s="24"/>
      <c r="O242" s="42" t="str">
        <f>A243</f>
        <v>F.17</v>
      </c>
    </row>
    <row r="243" spans="1:15" s="42" customFormat="1" ht="48.75" customHeight="1">
      <c r="A243" s="33" t="s">
        <v>413</v>
      </c>
      <c r="B243" s="33"/>
      <c r="C243" s="35" t="s">
        <v>15</v>
      </c>
      <c r="D243" s="35" t="s">
        <v>42</v>
      </c>
      <c r="E243" s="35" t="s">
        <v>50</v>
      </c>
      <c r="F243" s="24" t="s">
        <v>76</v>
      </c>
      <c r="H243" s="35"/>
      <c r="I243" s="35"/>
      <c r="J243" s="35"/>
      <c r="K243" s="260" t="s">
        <v>414</v>
      </c>
      <c r="L243" s="260"/>
      <c r="M243" s="259" t="s">
        <v>415</v>
      </c>
      <c r="N243" s="259"/>
    </row>
    <row r="244" spans="1:15" s="42" customFormat="1" outlineLevel="1">
      <c r="A244" s="33"/>
      <c r="B244" s="33"/>
      <c r="C244" s="24" t="s">
        <v>53</v>
      </c>
      <c r="D244" s="24" t="s">
        <v>217</v>
      </c>
      <c r="E244" s="24" t="s">
        <v>27</v>
      </c>
      <c r="F244" s="24"/>
      <c r="H244" s="35"/>
      <c r="I244" s="35"/>
      <c r="J244" s="35"/>
      <c r="K244" s="44"/>
      <c r="L244" s="35" t="s">
        <v>416</v>
      </c>
      <c r="M244" s="35"/>
      <c r="N244" s="35" t="s">
        <v>417</v>
      </c>
      <c r="O244" s="42" t="str">
        <f>A257</f>
        <v>F.18</v>
      </c>
    </row>
    <row r="245" spans="1:15" s="42" customFormat="1" outlineLevel="1">
      <c r="A245" s="33"/>
      <c r="B245" s="33"/>
      <c r="C245" s="24" t="s">
        <v>53</v>
      </c>
      <c r="D245" s="24" t="s">
        <v>217</v>
      </c>
      <c r="E245" s="24" t="s">
        <v>27</v>
      </c>
      <c r="F245" s="24"/>
      <c r="H245" s="35"/>
      <c r="I245" s="35"/>
      <c r="J245" s="35"/>
      <c r="K245" s="44"/>
      <c r="L245" s="24" t="s">
        <v>418</v>
      </c>
      <c r="M245" s="35"/>
      <c r="N245" s="24" t="s">
        <v>419</v>
      </c>
      <c r="O245" s="42" t="str">
        <f>A257</f>
        <v>F.18</v>
      </c>
    </row>
    <row r="246" spans="1:15" s="33" customFormat="1" outlineLevel="1">
      <c r="C246" s="24" t="s">
        <v>53</v>
      </c>
      <c r="D246" s="24" t="s">
        <v>217</v>
      </c>
      <c r="E246" s="24" t="s">
        <v>27</v>
      </c>
      <c r="F246" s="24" t="s">
        <v>152</v>
      </c>
      <c r="H246" s="24"/>
      <c r="I246" s="24"/>
      <c r="J246" s="24"/>
      <c r="K246" s="44"/>
      <c r="L246" s="24" t="s">
        <v>420</v>
      </c>
      <c r="M246" s="24"/>
      <c r="N246" s="24" t="s">
        <v>421</v>
      </c>
      <c r="O246" s="42" t="str">
        <f>A257</f>
        <v>F.18</v>
      </c>
    </row>
    <row r="247" spans="1:15" s="33" customFormat="1" outlineLevel="1">
      <c r="C247" s="24" t="s">
        <v>53</v>
      </c>
      <c r="D247" s="24" t="s">
        <v>217</v>
      </c>
      <c r="E247" s="24" t="s">
        <v>27</v>
      </c>
      <c r="F247" s="24" t="s">
        <v>152</v>
      </c>
      <c r="H247" s="24"/>
      <c r="I247" s="24"/>
      <c r="J247" s="24"/>
      <c r="K247" s="44"/>
      <c r="L247" s="9" t="s">
        <v>422</v>
      </c>
      <c r="M247" s="24"/>
      <c r="N247" s="24" t="s">
        <v>423</v>
      </c>
      <c r="O247" s="42" t="str">
        <f>A257</f>
        <v>F.18</v>
      </c>
    </row>
    <row r="248" spans="1:15" s="33" customFormat="1" outlineLevel="1">
      <c r="C248" s="24" t="s">
        <v>53</v>
      </c>
      <c r="D248" s="24" t="s">
        <v>217</v>
      </c>
      <c r="E248" s="24" t="s">
        <v>27</v>
      </c>
      <c r="F248" s="24" t="s">
        <v>152</v>
      </c>
      <c r="H248" s="24"/>
      <c r="I248" s="24"/>
      <c r="J248" s="24"/>
      <c r="K248" s="44"/>
      <c r="L248" s="9" t="s">
        <v>424</v>
      </c>
      <c r="M248" s="24"/>
      <c r="N248" s="24" t="s">
        <v>425</v>
      </c>
      <c r="O248" s="42" t="str">
        <f>A257</f>
        <v>F.18</v>
      </c>
    </row>
    <row r="249" spans="1:15" s="33" customFormat="1" outlineLevel="1">
      <c r="C249" s="24" t="s">
        <v>53</v>
      </c>
      <c r="D249" s="24" t="s">
        <v>217</v>
      </c>
      <c r="E249" s="24" t="s">
        <v>27</v>
      </c>
      <c r="F249" s="24" t="s">
        <v>152</v>
      </c>
      <c r="H249" s="24"/>
      <c r="I249" s="24"/>
      <c r="J249" s="24"/>
      <c r="K249" s="44"/>
      <c r="L249" s="9" t="s">
        <v>426</v>
      </c>
      <c r="M249" s="24"/>
      <c r="N249" s="24" t="s">
        <v>427</v>
      </c>
      <c r="O249" s="42" t="str">
        <f>A257</f>
        <v>F.18</v>
      </c>
    </row>
    <row r="250" spans="1:15" s="33" customFormat="1" outlineLevel="1">
      <c r="C250" s="24" t="s">
        <v>53</v>
      </c>
      <c r="D250" s="24" t="s">
        <v>217</v>
      </c>
      <c r="E250" s="24" t="s">
        <v>27</v>
      </c>
      <c r="F250" s="24" t="s">
        <v>152</v>
      </c>
      <c r="H250" s="24"/>
      <c r="I250" s="24"/>
      <c r="J250" s="24"/>
      <c r="K250" s="44"/>
      <c r="L250" s="24" t="s">
        <v>428</v>
      </c>
      <c r="M250" s="24"/>
      <c r="N250" s="24" t="s">
        <v>429</v>
      </c>
      <c r="O250" s="42" t="str">
        <f>A257</f>
        <v>F.18</v>
      </c>
    </row>
    <row r="251" spans="1:15" s="33" customFormat="1" outlineLevel="1">
      <c r="C251" s="24" t="s">
        <v>53</v>
      </c>
      <c r="D251" s="24" t="s">
        <v>217</v>
      </c>
      <c r="E251" s="24" t="s">
        <v>27</v>
      </c>
      <c r="F251" s="24" t="s">
        <v>152</v>
      </c>
      <c r="H251" s="24"/>
      <c r="I251" s="24"/>
      <c r="J251" s="24"/>
      <c r="K251" s="44"/>
      <c r="L251" s="24" t="s">
        <v>430</v>
      </c>
      <c r="M251" s="24"/>
      <c r="N251" s="24" t="s">
        <v>431</v>
      </c>
      <c r="O251" s="42" t="str">
        <f>A257</f>
        <v>F.18</v>
      </c>
    </row>
    <row r="252" spans="1:15" s="33" customFormat="1" outlineLevel="1">
      <c r="C252" s="24" t="s">
        <v>53</v>
      </c>
      <c r="D252" s="24" t="s">
        <v>217</v>
      </c>
      <c r="E252" s="24" t="s">
        <v>27</v>
      </c>
      <c r="F252" s="24" t="s">
        <v>152</v>
      </c>
      <c r="H252" s="24"/>
      <c r="I252" s="24"/>
      <c r="J252" s="24"/>
      <c r="K252" s="44"/>
      <c r="L252" s="24" t="s">
        <v>432</v>
      </c>
      <c r="M252" s="24"/>
      <c r="N252" s="24" t="s">
        <v>433</v>
      </c>
      <c r="O252" s="42" t="str">
        <f>A257</f>
        <v>F.18</v>
      </c>
    </row>
    <row r="253" spans="1:15" s="33" customFormat="1" outlineLevel="1">
      <c r="C253" s="24" t="s">
        <v>53</v>
      </c>
      <c r="D253" s="24" t="s">
        <v>217</v>
      </c>
      <c r="E253" s="24" t="s">
        <v>27</v>
      </c>
      <c r="F253" s="24" t="s">
        <v>152</v>
      </c>
      <c r="H253" s="24"/>
      <c r="I253" s="24"/>
      <c r="J253" s="24"/>
      <c r="K253" s="44"/>
      <c r="L253" s="24" t="s">
        <v>434</v>
      </c>
      <c r="M253" s="24"/>
      <c r="N253" s="24" t="s">
        <v>435</v>
      </c>
      <c r="O253" s="42" t="str">
        <f>A257</f>
        <v>F.18</v>
      </c>
    </row>
    <row r="254" spans="1:15" s="33" customFormat="1" outlineLevel="1">
      <c r="C254" s="24" t="s">
        <v>53</v>
      </c>
      <c r="D254" s="24" t="s">
        <v>217</v>
      </c>
      <c r="E254" s="24" t="s">
        <v>27</v>
      </c>
      <c r="F254" s="24" t="s">
        <v>152</v>
      </c>
      <c r="H254" s="24"/>
      <c r="I254" s="24"/>
      <c r="J254" s="24"/>
      <c r="K254" s="44"/>
      <c r="L254" s="24" t="s">
        <v>436</v>
      </c>
      <c r="M254" s="24"/>
      <c r="N254" s="24" t="s">
        <v>437</v>
      </c>
      <c r="O254" s="42" t="str">
        <f>A257</f>
        <v>F.18</v>
      </c>
    </row>
    <row r="255" spans="1:15" s="33" customFormat="1" outlineLevel="1">
      <c r="C255" s="24" t="s">
        <v>53</v>
      </c>
      <c r="D255" s="24" t="s">
        <v>217</v>
      </c>
      <c r="E255" s="24" t="s">
        <v>27</v>
      </c>
      <c r="F255" s="24" t="s">
        <v>152</v>
      </c>
      <c r="H255" s="24"/>
      <c r="I255" s="24"/>
      <c r="J255" s="24"/>
      <c r="K255" s="44"/>
      <c r="L255" s="24" t="s">
        <v>438</v>
      </c>
      <c r="M255" s="24"/>
      <c r="N255" s="24" t="s">
        <v>439</v>
      </c>
      <c r="O255" s="42" t="str">
        <f>A257</f>
        <v>F.18</v>
      </c>
    </row>
    <row r="256" spans="1:15" s="48" customFormat="1">
      <c r="A256" s="48" t="s">
        <v>440</v>
      </c>
      <c r="H256" s="49"/>
      <c r="I256" s="49"/>
      <c r="J256" s="49"/>
      <c r="N256" s="50"/>
      <c r="O256" s="51"/>
    </row>
    <row r="257" spans="1:15" s="42" customFormat="1" ht="28.5" customHeight="1">
      <c r="A257" s="24" t="s">
        <v>441</v>
      </c>
      <c r="B257" s="24"/>
      <c r="C257" s="35" t="s">
        <v>15</v>
      </c>
      <c r="D257" s="35" t="s">
        <v>42</v>
      </c>
      <c r="E257" s="35" t="s">
        <v>50</v>
      </c>
      <c r="F257" s="35" t="s">
        <v>76</v>
      </c>
      <c r="H257" s="24"/>
      <c r="I257" s="24"/>
      <c r="J257" s="24"/>
      <c r="K257" s="259" t="s">
        <v>442</v>
      </c>
      <c r="L257" s="259"/>
      <c r="M257" s="260" t="s">
        <v>443</v>
      </c>
      <c r="N257" s="260"/>
    </row>
    <row r="258" spans="1:15" s="42" customFormat="1" outlineLevel="1">
      <c r="A258" s="33"/>
      <c r="B258" s="33"/>
      <c r="C258" s="24" t="s">
        <v>53</v>
      </c>
      <c r="D258" s="24" t="s">
        <v>54</v>
      </c>
      <c r="E258" s="24" t="s">
        <v>27</v>
      </c>
      <c r="F258" s="24" t="s">
        <v>152</v>
      </c>
      <c r="H258" s="35"/>
      <c r="I258" s="35"/>
      <c r="J258" s="35"/>
      <c r="K258" s="44"/>
      <c r="L258" s="35" t="s">
        <v>444</v>
      </c>
      <c r="M258" s="35"/>
      <c r="N258" s="35" t="s">
        <v>445</v>
      </c>
      <c r="O258" s="42" t="str">
        <f>A274</f>
        <v>F.19</v>
      </c>
    </row>
    <row r="259" spans="1:15" s="42" customFormat="1" outlineLevel="1">
      <c r="A259" s="33"/>
      <c r="B259" s="33"/>
      <c r="C259" s="24" t="s">
        <v>53</v>
      </c>
      <c r="D259" s="24" t="s">
        <v>54</v>
      </c>
      <c r="E259" s="24" t="s">
        <v>27</v>
      </c>
      <c r="F259" s="24" t="s">
        <v>152</v>
      </c>
      <c r="H259" s="24"/>
      <c r="I259" s="24"/>
      <c r="J259" s="24"/>
      <c r="K259" s="44"/>
      <c r="L259" s="24" t="s">
        <v>446</v>
      </c>
      <c r="M259" s="24"/>
      <c r="N259" s="24" t="s">
        <v>447</v>
      </c>
      <c r="O259" s="42" t="str">
        <f>A274</f>
        <v>F.19</v>
      </c>
    </row>
    <row r="260" spans="1:15" s="42" customFormat="1" outlineLevel="1">
      <c r="A260" s="33"/>
      <c r="B260" s="33"/>
      <c r="C260" s="24" t="s">
        <v>53</v>
      </c>
      <c r="D260" s="24" t="s">
        <v>54</v>
      </c>
      <c r="E260" s="24" t="s">
        <v>27</v>
      </c>
      <c r="F260" s="24" t="s">
        <v>152</v>
      </c>
      <c r="H260" s="35"/>
      <c r="I260" s="35"/>
      <c r="J260" s="35"/>
      <c r="K260" s="44"/>
      <c r="L260" s="24" t="s">
        <v>448</v>
      </c>
      <c r="M260" s="24"/>
      <c r="N260" s="24" t="s">
        <v>449</v>
      </c>
      <c r="O260" s="42" t="str">
        <f>A274</f>
        <v>F.19</v>
      </c>
    </row>
    <row r="261" spans="1:15" s="42" customFormat="1" outlineLevel="1">
      <c r="A261" s="33"/>
      <c r="B261" s="33"/>
      <c r="C261" s="24" t="s">
        <v>53</v>
      </c>
      <c r="D261" s="24" t="s">
        <v>54</v>
      </c>
      <c r="E261" s="24" t="s">
        <v>27</v>
      </c>
      <c r="F261" s="24" t="s">
        <v>152</v>
      </c>
      <c r="H261" s="24"/>
      <c r="I261" s="24"/>
      <c r="J261" s="24"/>
      <c r="K261" s="44"/>
      <c r="L261" s="24" t="s">
        <v>450</v>
      </c>
      <c r="M261" s="24"/>
      <c r="N261" s="24" t="s">
        <v>451</v>
      </c>
      <c r="O261" s="42" t="str">
        <f>A274</f>
        <v>F.19</v>
      </c>
    </row>
    <row r="262" spans="1:15" s="42" customFormat="1" outlineLevel="1">
      <c r="A262" s="33"/>
      <c r="B262" s="33"/>
      <c r="C262" s="24" t="s">
        <v>53</v>
      </c>
      <c r="D262" s="24" t="s">
        <v>54</v>
      </c>
      <c r="E262" s="24" t="s">
        <v>27</v>
      </c>
      <c r="F262" s="24" t="s">
        <v>152</v>
      </c>
      <c r="H262" s="35"/>
      <c r="I262" s="35"/>
      <c r="J262" s="35"/>
      <c r="K262" s="44"/>
      <c r="L262" s="35" t="s">
        <v>452</v>
      </c>
      <c r="M262" s="24"/>
      <c r="N262" s="24" t="s">
        <v>453</v>
      </c>
      <c r="O262" s="42" t="str">
        <f>A274</f>
        <v>F.19</v>
      </c>
    </row>
    <row r="263" spans="1:15" s="42" customFormat="1" outlineLevel="1">
      <c r="A263" s="33"/>
      <c r="B263" s="33"/>
      <c r="C263" s="24" t="s">
        <v>53</v>
      </c>
      <c r="D263" s="24" t="s">
        <v>54</v>
      </c>
      <c r="E263" s="24" t="s">
        <v>27</v>
      </c>
      <c r="F263" s="24" t="s">
        <v>152</v>
      </c>
      <c r="H263" s="24"/>
      <c r="I263" s="24"/>
      <c r="J263" s="24"/>
      <c r="K263" s="44"/>
      <c r="L263" s="35" t="s">
        <v>454</v>
      </c>
      <c r="M263" s="24"/>
      <c r="N263" s="24" t="s">
        <v>455</v>
      </c>
      <c r="O263" s="42" t="str">
        <f>A274</f>
        <v>F.19</v>
      </c>
    </row>
    <row r="264" spans="1:15" s="42" customFormat="1" outlineLevel="1">
      <c r="A264" s="33"/>
      <c r="B264" s="33"/>
      <c r="C264" s="24" t="s">
        <v>53</v>
      </c>
      <c r="D264" s="24" t="s">
        <v>54</v>
      </c>
      <c r="E264" s="24" t="s">
        <v>27</v>
      </c>
      <c r="F264" s="24" t="s">
        <v>152</v>
      </c>
      <c r="H264" s="35"/>
      <c r="I264" s="35"/>
      <c r="J264" s="35"/>
      <c r="K264" s="44"/>
      <c r="L264" s="35" t="s">
        <v>456</v>
      </c>
      <c r="M264" s="24"/>
      <c r="N264" s="24" t="s">
        <v>457</v>
      </c>
      <c r="O264" s="42" t="str">
        <f>A274</f>
        <v>F.19</v>
      </c>
    </row>
    <row r="265" spans="1:15" s="42" customFormat="1" outlineLevel="1">
      <c r="A265" s="33"/>
      <c r="B265" s="33"/>
      <c r="C265" s="24" t="s">
        <v>53</v>
      </c>
      <c r="D265" s="24" t="s">
        <v>54</v>
      </c>
      <c r="E265" s="24" t="s">
        <v>27</v>
      </c>
      <c r="F265" s="24" t="s">
        <v>152</v>
      </c>
      <c r="H265" s="35"/>
      <c r="I265" s="35"/>
      <c r="J265" s="35"/>
      <c r="K265" s="44"/>
      <c r="L265" s="35" t="s">
        <v>458</v>
      </c>
      <c r="M265" s="24"/>
      <c r="N265" s="24" t="s">
        <v>459</v>
      </c>
      <c r="O265" s="42" t="str">
        <f>A274</f>
        <v>F.19</v>
      </c>
    </row>
    <row r="266" spans="1:15" s="42" customFormat="1" outlineLevel="1">
      <c r="A266" s="33"/>
      <c r="B266" s="33"/>
      <c r="C266" s="24" t="s">
        <v>53</v>
      </c>
      <c r="D266" s="24" t="s">
        <v>54</v>
      </c>
      <c r="E266" s="24" t="s">
        <v>27</v>
      </c>
      <c r="F266" s="24" t="s">
        <v>152</v>
      </c>
      <c r="H266" s="35"/>
      <c r="I266" s="35"/>
      <c r="J266" s="35"/>
      <c r="K266" s="44"/>
      <c r="L266" s="35" t="s">
        <v>460</v>
      </c>
      <c r="M266" s="35"/>
      <c r="N266" s="35" t="s">
        <v>461</v>
      </c>
      <c r="O266" s="42" t="str">
        <f>A274</f>
        <v>F.19</v>
      </c>
    </row>
    <row r="267" spans="1:15" s="42" customFormat="1" outlineLevel="1">
      <c r="A267" s="33"/>
      <c r="B267" s="33"/>
      <c r="C267" s="24" t="s">
        <v>53</v>
      </c>
      <c r="D267" s="24" t="s">
        <v>54</v>
      </c>
      <c r="E267" s="24" t="s">
        <v>27</v>
      </c>
      <c r="F267" s="24"/>
      <c r="H267" s="35"/>
      <c r="I267" s="35"/>
      <c r="J267" s="35"/>
      <c r="K267" s="44"/>
      <c r="L267" s="35" t="s">
        <v>462</v>
      </c>
      <c r="M267" s="35"/>
      <c r="N267" s="35" t="s">
        <v>463</v>
      </c>
      <c r="O267" s="42" t="str">
        <f>A274</f>
        <v>F.19</v>
      </c>
    </row>
    <row r="268" spans="1:15" s="42" customFormat="1" outlineLevel="1">
      <c r="A268" s="33"/>
      <c r="B268" s="33"/>
      <c r="C268" s="24" t="s">
        <v>53</v>
      </c>
      <c r="D268" s="24" t="s">
        <v>54</v>
      </c>
      <c r="E268" s="24" t="s">
        <v>27</v>
      </c>
      <c r="F268" s="24" t="s">
        <v>152</v>
      </c>
      <c r="H268" s="24"/>
      <c r="I268" s="24"/>
      <c r="J268" s="24"/>
      <c r="K268" s="44"/>
      <c r="L268" s="35" t="s">
        <v>464</v>
      </c>
      <c r="M268" s="35"/>
      <c r="N268" s="35" t="s">
        <v>465</v>
      </c>
      <c r="O268" s="42" t="str">
        <f>A274</f>
        <v>F.19</v>
      </c>
    </row>
    <row r="269" spans="1:15" s="42" customFormat="1" outlineLevel="1">
      <c r="A269" s="33"/>
      <c r="B269" s="33"/>
      <c r="C269" s="24" t="s">
        <v>53</v>
      </c>
      <c r="D269" s="24" t="s">
        <v>54</v>
      </c>
      <c r="E269" s="24" t="s">
        <v>27</v>
      </c>
      <c r="F269" s="24"/>
      <c r="H269" s="24"/>
      <c r="I269" s="24"/>
      <c r="J269" s="24"/>
      <c r="K269" s="44"/>
      <c r="L269" s="35" t="s">
        <v>466</v>
      </c>
      <c r="M269" s="35"/>
      <c r="N269" s="35" t="s">
        <v>467</v>
      </c>
      <c r="O269" s="42" t="str">
        <f>A274</f>
        <v>F.19</v>
      </c>
    </row>
    <row r="270" spans="1:15" s="42" customFormat="1" outlineLevel="1">
      <c r="A270" s="33"/>
      <c r="B270" s="33"/>
      <c r="C270" s="24" t="s">
        <v>53</v>
      </c>
      <c r="D270" s="24" t="s">
        <v>54</v>
      </c>
      <c r="E270" s="24" t="s">
        <v>27</v>
      </c>
      <c r="F270" s="24" t="s">
        <v>152</v>
      </c>
      <c r="H270" s="35"/>
      <c r="I270" s="35"/>
      <c r="J270" s="35"/>
      <c r="K270" s="44"/>
      <c r="L270" s="35" t="s">
        <v>468</v>
      </c>
      <c r="M270" s="35"/>
      <c r="N270" s="35" t="s">
        <v>469</v>
      </c>
      <c r="O270" s="42" t="str">
        <f>A274</f>
        <v>F.19</v>
      </c>
    </row>
    <row r="271" spans="1:15" s="42" customFormat="1" outlineLevel="1">
      <c r="A271" s="33"/>
      <c r="B271" s="33"/>
      <c r="C271" s="24" t="s">
        <v>53</v>
      </c>
      <c r="D271" s="24" t="s">
        <v>54</v>
      </c>
      <c r="E271" s="24" t="s">
        <v>27</v>
      </c>
      <c r="F271" s="24"/>
      <c r="H271" s="35"/>
      <c r="I271" s="35"/>
      <c r="J271" s="35"/>
      <c r="K271" s="44"/>
      <c r="L271" s="35" t="s">
        <v>470</v>
      </c>
      <c r="M271" s="35"/>
      <c r="N271" s="35" t="s">
        <v>471</v>
      </c>
      <c r="O271" s="42" t="str">
        <f>A274</f>
        <v>F.19</v>
      </c>
    </row>
    <row r="272" spans="1:15" s="42" customFormat="1" outlineLevel="1">
      <c r="A272" s="33"/>
      <c r="B272" s="33"/>
      <c r="C272" s="24" t="s">
        <v>53</v>
      </c>
      <c r="D272" s="24" t="s">
        <v>54</v>
      </c>
      <c r="E272" s="24" t="s">
        <v>27</v>
      </c>
      <c r="F272" s="24" t="s">
        <v>152</v>
      </c>
      <c r="H272" s="24"/>
      <c r="I272" s="24"/>
      <c r="J272" s="24"/>
      <c r="K272" s="44"/>
      <c r="L272" s="35" t="s">
        <v>351</v>
      </c>
      <c r="M272" s="35"/>
      <c r="N272" s="35" t="s">
        <v>258</v>
      </c>
      <c r="O272" s="42" t="str">
        <f>A273</f>
        <v>F.18x</v>
      </c>
    </row>
    <row r="273" spans="1:15" s="42" customFormat="1" collapsed="1">
      <c r="A273" s="33" t="s">
        <v>472</v>
      </c>
      <c r="B273" s="33"/>
      <c r="C273" s="24" t="s">
        <v>15</v>
      </c>
      <c r="D273" s="24" t="s">
        <v>42</v>
      </c>
      <c r="E273" s="24" t="s">
        <v>27</v>
      </c>
      <c r="F273" s="24" t="s">
        <v>76</v>
      </c>
      <c r="H273" s="35"/>
      <c r="I273" s="35"/>
      <c r="J273" s="35"/>
      <c r="K273" s="44" t="s">
        <v>260</v>
      </c>
      <c r="L273" s="35"/>
      <c r="M273" s="35" t="s">
        <v>473</v>
      </c>
      <c r="N273" s="35"/>
      <c r="O273" s="42" t="str">
        <f>A274</f>
        <v>F.19</v>
      </c>
    </row>
    <row r="274" spans="1:15" ht="65.25" customHeight="1">
      <c r="A274" s="9" t="s">
        <v>474</v>
      </c>
      <c r="C274" s="35" t="s">
        <v>15</v>
      </c>
      <c r="D274" s="35" t="s">
        <v>42</v>
      </c>
      <c r="E274" s="35" t="s">
        <v>149</v>
      </c>
      <c r="F274" s="35" t="s">
        <v>76</v>
      </c>
      <c r="G274" s="8"/>
      <c r="K274" s="259" t="s">
        <v>475</v>
      </c>
      <c r="L274" s="259"/>
      <c r="M274" s="254" t="s">
        <v>476</v>
      </c>
      <c r="N274" s="254"/>
    </row>
    <row r="275" spans="1:15" outlineLevel="1">
      <c r="B275" s="8"/>
      <c r="C275" s="9" t="s">
        <v>53</v>
      </c>
      <c r="D275" s="9" t="s">
        <v>1342</v>
      </c>
      <c r="E275" s="9" t="s">
        <v>27</v>
      </c>
      <c r="F275" s="9" t="s">
        <v>152</v>
      </c>
      <c r="G275" s="8"/>
      <c r="K275" s="39"/>
      <c r="L275" s="9" t="s">
        <v>477</v>
      </c>
      <c r="N275" s="9" t="s">
        <v>478</v>
      </c>
      <c r="O275" s="25" t="str">
        <f>A280</f>
        <v>F.20</v>
      </c>
    </row>
    <row r="276" spans="1:15" outlineLevel="1">
      <c r="B276" s="8"/>
      <c r="C276" s="9" t="s">
        <v>53</v>
      </c>
      <c r="D276" s="9" t="s">
        <v>1342</v>
      </c>
      <c r="E276" s="9" t="s">
        <v>27</v>
      </c>
      <c r="F276" s="9" t="s">
        <v>152</v>
      </c>
      <c r="G276" s="8"/>
      <c r="K276" s="39"/>
      <c r="L276" s="9" t="s">
        <v>479</v>
      </c>
      <c r="N276" s="9" t="s">
        <v>480</v>
      </c>
      <c r="O276" s="25" t="str">
        <f>A280</f>
        <v>F.20</v>
      </c>
    </row>
    <row r="277" spans="1:15" s="25" customFormat="1" outlineLevel="1">
      <c r="A277" s="8"/>
      <c r="B277" s="8"/>
      <c r="C277" s="9" t="s">
        <v>53</v>
      </c>
      <c r="D277" s="9" t="s">
        <v>1342</v>
      </c>
      <c r="E277" s="9" t="s">
        <v>27</v>
      </c>
      <c r="F277" s="9" t="s">
        <v>152</v>
      </c>
      <c r="H277" s="52"/>
      <c r="I277" s="52"/>
      <c r="J277" s="52"/>
      <c r="K277" s="39"/>
      <c r="L277" s="9" t="s">
        <v>481</v>
      </c>
      <c r="M277" s="9"/>
      <c r="N277" s="9" t="s">
        <v>482</v>
      </c>
      <c r="O277" s="25" t="str">
        <f>A280</f>
        <v>F.20</v>
      </c>
    </row>
    <row r="278" spans="1:15" s="25" customFormat="1" outlineLevel="1">
      <c r="A278" s="8"/>
      <c r="B278" s="8"/>
      <c r="C278" s="9" t="s">
        <v>53</v>
      </c>
      <c r="D278" s="9" t="s">
        <v>1342</v>
      </c>
      <c r="E278" s="9" t="s">
        <v>27</v>
      </c>
      <c r="F278" s="9" t="s">
        <v>152</v>
      </c>
      <c r="H278" s="52"/>
      <c r="I278" s="52"/>
      <c r="J278" s="52"/>
      <c r="K278" s="39"/>
      <c r="L278" s="9" t="s">
        <v>87</v>
      </c>
      <c r="M278" s="9"/>
      <c r="N278" s="9" t="s">
        <v>88</v>
      </c>
      <c r="O278" s="25" t="str">
        <f>A280</f>
        <v>F.20</v>
      </c>
    </row>
    <row r="279" spans="1:15" s="25" customFormat="1" outlineLevel="1">
      <c r="A279" s="8"/>
      <c r="B279" s="8"/>
      <c r="C279" s="9" t="s">
        <v>53</v>
      </c>
      <c r="D279" s="9" t="s">
        <v>1342</v>
      </c>
      <c r="E279" s="9" t="s">
        <v>27</v>
      </c>
      <c r="F279" s="9" t="s">
        <v>152</v>
      </c>
      <c r="H279" s="52"/>
      <c r="I279" s="52"/>
      <c r="J279" s="52"/>
      <c r="K279" s="39"/>
      <c r="L279" s="9" t="s">
        <v>99</v>
      </c>
      <c r="M279" s="9"/>
      <c r="N279" s="9" t="s">
        <v>100</v>
      </c>
      <c r="O279" s="25" t="str">
        <f>A280</f>
        <v>F.20</v>
      </c>
    </row>
    <row r="280" spans="1:15" s="25" customFormat="1" ht="60" customHeight="1">
      <c r="A280" s="9" t="s">
        <v>483</v>
      </c>
      <c r="B280" s="9"/>
      <c r="C280" s="35" t="s">
        <v>15</v>
      </c>
      <c r="D280" s="35" t="s">
        <v>42</v>
      </c>
      <c r="E280" s="35" t="s">
        <v>149</v>
      </c>
      <c r="F280" s="35" t="s">
        <v>76</v>
      </c>
      <c r="H280" s="52"/>
      <c r="I280" s="52"/>
      <c r="J280" s="52"/>
      <c r="K280" s="259" t="s">
        <v>484</v>
      </c>
      <c r="L280" s="259"/>
      <c r="M280" s="254" t="s">
        <v>485</v>
      </c>
      <c r="N280" s="254"/>
    </row>
    <row r="281" spans="1:15" outlineLevel="1">
      <c r="B281" s="8"/>
      <c r="C281" s="9" t="s">
        <v>53</v>
      </c>
      <c r="D281" s="9" t="s">
        <v>1342</v>
      </c>
      <c r="E281" s="9" t="s">
        <v>27</v>
      </c>
      <c r="F281" s="9" t="s">
        <v>152</v>
      </c>
      <c r="G281" s="8"/>
      <c r="K281" s="39"/>
      <c r="L281" s="9" t="s">
        <v>477</v>
      </c>
      <c r="N281" s="9" t="s">
        <v>478</v>
      </c>
      <c r="O281" s="25" t="str">
        <f>A286</f>
        <v>F.21</v>
      </c>
    </row>
    <row r="282" spans="1:15" outlineLevel="1">
      <c r="B282" s="8"/>
      <c r="C282" s="9" t="s">
        <v>53</v>
      </c>
      <c r="D282" s="9" t="s">
        <v>1342</v>
      </c>
      <c r="E282" s="9" t="s">
        <v>27</v>
      </c>
      <c r="F282" s="9" t="s">
        <v>152</v>
      </c>
      <c r="G282" s="8"/>
      <c r="K282" s="39"/>
      <c r="L282" s="9" t="s">
        <v>479</v>
      </c>
      <c r="N282" s="9" t="s">
        <v>480</v>
      </c>
      <c r="O282" s="25" t="str">
        <f>A286</f>
        <v>F.21</v>
      </c>
    </row>
    <row r="283" spans="1:15" s="25" customFormat="1" outlineLevel="1">
      <c r="A283" s="8"/>
      <c r="B283" s="8"/>
      <c r="C283" s="9" t="s">
        <v>53</v>
      </c>
      <c r="D283" s="9" t="s">
        <v>1342</v>
      </c>
      <c r="E283" s="9" t="s">
        <v>27</v>
      </c>
      <c r="F283" s="9" t="s">
        <v>152</v>
      </c>
      <c r="H283" s="52"/>
      <c r="I283" s="52"/>
      <c r="J283" s="52"/>
      <c r="K283" s="39"/>
      <c r="L283" s="9" t="s">
        <v>481</v>
      </c>
      <c r="M283" s="9"/>
      <c r="N283" s="9" t="s">
        <v>482</v>
      </c>
      <c r="O283" s="25" t="str">
        <f>A286</f>
        <v>F.21</v>
      </c>
    </row>
    <row r="284" spans="1:15" s="25" customFormat="1" outlineLevel="1">
      <c r="A284" s="8"/>
      <c r="B284" s="8"/>
      <c r="C284" s="9" t="s">
        <v>53</v>
      </c>
      <c r="D284" s="9" t="s">
        <v>1342</v>
      </c>
      <c r="E284" s="9" t="s">
        <v>27</v>
      </c>
      <c r="F284" s="9" t="s">
        <v>152</v>
      </c>
      <c r="H284" s="52"/>
      <c r="I284" s="52"/>
      <c r="J284" s="52"/>
      <c r="K284" s="39"/>
      <c r="L284" s="9" t="s">
        <v>87</v>
      </c>
      <c r="M284" s="9"/>
      <c r="N284" s="9" t="s">
        <v>88</v>
      </c>
      <c r="O284" s="25" t="str">
        <f>A286</f>
        <v>F.21</v>
      </c>
    </row>
    <row r="285" spans="1:15" s="25" customFormat="1" outlineLevel="1">
      <c r="A285" s="8"/>
      <c r="B285" s="8"/>
      <c r="C285" s="9" t="s">
        <v>53</v>
      </c>
      <c r="D285" s="9" t="s">
        <v>1342</v>
      </c>
      <c r="E285" s="9" t="s">
        <v>27</v>
      </c>
      <c r="F285" s="9" t="s">
        <v>152</v>
      </c>
      <c r="H285" s="52"/>
      <c r="I285" s="52"/>
      <c r="J285" s="52"/>
      <c r="K285" s="39"/>
      <c r="L285" s="9" t="s">
        <v>99</v>
      </c>
      <c r="M285" s="9"/>
      <c r="N285" s="9" t="s">
        <v>100</v>
      </c>
      <c r="O285" s="25" t="str">
        <f>A286</f>
        <v>F.21</v>
      </c>
    </row>
    <row r="286" spans="1:15" s="25" customFormat="1" ht="80.25" customHeight="1">
      <c r="A286" s="9" t="s">
        <v>486</v>
      </c>
      <c r="B286" s="9"/>
      <c r="C286" s="35" t="s">
        <v>15</v>
      </c>
      <c r="D286" s="35" t="s">
        <v>487</v>
      </c>
      <c r="E286" s="35" t="s">
        <v>149</v>
      </c>
      <c r="F286" s="35" t="s">
        <v>76</v>
      </c>
      <c r="H286" s="52"/>
      <c r="I286" s="52"/>
      <c r="J286" s="16" t="s">
        <v>579</v>
      </c>
      <c r="K286" s="259" t="s">
        <v>488</v>
      </c>
      <c r="L286" s="259"/>
      <c r="M286" s="254" t="s">
        <v>489</v>
      </c>
      <c r="N286" s="254"/>
    </row>
    <row r="287" spans="1:15" s="25" customFormat="1" outlineLevel="1">
      <c r="A287" s="8"/>
      <c r="B287" s="8"/>
      <c r="C287" s="9" t="s">
        <v>53</v>
      </c>
      <c r="D287" s="9" t="s">
        <v>1342</v>
      </c>
      <c r="E287" s="9" t="s">
        <v>27</v>
      </c>
      <c r="F287" s="9" t="s">
        <v>152</v>
      </c>
      <c r="H287" s="52"/>
      <c r="I287" s="52"/>
      <c r="J287" s="52"/>
      <c r="K287" s="39"/>
      <c r="L287" s="9" t="s">
        <v>490</v>
      </c>
      <c r="M287" s="9"/>
      <c r="N287" s="9" t="s">
        <v>491</v>
      </c>
      <c r="O287" s="25" t="str">
        <f>A292</f>
        <v>F.22</v>
      </c>
    </row>
    <row r="288" spans="1:15" s="25" customFormat="1" outlineLevel="1">
      <c r="A288" s="8"/>
      <c r="B288" s="8"/>
      <c r="C288" s="9" t="s">
        <v>53</v>
      </c>
      <c r="D288" s="9" t="s">
        <v>1342</v>
      </c>
      <c r="E288" s="9" t="s">
        <v>27</v>
      </c>
      <c r="F288" s="9" t="s">
        <v>152</v>
      </c>
      <c r="H288" s="52"/>
      <c r="I288" s="52"/>
      <c r="J288" s="52"/>
      <c r="K288" s="39"/>
      <c r="L288" s="9" t="s">
        <v>492</v>
      </c>
      <c r="M288" s="9"/>
      <c r="N288" s="9" t="s">
        <v>493</v>
      </c>
      <c r="O288" s="25" t="str">
        <f>A292</f>
        <v>F.22</v>
      </c>
    </row>
    <row r="289" spans="1:15" outlineLevel="1">
      <c r="B289" s="8"/>
      <c r="C289" s="9" t="s">
        <v>53</v>
      </c>
      <c r="D289" s="9" t="s">
        <v>1342</v>
      </c>
      <c r="E289" s="9" t="s">
        <v>27</v>
      </c>
      <c r="F289" s="9" t="s">
        <v>152</v>
      </c>
      <c r="G289" s="8"/>
      <c r="K289" s="39"/>
      <c r="L289" s="9" t="s">
        <v>494</v>
      </c>
      <c r="N289" s="9" t="s">
        <v>495</v>
      </c>
      <c r="O289" s="25" t="str">
        <f>A292</f>
        <v>F.22</v>
      </c>
    </row>
    <row r="290" spans="1:15" outlineLevel="1">
      <c r="B290" s="8"/>
      <c r="C290" s="9" t="s">
        <v>53</v>
      </c>
      <c r="D290" s="9" t="s">
        <v>1342</v>
      </c>
      <c r="E290" s="9" t="s">
        <v>27</v>
      </c>
      <c r="F290" s="9" t="s">
        <v>152</v>
      </c>
      <c r="G290" s="8"/>
      <c r="K290" s="39"/>
      <c r="L290" s="9" t="s">
        <v>496</v>
      </c>
      <c r="N290" s="9" t="s">
        <v>497</v>
      </c>
      <c r="O290" s="25" t="str">
        <f>A292</f>
        <v>F.22</v>
      </c>
    </row>
    <row r="291" spans="1:15" outlineLevel="1">
      <c r="B291" s="8"/>
      <c r="C291" s="9" t="s">
        <v>53</v>
      </c>
      <c r="D291" s="9" t="s">
        <v>1342</v>
      </c>
      <c r="E291" s="9" t="s">
        <v>27</v>
      </c>
      <c r="F291" s="9" t="s">
        <v>152</v>
      </c>
      <c r="G291" s="8"/>
      <c r="K291" s="39"/>
      <c r="L291" s="9" t="s">
        <v>99</v>
      </c>
      <c r="N291" s="9" t="s">
        <v>100</v>
      </c>
      <c r="O291" s="25" t="str">
        <f>A292</f>
        <v>F.22</v>
      </c>
    </row>
    <row r="292" spans="1:15" ht="51.75" customHeight="1">
      <c r="A292" s="9" t="s">
        <v>498</v>
      </c>
      <c r="C292" s="35" t="s">
        <v>15</v>
      </c>
      <c r="D292" s="35" t="s">
        <v>42</v>
      </c>
      <c r="E292" s="35" t="s">
        <v>149</v>
      </c>
      <c r="F292" s="35" t="s">
        <v>76</v>
      </c>
      <c r="G292" s="8"/>
      <c r="K292" s="259" t="s">
        <v>499</v>
      </c>
      <c r="L292" s="259"/>
      <c r="M292" s="254" t="s">
        <v>500</v>
      </c>
      <c r="N292" s="254"/>
    </row>
    <row r="293" spans="1:15" outlineLevel="1">
      <c r="B293" s="8"/>
      <c r="C293" s="9" t="s">
        <v>53</v>
      </c>
      <c r="D293" s="9" t="s">
        <v>1342</v>
      </c>
      <c r="E293" s="9" t="s">
        <v>27</v>
      </c>
      <c r="F293" s="9" t="s">
        <v>152</v>
      </c>
      <c r="G293" s="8"/>
      <c r="K293" s="39"/>
      <c r="L293" s="9" t="s">
        <v>501</v>
      </c>
      <c r="N293" s="9" t="s">
        <v>502</v>
      </c>
      <c r="O293" s="25" t="str">
        <f>G!A308</f>
        <v>G6.01</v>
      </c>
    </row>
    <row r="294" spans="1:15" outlineLevel="1">
      <c r="B294" s="8"/>
      <c r="C294" s="9" t="s">
        <v>53</v>
      </c>
      <c r="D294" s="9" t="s">
        <v>1342</v>
      </c>
      <c r="E294" s="9" t="s">
        <v>27</v>
      </c>
      <c r="F294" s="9" t="s">
        <v>152</v>
      </c>
      <c r="G294" s="8"/>
      <c r="K294" s="39"/>
      <c r="L294" s="9" t="s">
        <v>503</v>
      </c>
      <c r="N294" s="9" t="s">
        <v>504</v>
      </c>
      <c r="O294" s="25" t="str">
        <f>G!A308</f>
        <v>G6.01</v>
      </c>
    </row>
    <row r="295" spans="1:15" outlineLevel="1">
      <c r="B295" s="8"/>
      <c r="C295" s="9" t="s">
        <v>53</v>
      </c>
      <c r="D295" s="9" t="s">
        <v>1342</v>
      </c>
      <c r="E295" s="9" t="s">
        <v>27</v>
      </c>
      <c r="F295" s="9" t="s">
        <v>152</v>
      </c>
      <c r="G295" s="8"/>
      <c r="K295" s="39"/>
      <c r="L295" s="9" t="s">
        <v>505</v>
      </c>
      <c r="N295" s="9" t="s">
        <v>506</v>
      </c>
      <c r="O295" s="25" t="str">
        <f>G!A308</f>
        <v>G6.01</v>
      </c>
    </row>
    <row r="296" spans="1:15" outlineLevel="1">
      <c r="B296" s="8"/>
      <c r="C296" s="9" t="s">
        <v>53</v>
      </c>
      <c r="D296" s="9" t="s">
        <v>1342</v>
      </c>
      <c r="E296" s="9" t="s">
        <v>27</v>
      </c>
      <c r="F296" s="9" t="s">
        <v>152</v>
      </c>
      <c r="G296" s="8"/>
      <c r="K296" s="39"/>
      <c r="L296" s="9" t="s">
        <v>99</v>
      </c>
      <c r="N296" s="9" t="s">
        <v>100</v>
      </c>
      <c r="O296" s="25" t="str">
        <f>G!A308</f>
        <v>G6.01</v>
      </c>
    </row>
  </sheetData>
  <mergeCells count="57">
    <mergeCell ref="K280:L280"/>
    <mergeCell ref="M280:N280"/>
    <mergeCell ref="K286:L286"/>
    <mergeCell ref="M286:N286"/>
    <mergeCell ref="K292:L292"/>
    <mergeCell ref="M292:N292"/>
    <mergeCell ref="K243:L243"/>
    <mergeCell ref="M243:N243"/>
    <mergeCell ref="K257:L257"/>
    <mergeCell ref="M257:N257"/>
    <mergeCell ref="K274:L274"/>
    <mergeCell ref="M274:N274"/>
    <mergeCell ref="K215:L215"/>
    <mergeCell ref="M215:N215"/>
    <mergeCell ref="K227:L227"/>
    <mergeCell ref="M227:N227"/>
    <mergeCell ref="K234:L234"/>
    <mergeCell ref="M234:N234"/>
    <mergeCell ref="K168:L168"/>
    <mergeCell ref="M168:N168"/>
    <mergeCell ref="K183:L183"/>
    <mergeCell ref="M183:N183"/>
    <mergeCell ref="K202:L202"/>
    <mergeCell ref="M202:N202"/>
    <mergeCell ref="K124:L124"/>
    <mergeCell ref="M124:N124"/>
    <mergeCell ref="K135:L135"/>
    <mergeCell ref="M135:N135"/>
    <mergeCell ref="K150:L150"/>
    <mergeCell ref="M150:N150"/>
    <mergeCell ref="K103:L103"/>
    <mergeCell ref="M103:N103"/>
    <mergeCell ref="K110:L110"/>
    <mergeCell ref="M110:N110"/>
    <mergeCell ref="K118:L118"/>
    <mergeCell ref="M118:N118"/>
    <mergeCell ref="K87:L87"/>
    <mergeCell ref="M87:N87"/>
    <mergeCell ref="K92:L92"/>
    <mergeCell ref="M92:N92"/>
    <mergeCell ref="K97:L97"/>
    <mergeCell ref="M97:N97"/>
    <mergeCell ref="K68:L68"/>
    <mergeCell ref="M68:N68"/>
    <mergeCell ref="K75:L75"/>
    <mergeCell ref="M75:N75"/>
    <mergeCell ref="K81:L81"/>
    <mergeCell ref="M81:N81"/>
    <mergeCell ref="K63:L63"/>
    <mergeCell ref="M63:N63"/>
    <mergeCell ref="K2:L2"/>
    <mergeCell ref="K10:L10"/>
    <mergeCell ref="M10:N10"/>
    <mergeCell ref="K15:L15"/>
    <mergeCell ref="M15:N15"/>
    <mergeCell ref="K4:L4"/>
    <mergeCell ref="M4:N4"/>
  </mergeCells>
  <conditionalFormatting sqref="D2 D297:D65541 D253:D255 D243:D251 D35">
    <cfRule type="cellIs" dxfId="376" priority="86" operator="equal">
      <formula>"Observation"</formula>
    </cfRule>
  </conditionalFormatting>
  <conditionalFormatting sqref="D45">
    <cfRule type="cellIs" dxfId="375" priority="84" operator="equal">
      <formula>"Observation"</formula>
    </cfRule>
  </conditionalFormatting>
  <conditionalFormatting sqref="D75">
    <cfRule type="cellIs" dxfId="374" priority="85" operator="equal">
      <formula>"Observation"</formula>
    </cfRule>
  </conditionalFormatting>
  <conditionalFormatting sqref="D68">
    <cfRule type="cellIs" dxfId="373" priority="82" operator="equal">
      <formula>"Observation"</formula>
    </cfRule>
  </conditionalFormatting>
  <conditionalFormatting sqref="D73">
    <cfRule type="cellIs" dxfId="372" priority="83" operator="equal">
      <formula>"Observation"</formula>
    </cfRule>
  </conditionalFormatting>
  <conditionalFormatting sqref="D15:D16">
    <cfRule type="cellIs" dxfId="371" priority="81" operator="equal">
      <formula>"Observation"</formula>
    </cfRule>
  </conditionalFormatting>
  <conditionalFormatting sqref="D63">
    <cfRule type="cellIs" dxfId="370" priority="80" operator="equal">
      <formula>"Observation"</formula>
    </cfRule>
  </conditionalFormatting>
  <conditionalFormatting sqref="D10">
    <cfRule type="cellIs" dxfId="369" priority="78" operator="equal">
      <formula>"Observation"</formula>
    </cfRule>
  </conditionalFormatting>
  <conditionalFormatting sqref="M75">
    <cfRule type="cellIs" dxfId="368" priority="79" operator="equal">
      <formula>"Conditional"</formula>
    </cfRule>
  </conditionalFormatting>
  <conditionalFormatting sqref="D46">
    <cfRule type="cellIs" dxfId="367" priority="75" operator="equal">
      <formula>"Observation"</formula>
    </cfRule>
  </conditionalFormatting>
  <conditionalFormatting sqref="D17">
    <cfRule type="cellIs" dxfId="366" priority="77" operator="equal">
      <formula>"Observation"</formula>
    </cfRule>
  </conditionalFormatting>
  <conditionalFormatting sqref="D52">
    <cfRule type="cellIs" dxfId="365" priority="76" operator="equal">
      <formula>"Observation"</formula>
    </cfRule>
  </conditionalFormatting>
  <conditionalFormatting sqref="D33">
    <cfRule type="cellIs" dxfId="364" priority="74" operator="equal">
      <formula>"Observation"</formula>
    </cfRule>
  </conditionalFormatting>
  <conditionalFormatting sqref="D34">
    <cfRule type="cellIs" dxfId="363" priority="72" operator="equal">
      <formula>"Observation"</formula>
    </cfRule>
  </conditionalFormatting>
  <conditionalFormatting sqref="D36:D43">
    <cfRule type="cellIs" dxfId="362" priority="71" operator="equal">
      <formula>"Observation"</formula>
    </cfRule>
  </conditionalFormatting>
  <conditionalFormatting sqref="D62">
    <cfRule type="cellIs" dxfId="361" priority="73" operator="equal">
      <formula>"Observation"</formula>
    </cfRule>
  </conditionalFormatting>
  <conditionalFormatting sqref="D118">
    <cfRule type="cellIs" dxfId="360" priority="66" operator="equal">
      <formula>"Observation"</formula>
    </cfRule>
  </conditionalFormatting>
  <conditionalFormatting sqref="D274">
    <cfRule type="cellIs" dxfId="359" priority="63" operator="equal">
      <formula>"Observation"</formula>
    </cfRule>
  </conditionalFormatting>
  <conditionalFormatting sqref="D280">
    <cfRule type="cellIs" dxfId="358" priority="60" operator="equal">
      <formula>"Observation"</formula>
    </cfRule>
  </conditionalFormatting>
  <conditionalFormatting sqref="D292:D296">
    <cfRule type="cellIs" dxfId="357" priority="58" operator="equal">
      <formula>"Observation"</formula>
    </cfRule>
  </conditionalFormatting>
  <conditionalFormatting sqref="D286:D291">
    <cfRule type="cellIs" dxfId="356" priority="56" operator="equal">
      <formula>"Observation"</formula>
    </cfRule>
  </conditionalFormatting>
  <conditionalFormatting sqref="D256">
    <cfRule type="cellIs" dxfId="355" priority="51" operator="equal">
      <formula>"Observation"</formula>
    </cfRule>
  </conditionalFormatting>
  <conditionalFormatting sqref="D3">
    <cfRule type="cellIs" dxfId="354" priority="50" operator="equal">
      <formula>"Observation"</formula>
    </cfRule>
  </conditionalFormatting>
  <conditionalFormatting sqref="D87">
    <cfRule type="cellIs" dxfId="353" priority="49" operator="equal">
      <formula>"Observation"</formula>
    </cfRule>
  </conditionalFormatting>
  <conditionalFormatting sqref="D81">
    <cfRule type="cellIs" dxfId="352" priority="48" operator="equal">
      <formula>"Observation"</formula>
    </cfRule>
  </conditionalFormatting>
  <conditionalFormatting sqref="D92">
    <cfRule type="cellIs" dxfId="351" priority="47" operator="equal">
      <formula>"Observation"</formula>
    </cfRule>
  </conditionalFormatting>
  <conditionalFormatting sqref="D103">
    <cfRule type="cellIs" dxfId="350" priority="46" operator="equal">
      <formula>"Observation"</formula>
    </cfRule>
  </conditionalFormatting>
  <conditionalFormatting sqref="D97">
    <cfRule type="cellIs" dxfId="349" priority="45" operator="equal">
      <formula>"Observation"</formula>
    </cfRule>
  </conditionalFormatting>
  <conditionalFormatting sqref="D110">
    <cfRule type="cellIs" dxfId="348" priority="44" operator="equal">
      <formula>"Observation"</formula>
    </cfRule>
  </conditionalFormatting>
  <conditionalFormatting sqref="D168 D125:D134 D136:D148 D257:D272">
    <cfRule type="cellIs" dxfId="347" priority="43" operator="equal">
      <formula>"Observation"</formula>
    </cfRule>
  </conditionalFormatting>
  <conditionalFormatting sqref="D124">
    <cfRule type="cellIs" dxfId="346" priority="42" operator="equal">
      <formula>"Observation"</formula>
    </cfRule>
  </conditionalFormatting>
  <conditionalFormatting sqref="D150">
    <cfRule type="cellIs" dxfId="345" priority="41" operator="equal">
      <formula>"Observation"</formula>
    </cfRule>
  </conditionalFormatting>
  <conditionalFormatting sqref="D183">
    <cfRule type="cellIs" dxfId="344" priority="40" operator="equal">
      <formula>"Observation"</formula>
    </cfRule>
  </conditionalFormatting>
  <conditionalFormatting sqref="D135">
    <cfRule type="cellIs" dxfId="343" priority="35" operator="equal">
      <formula>"Observation"</formula>
    </cfRule>
  </conditionalFormatting>
  <conditionalFormatting sqref="D273">
    <cfRule type="cellIs" dxfId="342" priority="38" operator="equal">
      <formula>"Observation"</formula>
    </cfRule>
  </conditionalFormatting>
  <conditionalFormatting sqref="D201:D202">
    <cfRule type="cellIs" dxfId="341" priority="37" operator="equal">
      <formula>"Observation"</formula>
    </cfRule>
  </conditionalFormatting>
  <conditionalFormatting sqref="D149">
    <cfRule type="cellIs" dxfId="340" priority="34" operator="equal">
      <formula>"Observation"</formula>
    </cfRule>
  </conditionalFormatting>
  <conditionalFormatting sqref="D167">
    <cfRule type="cellIs" dxfId="339" priority="33" operator="equal">
      <formula>"Observation"</formula>
    </cfRule>
  </conditionalFormatting>
  <conditionalFormatting sqref="D214">
    <cfRule type="cellIs" dxfId="338" priority="31" operator="equal">
      <formula>"Observation"</formula>
    </cfRule>
  </conditionalFormatting>
  <conditionalFormatting sqref="D182">
    <cfRule type="cellIs" dxfId="337" priority="32" operator="equal">
      <formula>"Observation"</formula>
    </cfRule>
  </conditionalFormatting>
  <conditionalFormatting sqref="D123">
    <cfRule type="cellIs" dxfId="336" priority="24" operator="equal">
      <formula>"Observation"</formula>
    </cfRule>
  </conditionalFormatting>
  <conditionalFormatting sqref="D281:D285">
    <cfRule type="cellIs" dxfId="335" priority="20" operator="equal">
      <formula>"Observation"</formula>
    </cfRule>
  </conditionalFormatting>
  <conditionalFormatting sqref="D252">
    <cfRule type="cellIs" dxfId="334" priority="19" operator="equal">
      <formula>"Observation"</formula>
    </cfRule>
  </conditionalFormatting>
  <conditionalFormatting sqref="D275:D279">
    <cfRule type="cellIs" dxfId="333" priority="23" operator="equal">
      <formula>"Observation"</formula>
    </cfRule>
  </conditionalFormatting>
  <conditionalFormatting sqref="D226">
    <cfRule type="cellIs" dxfId="332" priority="17" operator="equal">
      <formula>"Observation"</formula>
    </cfRule>
  </conditionalFormatting>
  <conditionalFormatting sqref="D233">
    <cfRule type="cellIs" dxfId="331" priority="16" operator="equal">
      <formula>"Observation"</formula>
    </cfRule>
  </conditionalFormatting>
  <conditionalFormatting sqref="D215">
    <cfRule type="cellIs" dxfId="330" priority="15" operator="equal">
      <formula>"Observation"</formula>
    </cfRule>
  </conditionalFormatting>
  <conditionalFormatting sqref="D227">
    <cfRule type="cellIs" dxfId="329" priority="14" operator="equal">
      <formula>"Observation"</formula>
    </cfRule>
  </conditionalFormatting>
  <conditionalFormatting sqref="D234">
    <cfRule type="cellIs" dxfId="328" priority="13" operator="equal">
      <formula>"Observation"</formula>
    </cfRule>
  </conditionalFormatting>
  <conditionalFormatting sqref="D242">
    <cfRule type="cellIs" dxfId="327" priority="12" operator="equal">
      <formula>"Observation"</formula>
    </cfRule>
  </conditionalFormatting>
  <conditionalFormatting sqref="D102">
    <cfRule type="cellIs" dxfId="326" priority="11" operator="equal">
      <formula>"Observation"</formula>
    </cfRule>
  </conditionalFormatting>
  <conditionalFormatting sqref="D117">
    <cfRule type="cellIs" dxfId="325" priority="10" operator="equal">
      <formula>"Observation"</formula>
    </cfRule>
  </conditionalFormatting>
  <conditionalFormatting sqref="D74">
    <cfRule type="cellIs" dxfId="324" priority="9" operator="equal">
      <formula>"Observation"</formula>
    </cfRule>
  </conditionalFormatting>
  <conditionalFormatting sqref="D151:D166">
    <cfRule type="cellIs" dxfId="323" priority="8" operator="equal">
      <formula>"Observation"</formula>
    </cfRule>
  </conditionalFormatting>
  <conditionalFormatting sqref="D169:D181">
    <cfRule type="cellIs" dxfId="322" priority="7" operator="equal">
      <formula>"Observation"</formula>
    </cfRule>
  </conditionalFormatting>
  <conditionalFormatting sqref="D184:D200">
    <cfRule type="cellIs" dxfId="321" priority="6" operator="equal">
      <formula>"Observation"</formula>
    </cfRule>
  </conditionalFormatting>
  <conditionalFormatting sqref="D203:D213">
    <cfRule type="cellIs" dxfId="320" priority="5" operator="equal">
      <formula>"Observation"</formula>
    </cfRule>
  </conditionalFormatting>
  <conditionalFormatting sqref="D216:D225">
    <cfRule type="cellIs" dxfId="319" priority="4" operator="equal">
      <formula>"Observation"</formula>
    </cfRule>
  </conditionalFormatting>
  <conditionalFormatting sqref="D228:D232">
    <cfRule type="cellIs" dxfId="318" priority="3" operator="equal">
      <formula>"Observation"</formula>
    </cfRule>
  </conditionalFormatting>
  <conditionalFormatting sqref="D235:D241">
    <cfRule type="cellIs" dxfId="317" priority="2" operator="equal">
      <formula>"Observation"</formula>
    </cfRule>
  </conditionalFormatting>
  <conditionalFormatting sqref="D4">
    <cfRule type="cellIs" dxfId="316" priority="1" operator="equal">
      <formula>"Observation"</formula>
    </cfRule>
  </conditionalFormatting>
  <printOptions gridLines="1"/>
  <pageMargins left="0.25" right="0.25" top="0.75" bottom="0.75" header="0.3" footer="0.3"/>
  <pageSetup paperSize="9" scale="58" fitToHeight="0" orientation="landscape"/>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pageSetUpPr fitToPage="1"/>
  </sheetPr>
  <dimension ref="A1:V401"/>
  <sheetViews>
    <sheetView zoomScale="90" zoomScaleNormal="90" zoomScaleSheetLayoutView="70" zoomScalePageLayoutView="90" workbookViewId="0">
      <pane xSplit="1" ySplit="2" topLeftCell="M3" activePane="bottomRight" state="frozen"/>
      <selection pane="topRight" activeCell="B1" sqref="B1"/>
      <selection pane="bottomLeft" activeCell="A3" sqref="A3"/>
      <selection pane="bottomRight" activeCell="P1" sqref="P1:U1048576"/>
    </sheetView>
  </sheetViews>
  <sheetFormatPr defaultColWidth="8.85546875" defaultRowHeight="15" outlineLevelRow="1"/>
  <cols>
    <col min="1" max="1" width="9.42578125" style="21" customWidth="1"/>
    <col min="2" max="2" width="10.28515625" style="14" customWidth="1"/>
    <col min="3" max="3" width="11.28515625" style="14" customWidth="1"/>
    <col min="4" max="4" width="13.85546875" style="14" customWidth="1"/>
    <col min="5" max="5" width="14.85546875" style="14" customWidth="1"/>
    <col min="6" max="6" width="4.85546875" style="14" customWidth="1"/>
    <col min="7" max="8" width="2.7109375" style="83" customWidth="1"/>
    <col min="9" max="9" width="4.140625" style="83" customWidth="1"/>
    <col min="10" max="10" width="2.7109375" style="83" customWidth="1"/>
    <col min="11" max="11" width="2.28515625" style="14" customWidth="1"/>
    <col min="12" max="12" width="59.7109375" style="21" customWidth="1"/>
    <col min="13" max="13" width="2.28515625" style="9" customWidth="1"/>
    <col min="14" max="14" width="63.7109375" style="14" customWidth="1"/>
    <col min="15" max="15" width="12.85546875" style="84" customWidth="1"/>
    <col min="16" max="16384" width="8.85546875" style="21"/>
  </cols>
  <sheetData>
    <row r="1" spans="1:15" s="87" customFormat="1" ht="45" customHeight="1">
      <c r="A1" s="87" t="s">
        <v>1381</v>
      </c>
      <c r="G1" s="121"/>
      <c r="H1" s="121"/>
      <c r="I1" s="121"/>
      <c r="J1" s="121"/>
      <c r="O1" s="120"/>
    </row>
    <row r="2" spans="1:15" s="8" customFormat="1">
      <c r="A2" s="5" t="s">
        <v>550</v>
      </c>
      <c r="B2" s="5" t="s">
        <v>551</v>
      </c>
      <c r="C2" s="5" t="s">
        <v>1</v>
      </c>
      <c r="D2" s="5" t="s">
        <v>2</v>
      </c>
      <c r="E2" s="5" t="s">
        <v>3</v>
      </c>
      <c r="F2" s="5" t="s">
        <v>4</v>
      </c>
      <c r="G2" s="4" t="s">
        <v>5</v>
      </c>
      <c r="H2" s="4" t="s">
        <v>6</v>
      </c>
      <c r="I2" s="4" t="s">
        <v>578</v>
      </c>
      <c r="J2" s="4" t="s">
        <v>577</v>
      </c>
      <c r="K2" s="253" t="s">
        <v>8</v>
      </c>
      <c r="L2" s="253"/>
      <c r="M2" s="5" t="s">
        <v>9</v>
      </c>
      <c r="N2" s="6"/>
      <c r="O2" s="7" t="s">
        <v>10</v>
      </c>
    </row>
    <row r="3" spans="1:15" s="122" customFormat="1" hidden="1">
      <c r="A3" s="122" t="s">
        <v>630</v>
      </c>
      <c r="B3" s="124"/>
      <c r="C3" s="135"/>
      <c r="D3" s="124"/>
      <c r="E3" s="124"/>
      <c r="F3" s="124"/>
      <c r="G3" s="135"/>
      <c r="H3" s="135"/>
      <c r="I3" s="135"/>
      <c r="J3" s="135"/>
      <c r="K3" s="135"/>
      <c r="L3" s="124"/>
      <c r="M3" s="123"/>
      <c r="N3" s="125"/>
      <c r="O3" s="137"/>
    </row>
    <row r="4" spans="1:15" s="201" customFormat="1" hidden="1">
      <c r="A4" s="201" t="s">
        <v>631</v>
      </c>
      <c r="B4" s="202"/>
      <c r="D4" s="202"/>
      <c r="E4" s="202"/>
      <c r="F4" s="202"/>
      <c r="L4" s="202"/>
      <c r="M4" s="202"/>
      <c r="N4" s="202"/>
      <c r="O4" s="203"/>
    </row>
    <row r="5" spans="1:15" s="148" customFormat="1" ht="57" hidden="1" customHeight="1">
      <c r="A5" s="135" t="s">
        <v>632</v>
      </c>
      <c r="C5" s="128" t="s">
        <v>15</v>
      </c>
      <c r="D5" s="128" t="s">
        <v>42</v>
      </c>
      <c r="E5" s="128" t="s">
        <v>74</v>
      </c>
      <c r="F5" s="128" t="s">
        <v>28</v>
      </c>
      <c r="H5" s="145"/>
      <c r="I5" s="145"/>
      <c r="J5" s="145"/>
      <c r="K5" s="261" t="s">
        <v>1261</v>
      </c>
      <c r="L5" s="261"/>
      <c r="M5" s="262" t="s">
        <v>633</v>
      </c>
      <c r="N5" s="262"/>
      <c r="O5" s="204"/>
    </row>
    <row r="6" spans="1:15" s="148" customFormat="1" hidden="1" outlineLevel="1">
      <c r="A6" s="147"/>
      <c r="C6" s="147" t="s">
        <v>53</v>
      </c>
      <c r="D6" s="205" t="s">
        <v>634</v>
      </c>
      <c r="E6" s="147" t="s">
        <v>27</v>
      </c>
      <c r="F6" s="147" t="s">
        <v>152</v>
      </c>
      <c r="H6" s="145"/>
      <c r="I6" s="145"/>
      <c r="J6" s="145"/>
      <c r="L6" s="206" t="s">
        <v>635</v>
      </c>
      <c r="N6" s="147" t="s">
        <v>635</v>
      </c>
      <c r="O6" s="128" t="str">
        <f>A13</f>
        <v>G1.02</v>
      </c>
    </row>
    <row r="7" spans="1:15" s="148" customFormat="1" hidden="1" outlineLevel="1">
      <c r="A7" s="147"/>
      <c r="C7" s="147" t="s">
        <v>53</v>
      </c>
      <c r="D7" s="205" t="s">
        <v>634</v>
      </c>
      <c r="E7" s="147" t="s">
        <v>27</v>
      </c>
      <c r="F7" s="147" t="s">
        <v>152</v>
      </c>
      <c r="H7" s="145"/>
      <c r="I7" s="145"/>
      <c r="J7" s="145"/>
      <c r="L7" s="206" t="s">
        <v>636</v>
      </c>
      <c r="N7" s="147" t="s">
        <v>636</v>
      </c>
      <c r="O7" s="128" t="str">
        <f>A13</f>
        <v>G1.02</v>
      </c>
    </row>
    <row r="8" spans="1:15" s="148" customFormat="1" hidden="1" outlineLevel="1">
      <c r="A8" s="147"/>
      <c r="C8" s="147" t="s">
        <v>53</v>
      </c>
      <c r="D8" s="205" t="s">
        <v>634</v>
      </c>
      <c r="E8" s="147" t="s">
        <v>27</v>
      </c>
      <c r="F8" s="147" t="s">
        <v>152</v>
      </c>
      <c r="H8" s="145"/>
      <c r="I8" s="145"/>
      <c r="J8" s="145"/>
      <c r="L8" s="206" t="s">
        <v>575</v>
      </c>
      <c r="N8" s="147" t="s">
        <v>574</v>
      </c>
      <c r="O8" s="128" t="str">
        <f>A13</f>
        <v>G1.02</v>
      </c>
    </row>
    <row r="9" spans="1:15" s="148" customFormat="1" hidden="1" outlineLevel="1">
      <c r="A9" s="147"/>
      <c r="C9" s="147" t="s">
        <v>53</v>
      </c>
      <c r="D9" s="205" t="s">
        <v>16</v>
      </c>
      <c r="E9" s="205" t="s">
        <v>74</v>
      </c>
      <c r="F9" s="205" t="s">
        <v>637</v>
      </c>
      <c r="H9" s="145"/>
      <c r="I9" s="145"/>
      <c r="J9" s="145"/>
      <c r="L9" s="206" t="s">
        <v>638</v>
      </c>
      <c r="N9" s="147" t="s">
        <v>639</v>
      </c>
      <c r="O9" s="128" t="str">
        <f>A19</f>
        <v>G1.03</v>
      </c>
    </row>
    <row r="10" spans="1:15" s="148" customFormat="1" hidden="1" outlineLevel="1">
      <c r="A10" s="147"/>
      <c r="C10" s="147" t="s">
        <v>53</v>
      </c>
      <c r="D10" s="205" t="s">
        <v>16</v>
      </c>
      <c r="E10" s="205" t="s">
        <v>74</v>
      </c>
      <c r="F10" s="205" t="s">
        <v>637</v>
      </c>
      <c r="H10" s="145"/>
      <c r="I10" s="145"/>
      <c r="J10" s="145"/>
      <c r="L10" s="206" t="s">
        <v>640</v>
      </c>
      <c r="N10" s="147" t="s">
        <v>641</v>
      </c>
      <c r="O10" s="128" t="str">
        <f>A19</f>
        <v>G1.03</v>
      </c>
    </row>
    <row r="11" spans="1:15" s="148" customFormat="1" hidden="1" outlineLevel="1">
      <c r="A11" s="147"/>
      <c r="C11" s="147" t="s">
        <v>53</v>
      </c>
      <c r="D11" s="205" t="s">
        <v>634</v>
      </c>
      <c r="E11" s="147" t="s">
        <v>27</v>
      </c>
      <c r="F11" s="205" t="s">
        <v>152</v>
      </c>
      <c r="H11" s="145"/>
      <c r="I11" s="145"/>
      <c r="J11" s="145"/>
      <c r="L11" s="206" t="s">
        <v>87</v>
      </c>
      <c r="N11" s="147" t="s">
        <v>88</v>
      </c>
      <c r="O11" s="128" t="s">
        <v>642</v>
      </c>
    </row>
    <row r="12" spans="1:15" s="122" customFormat="1" hidden="1">
      <c r="A12" s="135" t="s">
        <v>643</v>
      </c>
      <c r="B12" s="124"/>
      <c r="C12" s="135"/>
      <c r="D12" s="124"/>
      <c r="E12" s="124"/>
      <c r="F12" s="124"/>
      <c r="G12" s="135"/>
      <c r="H12" s="135"/>
      <c r="I12" s="135"/>
      <c r="J12" s="135"/>
      <c r="K12" s="135"/>
      <c r="L12" s="124"/>
      <c r="M12" s="123"/>
      <c r="N12" s="125"/>
      <c r="O12" s="137"/>
    </row>
    <row r="13" spans="1:15" s="148" customFormat="1" ht="39.950000000000003" hidden="1" customHeight="1">
      <c r="A13" s="135" t="s">
        <v>644</v>
      </c>
      <c r="C13" s="128" t="s">
        <v>15</v>
      </c>
      <c r="D13" s="128" t="s">
        <v>42</v>
      </c>
      <c r="E13" s="128" t="s">
        <v>74</v>
      </c>
      <c r="F13" s="128" t="s">
        <v>28</v>
      </c>
      <c r="H13" s="145"/>
      <c r="I13" s="145"/>
      <c r="J13" s="145"/>
      <c r="K13" s="261" t="s">
        <v>645</v>
      </c>
      <c r="L13" s="261"/>
      <c r="M13" s="262" t="s">
        <v>646</v>
      </c>
      <c r="N13" s="263"/>
      <c r="O13" s="128"/>
    </row>
    <row r="14" spans="1:15" s="148" customFormat="1" hidden="1" outlineLevel="1">
      <c r="A14" s="147"/>
      <c r="C14" s="147" t="s">
        <v>53</v>
      </c>
      <c r="D14" s="205" t="s">
        <v>634</v>
      </c>
      <c r="E14" s="147" t="s">
        <v>27</v>
      </c>
      <c r="F14" s="147" t="s">
        <v>152</v>
      </c>
      <c r="H14" s="145"/>
      <c r="I14" s="145"/>
      <c r="J14" s="145"/>
      <c r="L14" s="206" t="s">
        <v>46</v>
      </c>
      <c r="N14" s="147" t="s">
        <v>47</v>
      </c>
      <c r="O14" s="128" t="str">
        <f>A66</f>
        <v>G2.01</v>
      </c>
    </row>
    <row r="15" spans="1:15" s="148" customFormat="1" hidden="1" outlineLevel="1">
      <c r="A15" s="147"/>
      <c r="C15" s="147" t="s">
        <v>53</v>
      </c>
      <c r="D15" s="205" t="s">
        <v>16</v>
      </c>
      <c r="E15" s="205" t="s">
        <v>74</v>
      </c>
      <c r="F15" s="205" t="s">
        <v>637</v>
      </c>
      <c r="H15" s="145"/>
      <c r="I15" s="145"/>
      <c r="J15" s="145"/>
      <c r="L15" s="206" t="s">
        <v>638</v>
      </c>
      <c r="N15" s="147" t="s">
        <v>647</v>
      </c>
      <c r="O15" s="128" t="str">
        <f>A19</f>
        <v>G1.03</v>
      </c>
    </row>
    <row r="16" spans="1:15" s="148" customFormat="1" hidden="1" outlineLevel="1">
      <c r="A16" s="147"/>
      <c r="C16" s="147" t="s">
        <v>53</v>
      </c>
      <c r="D16" s="205" t="s">
        <v>16</v>
      </c>
      <c r="E16" s="205" t="s">
        <v>74</v>
      </c>
      <c r="F16" s="205" t="s">
        <v>637</v>
      </c>
      <c r="H16" s="145"/>
      <c r="I16" s="145"/>
      <c r="J16" s="145"/>
      <c r="L16" s="206" t="s">
        <v>640</v>
      </c>
      <c r="N16" s="147" t="s">
        <v>648</v>
      </c>
      <c r="O16" s="128" t="str">
        <f>A19</f>
        <v>G1.03</v>
      </c>
    </row>
    <row r="17" spans="1:15" s="122" customFormat="1" hidden="1">
      <c r="A17" s="135" t="s">
        <v>568</v>
      </c>
      <c r="B17" s="124"/>
      <c r="C17" s="135"/>
      <c r="D17" s="124"/>
      <c r="E17" s="124"/>
      <c r="F17" s="124"/>
      <c r="G17" s="135"/>
      <c r="H17" s="135"/>
      <c r="I17" s="135"/>
      <c r="J17" s="135"/>
      <c r="K17" s="135"/>
      <c r="L17" s="124"/>
      <c r="M17" s="123"/>
      <c r="N17" s="125"/>
      <c r="O17" s="137"/>
    </row>
    <row r="18" spans="1:15" s="122" customFormat="1" hidden="1">
      <c r="A18" s="135" t="s">
        <v>649</v>
      </c>
      <c r="B18" s="124"/>
      <c r="C18" s="135"/>
      <c r="D18" s="124"/>
      <c r="E18" s="124"/>
      <c r="F18" s="124"/>
      <c r="G18" s="135"/>
      <c r="H18" s="135"/>
      <c r="I18" s="135"/>
      <c r="J18" s="135"/>
      <c r="K18" s="135"/>
      <c r="L18" s="124"/>
      <c r="M18" s="123"/>
      <c r="N18" s="125"/>
      <c r="O18" s="137"/>
    </row>
    <row r="19" spans="1:15" s="148" customFormat="1" hidden="1">
      <c r="A19" s="135" t="s">
        <v>650</v>
      </c>
      <c r="C19" s="128" t="s">
        <v>15</v>
      </c>
      <c r="D19" s="128" t="s">
        <v>42</v>
      </c>
      <c r="E19" s="128" t="s">
        <v>651</v>
      </c>
      <c r="F19" s="128" t="s">
        <v>76</v>
      </c>
      <c r="H19" s="145"/>
      <c r="I19" s="145"/>
      <c r="J19" s="145"/>
      <c r="K19" s="200" t="s">
        <v>652</v>
      </c>
      <c r="L19" s="207"/>
      <c r="M19" s="208" t="s">
        <v>653</v>
      </c>
      <c r="N19" s="209"/>
      <c r="O19" s="128"/>
    </row>
    <row r="20" spans="1:15" s="148" customFormat="1" hidden="1" outlineLevel="1">
      <c r="A20" s="147"/>
      <c r="C20" s="147" t="s">
        <v>53</v>
      </c>
      <c r="D20" s="205" t="s">
        <v>634</v>
      </c>
      <c r="E20" s="147" t="s">
        <v>27</v>
      </c>
      <c r="F20" s="147" t="s">
        <v>152</v>
      </c>
      <c r="H20" s="145"/>
      <c r="I20" s="145"/>
      <c r="J20" s="145"/>
      <c r="K20" s="208"/>
      <c r="L20" s="207" t="s">
        <v>560</v>
      </c>
      <c r="M20" s="208"/>
      <c r="N20" s="209" t="s">
        <v>561</v>
      </c>
      <c r="O20" s="128" t="str">
        <f>A22</f>
        <v>G1.04</v>
      </c>
    </row>
    <row r="21" spans="1:15" s="148" customFormat="1" hidden="1" outlineLevel="1">
      <c r="A21" s="147"/>
      <c r="C21" s="147" t="s">
        <v>53</v>
      </c>
      <c r="D21" s="205" t="s">
        <v>634</v>
      </c>
      <c r="E21" s="147" t="s">
        <v>27</v>
      </c>
      <c r="F21" s="147" t="s">
        <v>152</v>
      </c>
      <c r="H21" s="145"/>
      <c r="I21" s="145"/>
      <c r="J21" s="145"/>
      <c r="K21" s="208"/>
      <c r="L21" s="207" t="s">
        <v>557</v>
      </c>
      <c r="M21" s="208"/>
      <c r="N21" s="209" t="s">
        <v>558</v>
      </c>
      <c r="O21" s="128" t="str">
        <f>A22</f>
        <v>G1.04</v>
      </c>
    </row>
    <row r="22" spans="1:15" s="122" customFormat="1" hidden="1">
      <c r="A22" s="135" t="s">
        <v>654</v>
      </c>
      <c r="C22" s="128" t="s">
        <v>15</v>
      </c>
      <c r="D22" s="128" t="s">
        <v>655</v>
      </c>
      <c r="E22" s="135" t="s">
        <v>656</v>
      </c>
      <c r="F22" s="128" t="s">
        <v>76</v>
      </c>
      <c r="H22" s="139"/>
      <c r="I22" s="139"/>
      <c r="K22" s="200" t="s">
        <v>657</v>
      </c>
      <c r="M22" s="134" t="s">
        <v>658</v>
      </c>
      <c r="N22" s="134"/>
      <c r="O22" s="128"/>
    </row>
    <row r="23" spans="1:15" s="148" customFormat="1" hidden="1" outlineLevel="1">
      <c r="A23" s="147"/>
      <c r="C23" s="147" t="s">
        <v>53</v>
      </c>
      <c r="D23" s="205"/>
      <c r="E23" s="147" t="s">
        <v>27</v>
      </c>
      <c r="F23" s="147" t="s">
        <v>152</v>
      </c>
      <c r="H23" s="145"/>
      <c r="I23" s="145"/>
      <c r="J23" s="145"/>
      <c r="L23" s="206" t="s">
        <v>659</v>
      </c>
      <c r="N23" s="147" t="s">
        <v>660</v>
      </c>
      <c r="O23" s="128" t="str">
        <f>A41</f>
        <v>G1.05</v>
      </c>
    </row>
    <row r="24" spans="1:15" s="148" customFormat="1" hidden="1" outlineLevel="1">
      <c r="A24" s="147"/>
      <c r="C24" s="147" t="s">
        <v>53</v>
      </c>
      <c r="D24" s="205"/>
      <c r="E24" s="147" t="s">
        <v>27</v>
      </c>
      <c r="F24" s="147" t="s">
        <v>152</v>
      </c>
      <c r="H24" s="145"/>
      <c r="I24" s="145"/>
      <c r="J24" s="145"/>
      <c r="L24" s="206" t="s">
        <v>661</v>
      </c>
      <c r="N24" s="147" t="s">
        <v>662</v>
      </c>
      <c r="O24" s="128" t="str">
        <f>A41</f>
        <v>G1.05</v>
      </c>
    </row>
    <row r="25" spans="1:15" s="148" customFormat="1" hidden="1" outlineLevel="1">
      <c r="A25" s="147"/>
      <c r="C25" s="147" t="s">
        <v>53</v>
      </c>
      <c r="D25" s="205"/>
      <c r="E25" s="147" t="s">
        <v>27</v>
      </c>
      <c r="F25" s="147" t="s">
        <v>152</v>
      </c>
      <c r="H25" s="145"/>
      <c r="I25" s="145"/>
      <c r="J25" s="145"/>
      <c r="L25" s="206" t="s">
        <v>663</v>
      </c>
      <c r="N25" s="147" t="s">
        <v>664</v>
      </c>
      <c r="O25" s="128" t="str">
        <f>A41</f>
        <v>G1.05</v>
      </c>
    </row>
    <row r="26" spans="1:15" s="148" customFormat="1" hidden="1" outlineLevel="1">
      <c r="A26" s="147"/>
      <c r="C26" s="147" t="s">
        <v>53</v>
      </c>
      <c r="D26" s="205"/>
      <c r="E26" s="147" t="s">
        <v>27</v>
      </c>
      <c r="F26" s="147" t="s">
        <v>152</v>
      </c>
      <c r="H26" s="145"/>
      <c r="I26" s="145"/>
      <c r="J26" s="145"/>
      <c r="L26" s="206" t="s">
        <v>665</v>
      </c>
      <c r="N26" s="147" t="s">
        <v>666</v>
      </c>
      <c r="O26" s="128" t="str">
        <f>A41</f>
        <v>G1.05</v>
      </c>
    </row>
    <row r="27" spans="1:15" s="148" customFormat="1" hidden="1" outlineLevel="1">
      <c r="A27" s="147"/>
      <c r="C27" s="147" t="s">
        <v>53</v>
      </c>
      <c r="E27" s="147" t="s">
        <v>27</v>
      </c>
      <c r="F27" s="147" t="s">
        <v>152</v>
      </c>
      <c r="H27" s="145"/>
      <c r="I27" s="145"/>
      <c r="J27" s="145"/>
      <c r="L27" s="206" t="s">
        <v>667</v>
      </c>
      <c r="N27" s="147" t="s">
        <v>668</v>
      </c>
      <c r="O27" s="128" t="str">
        <f>A41</f>
        <v>G1.05</v>
      </c>
    </row>
    <row r="28" spans="1:15" s="148" customFormat="1" hidden="1" outlineLevel="1">
      <c r="A28" s="147"/>
      <c r="C28" s="147" t="s">
        <v>53</v>
      </c>
      <c r="D28" s="205"/>
      <c r="E28" s="147" t="s">
        <v>27</v>
      </c>
      <c r="F28" s="147" t="s">
        <v>152</v>
      </c>
      <c r="H28" s="145"/>
      <c r="I28" s="145"/>
      <c r="J28" s="145"/>
      <c r="L28" s="206" t="s">
        <v>669</v>
      </c>
      <c r="N28" s="147" t="s">
        <v>670</v>
      </c>
      <c r="O28" s="128" t="str">
        <f>A41</f>
        <v>G1.05</v>
      </c>
    </row>
    <row r="29" spans="1:15" s="148" customFormat="1" hidden="1" outlineLevel="1">
      <c r="A29" s="147"/>
      <c r="C29" s="147" t="s">
        <v>53</v>
      </c>
      <c r="D29" s="205"/>
      <c r="E29" s="147" t="s">
        <v>27</v>
      </c>
      <c r="F29" s="147" t="s">
        <v>152</v>
      </c>
      <c r="H29" s="145"/>
      <c r="I29" s="145"/>
      <c r="J29" s="145"/>
      <c r="L29" s="206" t="s">
        <v>671</v>
      </c>
      <c r="N29" s="147" t="s">
        <v>672</v>
      </c>
      <c r="O29" s="128" t="str">
        <f>A41</f>
        <v>G1.05</v>
      </c>
    </row>
    <row r="30" spans="1:15" s="148" customFormat="1" hidden="1" outlineLevel="1">
      <c r="A30" s="147"/>
      <c r="C30" s="147" t="s">
        <v>53</v>
      </c>
      <c r="D30" s="205"/>
      <c r="E30" s="147" t="s">
        <v>27</v>
      </c>
      <c r="F30" s="147" t="s">
        <v>152</v>
      </c>
      <c r="H30" s="145"/>
      <c r="I30" s="145"/>
      <c r="J30" s="145"/>
      <c r="L30" s="206" t="s">
        <v>673</v>
      </c>
      <c r="N30" s="147" t="s">
        <v>674</v>
      </c>
      <c r="O30" s="128" t="str">
        <f>A41</f>
        <v>G1.05</v>
      </c>
    </row>
    <row r="31" spans="1:15" s="148" customFormat="1" hidden="1" outlineLevel="1">
      <c r="A31" s="147"/>
      <c r="C31" s="147" t="s">
        <v>53</v>
      </c>
      <c r="D31" s="205"/>
      <c r="E31" s="147" t="s">
        <v>27</v>
      </c>
      <c r="F31" s="147" t="s">
        <v>152</v>
      </c>
      <c r="H31" s="145"/>
      <c r="I31" s="145"/>
      <c r="J31" s="145"/>
      <c r="L31" s="206" t="s">
        <v>675</v>
      </c>
      <c r="N31" s="147" t="s">
        <v>676</v>
      </c>
      <c r="O31" s="128" t="str">
        <f>A41</f>
        <v>G1.05</v>
      </c>
    </row>
    <row r="32" spans="1:15" s="148" customFormat="1" hidden="1" outlineLevel="1">
      <c r="A32" s="147"/>
      <c r="C32" s="147" t="s">
        <v>53</v>
      </c>
      <c r="D32" s="205"/>
      <c r="E32" s="147" t="s">
        <v>27</v>
      </c>
      <c r="F32" s="147" t="s">
        <v>152</v>
      </c>
      <c r="H32" s="145"/>
      <c r="I32" s="145"/>
      <c r="J32" s="145"/>
      <c r="L32" s="206" t="s">
        <v>677</v>
      </c>
      <c r="N32" s="147" t="s">
        <v>678</v>
      </c>
      <c r="O32" s="128" t="str">
        <f>A41</f>
        <v>G1.05</v>
      </c>
    </row>
    <row r="33" spans="1:15" s="148" customFormat="1" hidden="1" outlineLevel="1">
      <c r="A33" s="147"/>
      <c r="C33" s="147" t="s">
        <v>53</v>
      </c>
      <c r="D33" s="205"/>
      <c r="E33" s="147" t="s">
        <v>27</v>
      </c>
      <c r="F33" s="147" t="s">
        <v>152</v>
      </c>
      <c r="H33" s="145"/>
      <c r="I33" s="145"/>
      <c r="J33" s="145"/>
      <c r="L33" s="206" t="s">
        <v>679</v>
      </c>
      <c r="N33" s="147" t="s">
        <v>680</v>
      </c>
      <c r="O33" s="128" t="str">
        <f>A41</f>
        <v>G1.05</v>
      </c>
    </row>
    <row r="34" spans="1:15" s="148" customFormat="1" hidden="1" outlineLevel="1">
      <c r="A34" s="147"/>
      <c r="C34" s="147" t="s">
        <v>53</v>
      </c>
      <c r="D34" s="205"/>
      <c r="E34" s="147" t="s">
        <v>27</v>
      </c>
      <c r="F34" s="147" t="s">
        <v>152</v>
      </c>
      <c r="H34" s="145"/>
      <c r="I34" s="145"/>
      <c r="J34" s="145"/>
      <c r="L34" s="206" t="s">
        <v>681</v>
      </c>
      <c r="N34" s="147" t="s">
        <v>682</v>
      </c>
      <c r="O34" s="128" t="str">
        <f>A41</f>
        <v>G1.05</v>
      </c>
    </row>
    <row r="35" spans="1:15" s="148" customFormat="1" hidden="1" outlineLevel="1">
      <c r="A35" s="147"/>
      <c r="C35" s="147" t="s">
        <v>53</v>
      </c>
      <c r="E35" s="147" t="s">
        <v>27</v>
      </c>
      <c r="F35" s="147" t="s">
        <v>152</v>
      </c>
      <c r="H35" s="145"/>
      <c r="I35" s="145"/>
      <c r="J35" s="145"/>
      <c r="L35" s="206" t="s">
        <v>683</v>
      </c>
      <c r="N35" s="147" t="s">
        <v>684</v>
      </c>
      <c r="O35" s="128" t="str">
        <f>A41</f>
        <v>G1.05</v>
      </c>
    </row>
    <row r="36" spans="1:15" s="148" customFormat="1" hidden="1" outlineLevel="1">
      <c r="A36" s="147"/>
      <c r="C36" s="147" t="s">
        <v>53</v>
      </c>
      <c r="D36" s="205"/>
      <c r="E36" s="147" t="s">
        <v>27</v>
      </c>
      <c r="F36" s="147" t="s">
        <v>152</v>
      </c>
      <c r="H36" s="145"/>
      <c r="I36" s="145"/>
      <c r="J36" s="145"/>
      <c r="L36" s="206" t="s">
        <v>685</v>
      </c>
      <c r="N36" s="147" t="s">
        <v>686</v>
      </c>
      <c r="O36" s="128" t="str">
        <f>A41</f>
        <v>G1.05</v>
      </c>
    </row>
    <row r="37" spans="1:15" s="148" customFormat="1" hidden="1" outlineLevel="1">
      <c r="A37" s="147"/>
      <c r="C37" s="147" t="s">
        <v>53</v>
      </c>
      <c r="D37" s="205"/>
      <c r="E37" s="147" t="s">
        <v>27</v>
      </c>
      <c r="F37" s="147" t="s">
        <v>152</v>
      </c>
      <c r="H37" s="145"/>
      <c r="I37" s="145"/>
      <c r="J37" s="145"/>
      <c r="L37" s="206" t="s">
        <v>687</v>
      </c>
      <c r="N37" s="147" t="s">
        <v>688</v>
      </c>
      <c r="O37" s="128" t="str">
        <f>A41</f>
        <v>G1.05</v>
      </c>
    </row>
    <row r="38" spans="1:15" s="148" customFormat="1" hidden="1" outlineLevel="1">
      <c r="A38" s="147"/>
      <c r="C38" s="147" t="s">
        <v>53</v>
      </c>
      <c r="D38" s="205"/>
      <c r="E38" s="147" t="s">
        <v>27</v>
      </c>
      <c r="F38" s="147" t="s">
        <v>152</v>
      </c>
      <c r="H38" s="145"/>
      <c r="I38" s="145"/>
      <c r="J38" s="145"/>
      <c r="L38" s="206" t="s">
        <v>689</v>
      </c>
      <c r="N38" s="147" t="s">
        <v>690</v>
      </c>
      <c r="O38" s="128" t="str">
        <f>A41</f>
        <v>G1.05</v>
      </c>
    </row>
    <row r="39" spans="1:15" s="148" customFormat="1" hidden="1" outlineLevel="1">
      <c r="A39" s="147"/>
      <c r="C39" s="147" t="s">
        <v>53</v>
      </c>
      <c r="E39" s="147" t="s">
        <v>27</v>
      </c>
      <c r="F39" s="147" t="s">
        <v>152</v>
      </c>
      <c r="H39" s="145"/>
      <c r="I39" s="145"/>
      <c r="J39" s="145"/>
      <c r="L39" s="206" t="s">
        <v>691</v>
      </c>
      <c r="N39" s="147" t="s">
        <v>692</v>
      </c>
      <c r="O39" s="128" t="str">
        <f>A40</f>
        <v>G1.04x</v>
      </c>
    </row>
    <row r="40" spans="1:15" s="122" customFormat="1" hidden="1">
      <c r="A40" s="135" t="s">
        <v>693</v>
      </c>
      <c r="C40" s="128" t="s">
        <v>15</v>
      </c>
      <c r="D40" s="128" t="s">
        <v>16</v>
      </c>
      <c r="E40" s="135" t="s">
        <v>74</v>
      </c>
      <c r="F40" s="128" t="s">
        <v>28</v>
      </c>
      <c r="H40" s="139"/>
      <c r="I40" s="139"/>
      <c r="K40" s="135" t="s">
        <v>694</v>
      </c>
      <c r="M40" s="138" t="s">
        <v>695</v>
      </c>
      <c r="N40" s="138"/>
      <c r="O40" s="128" t="str">
        <f>A41</f>
        <v>G1.05</v>
      </c>
    </row>
    <row r="41" spans="1:15" s="210" customFormat="1" ht="39.950000000000003" hidden="1" customHeight="1">
      <c r="A41" s="124" t="s">
        <v>696</v>
      </c>
      <c r="C41" s="128" t="s">
        <v>15</v>
      </c>
      <c r="D41" s="128" t="s">
        <v>42</v>
      </c>
      <c r="E41" s="128" t="s">
        <v>651</v>
      </c>
      <c r="F41" s="128" t="s">
        <v>76</v>
      </c>
      <c r="H41" s="146"/>
      <c r="I41" s="146"/>
      <c r="J41" s="146"/>
      <c r="K41" s="261" t="s">
        <v>697</v>
      </c>
      <c r="L41" s="261"/>
      <c r="M41" s="264" t="s">
        <v>698</v>
      </c>
      <c r="N41" s="264"/>
      <c r="O41" s="128"/>
    </row>
    <row r="42" spans="1:15" s="148" customFormat="1" hidden="1" outlineLevel="1">
      <c r="A42" s="147"/>
      <c r="C42" s="147" t="s">
        <v>53</v>
      </c>
      <c r="D42" s="205" t="s">
        <v>634</v>
      </c>
      <c r="E42" s="147" t="s">
        <v>27</v>
      </c>
      <c r="F42" s="147" t="s">
        <v>152</v>
      </c>
      <c r="H42" s="145"/>
      <c r="I42" s="145"/>
      <c r="J42" s="145"/>
      <c r="L42" s="206" t="s">
        <v>699</v>
      </c>
      <c r="M42" s="208"/>
      <c r="N42" s="209" t="s">
        <v>700</v>
      </c>
      <c r="O42" s="128" t="str">
        <f>A50</f>
        <v>G1.10</v>
      </c>
    </row>
    <row r="43" spans="1:15" s="148" customFormat="1" hidden="1" outlineLevel="1">
      <c r="A43" s="147"/>
      <c r="C43" s="147" t="s">
        <v>53</v>
      </c>
      <c r="D43" s="205" t="s">
        <v>634</v>
      </c>
      <c r="E43" s="147" t="s">
        <v>27</v>
      </c>
      <c r="F43" s="147" t="s">
        <v>152</v>
      </c>
      <c r="H43" s="145"/>
      <c r="I43" s="145"/>
      <c r="J43" s="145"/>
      <c r="L43" s="206" t="s">
        <v>701</v>
      </c>
      <c r="M43" s="208"/>
      <c r="N43" s="209" t="s">
        <v>702</v>
      </c>
      <c r="O43" s="128" t="str">
        <f>A50</f>
        <v>G1.10</v>
      </c>
    </row>
    <row r="44" spans="1:15" s="148" customFormat="1" hidden="1" outlineLevel="1">
      <c r="A44" s="147"/>
      <c r="C44" s="147" t="s">
        <v>53</v>
      </c>
      <c r="D44" s="205" t="s">
        <v>634</v>
      </c>
      <c r="E44" s="147" t="s">
        <v>27</v>
      </c>
      <c r="F44" s="147" t="s">
        <v>152</v>
      </c>
      <c r="H44" s="145"/>
      <c r="I44" s="145"/>
      <c r="J44" s="145"/>
      <c r="L44" s="206" t="s">
        <v>703</v>
      </c>
      <c r="M44" s="208"/>
      <c r="N44" s="209" t="s">
        <v>704</v>
      </c>
      <c r="O44" s="128" t="str">
        <f>A50</f>
        <v>G1.10</v>
      </c>
    </row>
    <row r="45" spans="1:15" s="148" customFormat="1" hidden="1" outlineLevel="1">
      <c r="A45" s="147"/>
      <c r="C45" s="147" t="s">
        <v>53</v>
      </c>
      <c r="D45" s="205" t="s">
        <v>634</v>
      </c>
      <c r="E45" s="147" t="s">
        <v>27</v>
      </c>
      <c r="F45" s="147" t="s">
        <v>152</v>
      </c>
      <c r="H45" s="145"/>
      <c r="I45" s="145"/>
      <c r="J45" s="145"/>
      <c r="L45" s="206" t="s">
        <v>705</v>
      </c>
      <c r="M45" s="208"/>
      <c r="N45" s="209" t="s">
        <v>706</v>
      </c>
      <c r="O45" s="128" t="str">
        <f>A50</f>
        <v>G1.10</v>
      </c>
    </row>
    <row r="46" spans="1:15" s="148" customFormat="1" hidden="1" outlineLevel="1">
      <c r="A46" s="147"/>
      <c r="C46" s="147" t="s">
        <v>53</v>
      </c>
      <c r="D46" s="205" t="s">
        <v>634</v>
      </c>
      <c r="E46" s="147" t="s">
        <v>27</v>
      </c>
      <c r="F46" s="147" t="s">
        <v>152</v>
      </c>
      <c r="H46" s="145"/>
      <c r="I46" s="145"/>
      <c r="J46" s="145"/>
      <c r="L46" s="206" t="s">
        <v>707</v>
      </c>
      <c r="M46" s="208"/>
      <c r="N46" s="209" t="s">
        <v>708</v>
      </c>
      <c r="O46" s="128" t="str">
        <f>A50</f>
        <v>G1.10</v>
      </c>
    </row>
    <row r="47" spans="1:15" s="148" customFormat="1" hidden="1" outlineLevel="1">
      <c r="A47" s="147"/>
      <c r="C47" s="147" t="s">
        <v>53</v>
      </c>
      <c r="D47" s="205" t="s">
        <v>634</v>
      </c>
      <c r="E47" s="147" t="s">
        <v>27</v>
      </c>
      <c r="F47" s="147" t="s">
        <v>152</v>
      </c>
      <c r="H47" s="145"/>
      <c r="I47" s="145"/>
      <c r="J47" s="145"/>
      <c r="L47" s="206" t="s">
        <v>87</v>
      </c>
      <c r="M47" s="208"/>
      <c r="N47" s="209" t="s">
        <v>88</v>
      </c>
      <c r="O47" s="128" t="str">
        <f>A50</f>
        <v>G1.10</v>
      </c>
    </row>
    <row r="48" spans="1:15" s="122" customFormat="1" hidden="1">
      <c r="A48" s="135" t="s">
        <v>709</v>
      </c>
      <c r="B48" s="124"/>
      <c r="C48" s="135"/>
      <c r="D48" s="124"/>
      <c r="E48" s="124"/>
      <c r="F48" s="124"/>
      <c r="G48" s="135"/>
      <c r="H48" s="135"/>
      <c r="I48" s="135"/>
      <c r="J48" s="135"/>
      <c r="K48" s="135"/>
      <c r="L48" s="124"/>
      <c r="M48" s="123"/>
      <c r="N48" s="125"/>
      <c r="O48" s="137"/>
    </row>
    <row r="49" spans="1:15" s="122" customFormat="1" hidden="1">
      <c r="A49" s="135" t="s">
        <v>710</v>
      </c>
      <c r="B49" s="124"/>
      <c r="C49" s="135"/>
      <c r="D49" s="124"/>
      <c r="E49" s="124"/>
      <c r="F49" s="124"/>
      <c r="G49" s="135"/>
      <c r="H49" s="135"/>
      <c r="I49" s="135"/>
      <c r="J49" s="135"/>
      <c r="K49" s="135"/>
      <c r="L49" s="124"/>
      <c r="M49" s="123"/>
      <c r="N49" s="125"/>
      <c r="O49" s="137"/>
    </row>
    <row r="50" spans="1:15" s="215" customFormat="1" ht="39.950000000000003" hidden="1" customHeight="1">
      <c r="A50" s="211" t="s">
        <v>711</v>
      </c>
      <c r="B50" s="212"/>
      <c r="C50" s="211" t="s">
        <v>40</v>
      </c>
      <c r="D50" s="212"/>
      <c r="E50" s="212"/>
      <c r="F50" s="212"/>
      <c r="G50" s="211"/>
      <c r="H50" s="211"/>
      <c r="I50" s="211"/>
      <c r="J50" s="211"/>
      <c r="K50" s="257" t="s">
        <v>712</v>
      </c>
      <c r="L50" s="257"/>
      <c r="M50" s="265" t="s">
        <v>713</v>
      </c>
      <c r="N50" s="265"/>
      <c r="O50" s="213" t="str">
        <f>A53</f>
        <v>G1.11</v>
      </c>
    </row>
    <row r="51" spans="1:15" s="122" customFormat="1" hidden="1">
      <c r="A51" s="135" t="s">
        <v>714</v>
      </c>
      <c r="B51" s="124"/>
      <c r="C51" s="135"/>
      <c r="D51" s="124"/>
      <c r="E51" s="124"/>
      <c r="F51" s="124"/>
      <c r="G51" s="135"/>
      <c r="H51" s="135"/>
      <c r="I51" s="135"/>
      <c r="J51" s="135"/>
      <c r="K51" s="135"/>
      <c r="L51" s="124"/>
      <c r="M51" s="123"/>
      <c r="N51" s="125"/>
      <c r="O51" s="137"/>
    </row>
    <row r="52" spans="1:15" s="122" customFormat="1" hidden="1">
      <c r="A52" s="135" t="s">
        <v>715</v>
      </c>
      <c r="B52" s="124"/>
      <c r="C52" s="135"/>
      <c r="D52" s="124"/>
      <c r="E52" s="124"/>
      <c r="F52" s="124"/>
      <c r="G52" s="135"/>
      <c r="H52" s="135"/>
      <c r="I52" s="135"/>
      <c r="J52" s="135"/>
      <c r="K52" s="135"/>
      <c r="L52" s="124"/>
      <c r="M52" s="123"/>
      <c r="N52" s="125"/>
      <c r="O52" s="137"/>
    </row>
    <row r="53" spans="1:15" s="122" customFormat="1" ht="23.25" hidden="1" customHeight="1">
      <c r="A53" s="135" t="s">
        <v>716</v>
      </c>
      <c r="C53" s="128" t="s">
        <v>15</v>
      </c>
      <c r="D53" s="128" t="s">
        <v>655</v>
      </c>
      <c r="E53" s="135" t="s">
        <v>50</v>
      </c>
      <c r="F53" s="128" t="s">
        <v>76</v>
      </c>
      <c r="H53" s="139"/>
      <c r="I53" s="139"/>
      <c r="K53" s="124" t="s">
        <v>717</v>
      </c>
      <c r="M53" s="257" t="s">
        <v>718</v>
      </c>
      <c r="N53" s="257"/>
      <c r="O53" s="128"/>
    </row>
    <row r="54" spans="1:15" s="148" customFormat="1" hidden="1" outlineLevel="1">
      <c r="A54" s="147"/>
      <c r="C54" s="138" t="s">
        <v>53</v>
      </c>
      <c r="D54" s="138"/>
      <c r="E54" s="138" t="s">
        <v>27</v>
      </c>
      <c r="F54" s="138" t="s">
        <v>152</v>
      </c>
      <c r="H54" s="145"/>
      <c r="I54" s="145"/>
      <c r="K54" s="146"/>
      <c r="L54" s="147" t="s">
        <v>719</v>
      </c>
      <c r="N54" s="147" t="s">
        <v>720</v>
      </c>
      <c r="O54" s="205" t="str">
        <f>A58</f>
        <v>G1.20</v>
      </c>
    </row>
    <row r="55" spans="1:15" s="148" customFormat="1" hidden="1" outlineLevel="1">
      <c r="A55" s="147"/>
      <c r="C55" s="138" t="s">
        <v>53</v>
      </c>
      <c r="D55" s="138"/>
      <c r="E55" s="138" t="s">
        <v>27</v>
      </c>
      <c r="F55" s="138" t="s">
        <v>152</v>
      </c>
      <c r="H55" s="145"/>
      <c r="I55" s="145"/>
      <c r="K55" s="146"/>
      <c r="L55" s="147" t="s">
        <v>721</v>
      </c>
      <c r="N55" s="147" t="s">
        <v>722</v>
      </c>
      <c r="O55" s="205" t="str">
        <f>A58</f>
        <v>G1.20</v>
      </c>
    </row>
    <row r="56" spans="1:15" s="148" customFormat="1" hidden="1" outlineLevel="1">
      <c r="A56" s="147"/>
      <c r="C56" s="138" t="s">
        <v>53</v>
      </c>
      <c r="D56" s="138"/>
      <c r="E56" s="138" t="s">
        <v>27</v>
      </c>
      <c r="F56" s="138" t="s">
        <v>152</v>
      </c>
      <c r="H56" s="145"/>
      <c r="I56" s="145"/>
      <c r="K56" s="146"/>
      <c r="L56" s="147" t="s">
        <v>723</v>
      </c>
      <c r="N56" s="147" t="s">
        <v>88</v>
      </c>
      <c r="O56" s="205" t="str">
        <f>A58</f>
        <v>G1.20</v>
      </c>
    </row>
    <row r="57" spans="1:15" s="122" customFormat="1" hidden="1">
      <c r="B57" s="124"/>
      <c r="C57" s="135"/>
      <c r="D57" s="124"/>
      <c r="E57" s="124"/>
      <c r="F57" s="124"/>
      <c r="G57" s="135"/>
      <c r="H57" s="135"/>
      <c r="I57" s="135"/>
      <c r="J57" s="135"/>
      <c r="K57" s="135"/>
      <c r="L57" s="124"/>
      <c r="M57" s="123"/>
      <c r="N57" s="125"/>
      <c r="O57" s="137"/>
    </row>
    <row r="58" spans="1:15" s="122" customFormat="1" ht="48" hidden="1" customHeight="1">
      <c r="A58" s="135" t="s">
        <v>724</v>
      </c>
      <c r="C58" s="128" t="s">
        <v>15</v>
      </c>
      <c r="D58" s="128" t="s">
        <v>655</v>
      </c>
      <c r="E58" s="135" t="s">
        <v>50</v>
      </c>
      <c r="F58" s="128" t="s">
        <v>76</v>
      </c>
      <c r="H58" s="139"/>
      <c r="I58" s="139"/>
      <c r="K58" s="257" t="s">
        <v>725</v>
      </c>
      <c r="L58" s="257"/>
      <c r="M58" s="266" t="s">
        <v>726</v>
      </c>
      <c r="N58" s="266"/>
      <c r="O58" s="128"/>
    </row>
    <row r="59" spans="1:15" s="148" customFormat="1" hidden="1" outlineLevel="1">
      <c r="A59" s="147"/>
      <c r="C59" s="138" t="s">
        <v>53</v>
      </c>
      <c r="D59" s="138"/>
      <c r="E59" s="138" t="s">
        <v>27</v>
      </c>
      <c r="F59" s="138" t="s">
        <v>152</v>
      </c>
      <c r="H59" s="145"/>
      <c r="I59" s="145"/>
      <c r="K59" s="146"/>
      <c r="L59" s="147" t="s">
        <v>727</v>
      </c>
      <c r="N59" s="147" t="s">
        <v>728</v>
      </c>
      <c r="O59" s="205" t="str">
        <f>A66</f>
        <v>G2.01</v>
      </c>
    </row>
    <row r="60" spans="1:15" s="148" customFormat="1" hidden="1" outlineLevel="1">
      <c r="A60" s="147"/>
      <c r="C60" s="138" t="s">
        <v>53</v>
      </c>
      <c r="D60" s="138"/>
      <c r="E60" s="138" t="s">
        <v>27</v>
      </c>
      <c r="F60" s="138" t="s">
        <v>152</v>
      </c>
      <c r="H60" s="145"/>
      <c r="I60" s="145"/>
      <c r="K60" s="146"/>
      <c r="L60" s="147" t="s">
        <v>729</v>
      </c>
      <c r="N60" s="147" t="s">
        <v>730</v>
      </c>
      <c r="O60" s="205" t="str">
        <f>A66</f>
        <v>G2.01</v>
      </c>
    </row>
    <row r="61" spans="1:15" s="148" customFormat="1" hidden="1" outlineLevel="1">
      <c r="A61" s="147"/>
      <c r="C61" s="138" t="s">
        <v>53</v>
      </c>
      <c r="D61" s="138"/>
      <c r="E61" s="138" t="s">
        <v>27</v>
      </c>
      <c r="F61" s="138" t="s">
        <v>152</v>
      </c>
      <c r="H61" s="145"/>
      <c r="I61" s="145"/>
      <c r="K61" s="146"/>
      <c r="L61" s="147" t="s">
        <v>731</v>
      </c>
      <c r="N61" s="147" t="s">
        <v>732</v>
      </c>
      <c r="O61" s="205" t="str">
        <f>A66</f>
        <v>G2.01</v>
      </c>
    </row>
    <row r="62" spans="1:15" s="148" customFormat="1" hidden="1" outlineLevel="1">
      <c r="A62" s="147"/>
      <c r="C62" s="138" t="s">
        <v>53</v>
      </c>
      <c r="D62" s="138"/>
      <c r="E62" s="138" t="s">
        <v>27</v>
      </c>
      <c r="F62" s="138" t="s">
        <v>152</v>
      </c>
      <c r="H62" s="145"/>
      <c r="I62" s="145"/>
      <c r="K62" s="146"/>
      <c r="L62" s="147" t="s">
        <v>733</v>
      </c>
      <c r="N62" s="147" t="s">
        <v>734</v>
      </c>
      <c r="O62" s="205" t="str">
        <f>A66</f>
        <v>G2.01</v>
      </c>
    </row>
    <row r="63" spans="1:15" s="148" customFormat="1" hidden="1" outlineLevel="1">
      <c r="A63" s="147"/>
      <c r="C63" s="138" t="s">
        <v>53</v>
      </c>
      <c r="D63" s="138"/>
      <c r="E63" s="138" t="s">
        <v>27</v>
      </c>
      <c r="F63" s="138" t="s">
        <v>152</v>
      </c>
      <c r="H63" s="145"/>
      <c r="I63" s="145"/>
      <c r="K63" s="146"/>
      <c r="L63" s="147" t="s">
        <v>723</v>
      </c>
      <c r="N63" s="147" t="s">
        <v>88</v>
      </c>
      <c r="O63" s="205" t="str">
        <f>A66</f>
        <v>G2.01</v>
      </c>
    </row>
    <row r="64" spans="1:15" s="122" customFormat="1" hidden="1">
      <c r="A64" s="135" t="s">
        <v>568</v>
      </c>
      <c r="B64" s="124"/>
      <c r="C64" s="135"/>
      <c r="D64" s="124"/>
      <c r="E64" s="124"/>
      <c r="F64" s="124"/>
      <c r="G64" s="135"/>
      <c r="H64" s="135"/>
      <c r="I64" s="135"/>
      <c r="J64" s="135"/>
      <c r="K64" s="135"/>
      <c r="L64" s="124"/>
      <c r="M64" s="123"/>
      <c r="N64" s="125"/>
      <c r="O64" s="137"/>
    </row>
    <row r="65" spans="1:15" s="201" customFormat="1" hidden="1">
      <c r="A65" s="201" t="s">
        <v>735</v>
      </c>
      <c r="B65" s="202"/>
      <c r="D65" s="202"/>
      <c r="E65" s="202"/>
      <c r="F65" s="202"/>
      <c r="L65" s="202"/>
      <c r="M65" s="202"/>
      <c r="N65" s="202"/>
      <c r="O65" s="203"/>
    </row>
    <row r="66" spans="1:15" s="148" customFormat="1" ht="47.25" hidden="1" customHeight="1">
      <c r="A66" s="135" t="s">
        <v>736</v>
      </c>
      <c r="C66" s="128" t="s">
        <v>15</v>
      </c>
      <c r="D66" s="128" t="s">
        <v>42</v>
      </c>
      <c r="E66" s="128" t="s">
        <v>74</v>
      </c>
      <c r="F66" s="128" t="s">
        <v>28</v>
      </c>
      <c r="H66" s="145"/>
      <c r="I66" s="145"/>
      <c r="J66" s="145"/>
      <c r="K66" s="261" t="s">
        <v>1262</v>
      </c>
      <c r="L66" s="261"/>
      <c r="M66" s="262" t="s">
        <v>737</v>
      </c>
      <c r="N66" s="262"/>
      <c r="O66" s="128"/>
    </row>
    <row r="67" spans="1:15" s="148" customFormat="1" hidden="1" outlineLevel="1">
      <c r="A67" s="147"/>
      <c r="C67" s="147" t="s">
        <v>53</v>
      </c>
      <c r="D67" s="205" t="s">
        <v>634</v>
      </c>
      <c r="E67" s="147" t="s">
        <v>27</v>
      </c>
      <c r="F67" s="147" t="s">
        <v>152</v>
      </c>
      <c r="H67" s="145"/>
      <c r="I67" s="145"/>
      <c r="J67" s="145"/>
      <c r="K67" s="200" t="s">
        <v>1262</v>
      </c>
      <c r="L67" s="206" t="s">
        <v>635</v>
      </c>
      <c r="N67" s="147" t="s">
        <v>635</v>
      </c>
      <c r="O67" s="128" t="str">
        <f>A76</f>
        <v>G2.02</v>
      </c>
    </row>
    <row r="68" spans="1:15" s="148" customFormat="1" hidden="1" outlineLevel="1">
      <c r="A68" s="147"/>
      <c r="C68" s="147" t="s">
        <v>53</v>
      </c>
      <c r="D68" s="205" t="s">
        <v>634</v>
      </c>
      <c r="E68" s="147" t="s">
        <v>27</v>
      </c>
      <c r="F68" s="147" t="s">
        <v>152</v>
      </c>
      <c r="H68" s="145"/>
      <c r="I68" s="145"/>
      <c r="J68" s="145"/>
      <c r="K68" s="200" t="s">
        <v>1262</v>
      </c>
      <c r="L68" s="206" t="s">
        <v>636</v>
      </c>
      <c r="N68" s="147" t="s">
        <v>636</v>
      </c>
      <c r="O68" s="128" t="str">
        <f>A76</f>
        <v>G2.02</v>
      </c>
    </row>
    <row r="69" spans="1:15" s="148" customFormat="1" hidden="1" outlineLevel="1">
      <c r="A69" s="147"/>
      <c r="C69" s="147" t="s">
        <v>53</v>
      </c>
      <c r="D69" s="205" t="s">
        <v>634</v>
      </c>
      <c r="E69" s="147" t="s">
        <v>27</v>
      </c>
      <c r="F69" s="147" t="s">
        <v>152</v>
      </c>
      <c r="H69" s="145"/>
      <c r="I69" s="145"/>
      <c r="J69" s="145"/>
      <c r="K69" s="200" t="s">
        <v>1262</v>
      </c>
      <c r="L69" s="206" t="s">
        <v>575</v>
      </c>
      <c r="N69" s="147" t="s">
        <v>574</v>
      </c>
      <c r="O69" s="128" t="str">
        <f>A76</f>
        <v>G2.02</v>
      </c>
    </row>
    <row r="70" spans="1:15" s="148" customFormat="1" hidden="1" outlineLevel="1">
      <c r="A70" s="147"/>
      <c r="C70" s="147" t="s">
        <v>53</v>
      </c>
      <c r="D70" s="205" t="s">
        <v>16</v>
      </c>
      <c r="E70" s="205" t="s">
        <v>74</v>
      </c>
      <c r="F70" s="205" t="s">
        <v>637</v>
      </c>
      <c r="H70" s="145"/>
      <c r="I70" s="145"/>
      <c r="J70" s="145"/>
      <c r="K70" s="200" t="s">
        <v>1262</v>
      </c>
      <c r="L70" s="206" t="s">
        <v>738</v>
      </c>
      <c r="N70" s="147" t="s">
        <v>739</v>
      </c>
      <c r="O70" s="128"/>
    </row>
    <row r="71" spans="1:15" s="148" customFormat="1" hidden="1" outlineLevel="1">
      <c r="A71" s="147"/>
      <c r="C71" s="147" t="s">
        <v>53</v>
      </c>
      <c r="D71" s="205" t="s">
        <v>16</v>
      </c>
      <c r="E71" s="205" t="s">
        <v>74</v>
      </c>
      <c r="F71" s="205" t="s">
        <v>637</v>
      </c>
      <c r="H71" s="145"/>
      <c r="I71" s="145"/>
      <c r="J71" s="145"/>
      <c r="K71" s="200" t="s">
        <v>1262</v>
      </c>
      <c r="L71" s="206" t="s">
        <v>740</v>
      </c>
      <c r="N71" s="147" t="s">
        <v>741</v>
      </c>
      <c r="O71" s="128"/>
    </row>
    <row r="72" spans="1:15" s="148" customFormat="1" hidden="1" outlineLevel="1">
      <c r="A72" s="147"/>
      <c r="C72" s="147" t="s">
        <v>53</v>
      </c>
      <c r="D72" s="205" t="s">
        <v>16</v>
      </c>
      <c r="E72" s="205" t="s">
        <v>74</v>
      </c>
      <c r="F72" s="205" t="s">
        <v>637</v>
      </c>
      <c r="H72" s="145"/>
      <c r="I72" s="145"/>
      <c r="J72" s="145"/>
      <c r="K72" s="200" t="s">
        <v>1262</v>
      </c>
      <c r="L72" s="206" t="s">
        <v>742</v>
      </c>
      <c r="N72" s="147" t="s">
        <v>743</v>
      </c>
      <c r="O72" s="128" t="str">
        <f>A81</f>
        <v>G2.03</v>
      </c>
    </row>
    <row r="73" spans="1:15" s="148" customFormat="1" hidden="1" outlineLevel="1">
      <c r="A73" s="147"/>
      <c r="C73" s="147" t="s">
        <v>53</v>
      </c>
      <c r="D73" s="205" t="s">
        <v>634</v>
      </c>
      <c r="E73" s="147" t="s">
        <v>27</v>
      </c>
      <c r="F73" s="205" t="s">
        <v>152</v>
      </c>
      <c r="H73" s="145"/>
      <c r="I73" s="145"/>
      <c r="J73" s="145"/>
      <c r="K73" s="200" t="s">
        <v>1262</v>
      </c>
      <c r="L73" s="206" t="s">
        <v>87</v>
      </c>
      <c r="N73" s="147" t="s">
        <v>88</v>
      </c>
      <c r="O73" s="128" t="s">
        <v>642</v>
      </c>
    </row>
    <row r="74" spans="1:15" s="148" customFormat="1" hidden="1" outlineLevel="1">
      <c r="A74" s="147"/>
      <c r="C74" s="147" t="s">
        <v>53</v>
      </c>
      <c r="D74" s="205" t="s">
        <v>634</v>
      </c>
      <c r="E74" s="147" t="s">
        <v>27</v>
      </c>
      <c r="F74" s="205" t="s">
        <v>152</v>
      </c>
      <c r="H74" s="145"/>
      <c r="I74" s="145"/>
      <c r="J74" s="145"/>
      <c r="K74" s="200" t="s">
        <v>1262</v>
      </c>
      <c r="L74" s="206" t="s">
        <v>87</v>
      </c>
      <c r="N74" s="147" t="s">
        <v>88</v>
      </c>
      <c r="O74" s="128" t="s">
        <v>642</v>
      </c>
    </row>
    <row r="75" spans="1:15" s="122" customFormat="1" hidden="1">
      <c r="A75" s="135" t="s">
        <v>744</v>
      </c>
      <c r="B75" s="124"/>
      <c r="C75" s="135"/>
      <c r="D75" s="124"/>
      <c r="E75" s="124"/>
      <c r="F75" s="124"/>
      <c r="G75" s="135"/>
      <c r="H75" s="135"/>
      <c r="I75" s="135"/>
      <c r="J75" s="135"/>
      <c r="K75" s="135"/>
      <c r="L75" s="124"/>
      <c r="M75" s="123"/>
      <c r="N75" s="125"/>
      <c r="O75" s="137"/>
    </row>
    <row r="76" spans="1:15" s="148" customFormat="1" ht="33.75" hidden="1" customHeight="1">
      <c r="A76" s="135" t="s">
        <v>745</v>
      </c>
      <c r="C76" s="128" t="s">
        <v>15</v>
      </c>
      <c r="D76" s="128" t="s">
        <v>42</v>
      </c>
      <c r="E76" s="128" t="s">
        <v>74</v>
      </c>
      <c r="F76" s="128" t="s">
        <v>28</v>
      </c>
      <c r="H76" s="145"/>
      <c r="I76" s="145"/>
      <c r="J76" s="145"/>
      <c r="K76" s="261" t="s">
        <v>645</v>
      </c>
      <c r="L76" s="261"/>
      <c r="M76" s="262" t="s">
        <v>746</v>
      </c>
      <c r="N76" s="262"/>
      <c r="O76" s="128"/>
    </row>
    <row r="77" spans="1:15" s="148" customFormat="1" hidden="1" outlineLevel="1">
      <c r="A77" s="147"/>
      <c r="C77" s="147" t="s">
        <v>53</v>
      </c>
      <c r="D77" s="205" t="s">
        <v>634</v>
      </c>
      <c r="E77" s="147" t="s">
        <v>27</v>
      </c>
      <c r="F77" s="147" t="s">
        <v>152</v>
      </c>
      <c r="H77" s="145"/>
      <c r="I77" s="145"/>
      <c r="J77" s="145"/>
      <c r="L77" s="206" t="s">
        <v>46</v>
      </c>
      <c r="N77" s="147" t="s">
        <v>47</v>
      </c>
      <c r="O77" s="128" t="str">
        <f>A129</f>
        <v>G3.01</v>
      </c>
    </row>
    <row r="78" spans="1:15" s="148" customFormat="1" hidden="1" outlineLevel="1">
      <c r="A78" s="147"/>
      <c r="C78" s="147" t="s">
        <v>53</v>
      </c>
      <c r="D78" s="205" t="s">
        <v>16</v>
      </c>
      <c r="E78" s="205" t="s">
        <v>74</v>
      </c>
      <c r="F78" s="205" t="s">
        <v>637</v>
      </c>
      <c r="H78" s="145"/>
      <c r="I78" s="145"/>
      <c r="J78" s="145"/>
      <c r="L78" s="206" t="s">
        <v>747</v>
      </c>
      <c r="N78" s="147" t="s">
        <v>748</v>
      </c>
      <c r="O78" s="128" t="str">
        <f>A81</f>
        <v>G2.03</v>
      </c>
    </row>
    <row r="79" spans="1:15" s="122" customFormat="1" hidden="1">
      <c r="A79" s="135" t="s">
        <v>568</v>
      </c>
      <c r="B79" s="124"/>
      <c r="C79" s="135"/>
      <c r="D79" s="124"/>
      <c r="E79" s="124"/>
      <c r="F79" s="124"/>
      <c r="G79" s="135"/>
      <c r="H79" s="135"/>
      <c r="I79" s="135"/>
      <c r="J79" s="135"/>
      <c r="K79" s="135"/>
      <c r="L79" s="124"/>
      <c r="M79" s="123"/>
      <c r="N79" s="125"/>
      <c r="O79" s="137"/>
    </row>
    <row r="80" spans="1:15" s="122" customFormat="1" hidden="1">
      <c r="A80" s="135" t="s">
        <v>749</v>
      </c>
      <c r="B80" s="124"/>
      <c r="C80" s="135"/>
      <c r="D80" s="124"/>
      <c r="E80" s="124"/>
      <c r="F80" s="124"/>
      <c r="G80" s="135"/>
      <c r="H80" s="135"/>
      <c r="I80" s="135"/>
      <c r="J80" s="135"/>
      <c r="K80" s="135"/>
      <c r="L80" s="124"/>
      <c r="M80" s="123"/>
      <c r="N80" s="125"/>
      <c r="O80" s="137"/>
    </row>
    <row r="81" spans="1:15" s="148" customFormat="1" hidden="1">
      <c r="A81" s="135" t="s">
        <v>750</v>
      </c>
      <c r="C81" s="128" t="s">
        <v>15</v>
      </c>
      <c r="D81" s="128" t="s">
        <v>42</v>
      </c>
      <c r="E81" s="128" t="s">
        <v>651</v>
      </c>
      <c r="F81" s="128" t="s">
        <v>76</v>
      </c>
      <c r="H81" s="145"/>
      <c r="I81" s="145"/>
      <c r="J81" s="145"/>
      <c r="K81" s="200" t="s">
        <v>652</v>
      </c>
      <c r="L81" s="206"/>
      <c r="M81" s="148" t="s">
        <v>751</v>
      </c>
      <c r="N81" s="147"/>
      <c r="O81" s="128"/>
    </row>
    <row r="82" spans="1:15" s="148" customFormat="1" hidden="1" outlineLevel="1">
      <c r="A82" s="147"/>
      <c r="C82" s="147" t="s">
        <v>53</v>
      </c>
      <c r="D82" s="205" t="s">
        <v>634</v>
      </c>
      <c r="E82" s="147" t="s">
        <v>27</v>
      </c>
      <c r="F82" s="147" t="s">
        <v>152</v>
      </c>
      <c r="H82" s="145"/>
      <c r="I82" s="145"/>
      <c r="J82" s="145"/>
      <c r="L82" s="206" t="s">
        <v>560</v>
      </c>
      <c r="N82" s="147" t="s">
        <v>561</v>
      </c>
      <c r="O82" s="128" t="str">
        <f>A84</f>
        <v>G2.04</v>
      </c>
    </row>
    <row r="83" spans="1:15" s="148" customFormat="1" hidden="1" outlineLevel="1">
      <c r="A83" s="147"/>
      <c r="C83" s="147" t="s">
        <v>53</v>
      </c>
      <c r="D83" s="205" t="s">
        <v>634</v>
      </c>
      <c r="E83" s="147" t="s">
        <v>27</v>
      </c>
      <c r="F83" s="147" t="s">
        <v>152</v>
      </c>
      <c r="H83" s="145"/>
      <c r="I83" s="145"/>
      <c r="J83" s="145"/>
      <c r="L83" s="206" t="s">
        <v>557</v>
      </c>
      <c r="N83" s="147" t="s">
        <v>557</v>
      </c>
      <c r="O83" s="128" t="str">
        <f>A84</f>
        <v>G2.04</v>
      </c>
    </row>
    <row r="84" spans="1:15" s="122" customFormat="1" hidden="1">
      <c r="A84" s="135" t="s">
        <v>752</v>
      </c>
      <c r="C84" s="128" t="s">
        <v>15</v>
      </c>
      <c r="D84" s="128" t="s">
        <v>655</v>
      </c>
      <c r="E84" s="135" t="s">
        <v>656</v>
      </c>
      <c r="F84" s="128" t="s">
        <v>76</v>
      </c>
      <c r="H84" s="139"/>
      <c r="I84" s="139"/>
      <c r="K84" s="200" t="s">
        <v>753</v>
      </c>
      <c r="M84" s="134" t="s">
        <v>658</v>
      </c>
      <c r="N84" s="134"/>
      <c r="O84" s="128"/>
    </row>
    <row r="85" spans="1:15" s="148" customFormat="1" hidden="1" outlineLevel="1">
      <c r="A85" s="147"/>
      <c r="C85" s="147" t="s">
        <v>53</v>
      </c>
      <c r="D85" s="205"/>
      <c r="E85" s="147" t="s">
        <v>27</v>
      </c>
      <c r="F85" s="147" t="s">
        <v>152</v>
      </c>
      <c r="H85" s="145"/>
      <c r="I85" s="145"/>
      <c r="J85" s="145"/>
      <c r="L85" s="206" t="s">
        <v>659</v>
      </c>
      <c r="N85" s="147" t="s">
        <v>660</v>
      </c>
      <c r="O85" s="128" t="str">
        <f>A103</f>
        <v>G2.05</v>
      </c>
    </row>
    <row r="86" spans="1:15" s="148" customFormat="1" hidden="1" outlineLevel="1">
      <c r="A86" s="147"/>
      <c r="C86" s="147" t="s">
        <v>53</v>
      </c>
      <c r="D86" s="205"/>
      <c r="E86" s="147" t="s">
        <v>27</v>
      </c>
      <c r="F86" s="147" t="s">
        <v>152</v>
      </c>
      <c r="H86" s="145"/>
      <c r="I86" s="145"/>
      <c r="J86" s="145"/>
      <c r="L86" s="206" t="s">
        <v>661</v>
      </c>
      <c r="N86" s="147" t="s">
        <v>754</v>
      </c>
      <c r="O86" s="128" t="str">
        <f>A103</f>
        <v>G2.05</v>
      </c>
    </row>
    <row r="87" spans="1:15" s="148" customFormat="1" hidden="1" outlineLevel="1">
      <c r="A87" s="147"/>
      <c r="C87" s="147" t="s">
        <v>53</v>
      </c>
      <c r="D87" s="205"/>
      <c r="E87" s="147" t="s">
        <v>27</v>
      </c>
      <c r="F87" s="147" t="s">
        <v>152</v>
      </c>
      <c r="H87" s="145"/>
      <c r="I87" s="145"/>
      <c r="J87" s="145"/>
      <c r="L87" s="206" t="s">
        <v>663</v>
      </c>
      <c r="N87" s="147" t="s">
        <v>664</v>
      </c>
      <c r="O87" s="128" t="str">
        <f>A103</f>
        <v>G2.05</v>
      </c>
    </row>
    <row r="88" spans="1:15" s="148" customFormat="1" hidden="1" outlineLevel="1">
      <c r="A88" s="147"/>
      <c r="C88" s="147" t="s">
        <v>53</v>
      </c>
      <c r="D88" s="205"/>
      <c r="E88" s="147" t="s">
        <v>27</v>
      </c>
      <c r="F88" s="147" t="s">
        <v>152</v>
      </c>
      <c r="H88" s="145"/>
      <c r="I88" s="145"/>
      <c r="J88" s="145"/>
      <c r="L88" s="206" t="s">
        <v>665</v>
      </c>
      <c r="N88" s="147" t="s">
        <v>666</v>
      </c>
      <c r="O88" s="128" t="str">
        <f>A103</f>
        <v>G2.05</v>
      </c>
    </row>
    <row r="89" spans="1:15" s="148" customFormat="1" hidden="1" outlineLevel="1">
      <c r="A89" s="147"/>
      <c r="C89" s="147" t="s">
        <v>53</v>
      </c>
      <c r="E89" s="147" t="s">
        <v>27</v>
      </c>
      <c r="F89" s="147" t="s">
        <v>152</v>
      </c>
      <c r="H89" s="145"/>
      <c r="I89" s="145"/>
      <c r="J89" s="145"/>
      <c r="L89" s="206" t="s">
        <v>667</v>
      </c>
      <c r="N89" s="147" t="s">
        <v>668</v>
      </c>
      <c r="O89" s="128" t="str">
        <f>A103</f>
        <v>G2.05</v>
      </c>
    </row>
    <row r="90" spans="1:15" s="148" customFormat="1" hidden="1" outlineLevel="1">
      <c r="A90" s="147"/>
      <c r="C90" s="147" t="s">
        <v>53</v>
      </c>
      <c r="D90" s="205"/>
      <c r="E90" s="147" t="s">
        <v>27</v>
      </c>
      <c r="F90" s="147" t="s">
        <v>152</v>
      </c>
      <c r="H90" s="145"/>
      <c r="I90" s="145"/>
      <c r="J90" s="145"/>
      <c r="L90" s="206" t="s">
        <v>669</v>
      </c>
      <c r="N90" s="147" t="s">
        <v>670</v>
      </c>
      <c r="O90" s="128" t="str">
        <f>A103</f>
        <v>G2.05</v>
      </c>
    </row>
    <row r="91" spans="1:15" s="148" customFormat="1" hidden="1" outlineLevel="1">
      <c r="A91" s="147"/>
      <c r="C91" s="147" t="s">
        <v>53</v>
      </c>
      <c r="D91" s="205"/>
      <c r="E91" s="147" t="s">
        <v>27</v>
      </c>
      <c r="F91" s="147" t="s">
        <v>152</v>
      </c>
      <c r="H91" s="145"/>
      <c r="I91" s="145"/>
      <c r="J91" s="145"/>
      <c r="L91" s="206" t="s">
        <v>671</v>
      </c>
      <c r="N91" s="147" t="s">
        <v>672</v>
      </c>
      <c r="O91" s="128" t="str">
        <f>A103</f>
        <v>G2.05</v>
      </c>
    </row>
    <row r="92" spans="1:15" s="148" customFormat="1" hidden="1" outlineLevel="1">
      <c r="A92" s="147"/>
      <c r="C92" s="147" t="s">
        <v>53</v>
      </c>
      <c r="D92" s="205"/>
      <c r="E92" s="147" t="s">
        <v>27</v>
      </c>
      <c r="F92" s="147" t="s">
        <v>152</v>
      </c>
      <c r="H92" s="145"/>
      <c r="I92" s="145"/>
      <c r="J92" s="145"/>
      <c r="L92" s="206" t="s">
        <v>673</v>
      </c>
      <c r="N92" s="147" t="s">
        <v>674</v>
      </c>
      <c r="O92" s="128" t="str">
        <f>A103</f>
        <v>G2.05</v>
      </c>
    </row>
    <row r="93" spans="1:15" s="148" customFormat="1" hidden="1" outlineLevel="1">
      <c r="A93" s="147"/>
      <c r="C93" s="147" t="s">
        <v>53</v>
      </c>
      <c r="D93" s="205"/>
      <c r="E93" s="147" t="s">
        <v>27</v>
      </c>
      <c r="F93" s="147" t="s">
        <v>152</v>
      </c>
      <c r="H93" s="145"/>
      <c r="I93" s="145"/>
      <c r="J93" s="145"/>
      <c r="L93" s="206" t="s">
        <v>675</v>
      </c>
      <c r="N93" s="147" t="s">
        <v>676</v>
      </c>
      <c r="O93" s="128" t="str">
        <f>A103</f>
        <v>G2.05</v>
      </c>
    </row>
    <row r="94" spans="1:15" s="148" customFormat="1" hidden="1" outlineLevel="1">
      <c r="A94" s="147"/>
      <c r="C94" s="147" t="s">
        <v>53</v>
      </c>
      <c r="D94" s="205"/>
      <c r="E94" s="147" t="s">
        <v>27</v>
      </c>
      <c r="F94" s="147" t="s">
        <v>152</v>
      </c>
      <c r="H94" s="145"/>
      <c r="I94" s="145"/>
      <c r="J94" s="145"/>
      <c r="L94" s="206" t="s">
        <v>677</v>
      </c>
      <c r="N94" s="147" t="s">
        <v>678</v>
      </c>
      <c r="O94" s="128" t="str">
        <f>A103</f>
        <v>G2.05</v>
      </c>
    </row>
    <row r="95" spans="1:15" s="148" customFormat="1" hidden="1" outlineLevel="1">
      <c r="A95" s="147"/>
      <c r="C95" s="147" t="s">
        <v>53</v>
      </c>
      <c r="D95" s="205"/>
      <c r="E95" s="147" t="s">
        <v>27</v>
      </c>
      <c r="F95" s="147" t="s">
        <v>152</v>
      </c>
      <c r="H95" s="145"/>
      <c r="I95" s="145"/>
      <c r="J95" s="145"/>
      <c r="L95" s="206" t="s">
        <v>679</v>
      </c>
      <c r="N95" s="147" t="s">
        <v>680</v>
      </c>
      <c r="O95" s="128" t="str">
        <f>A103</f>
        <v>G2.05</v>
      </c>
    </row>
    <row r="96" spans="1:15" s="148" customFormat="1" hidden="1" outlineLevel="1">
      <c r="A96" s="147"/>
      <c r="C96" s="147" t="s">
        <v>53</v>
      </c>
      <c r="D96" s="205"/>
      <c r="E96" s="147" t="s">
        <v>27</v>
      </c>
      <c r="F96" s="147" t="s">
        <v>152</v>
      </c>
      <c r="H96" s="145"/>
      <c r="I96" s="145"/>
      <c r="J96" s="145"/>
      <c r="L96" s="206" t="s">
        <v>681</v>
      </c>
      <c r="N96" s="147" t="s">
        <v>682</v>
      </c>
      <c r="O96" s="128" t="str">
        <f>A103</f>
        <v>G2.05</v>
      </c>
    </row>
    <row r="97" spans="1:15" s="148" customFormat="1" hidden="1" outlineLevel="1">
      <c r="A97" s="147"/>
      <c r="C97" s="147" t="s">
        <v>53</v>
      </c>
      <c r="E97" s="147" t="s">
        <v>27</v>
      </c>
      <c r="F97" s="147" t="s">
        <v>152</v>
      </c>
      <c r="H97" s="145"/>
      <c r="I97" s="145"/>
      <c r="J97" s="145"/>
      <c r="L97" s="206" t="s">
        <v>683</v>
      </c>
      <c r="N97" s="147" t="s">
        <v>684</v>
      </c>
      <c r="O97" s="128" t="str">
        <f>A103</f>
        <v>G2.05</v>
      </c>
    </row>
    <row r="98" spans="1:15" s="148" customFormat="1" hidden="1" outlineLevel="1">
      <c r="A98" s="147"/>
      <c r="C98" s="147" t="s">
        <v>53</v>
      </c>
      <c r="D98" s="205"/>
      <c r="E98" s="147" t="s">
        <v>27</v>
      </c>
      <c r="F98" s="147" t="s">
        <v>152</v>
      </c>
      <c r="H98" s="145"/>
      <c r="I98" s="145"/>
      <c r="J98" s="145"/>
      <c r="L98" s="206" t="s">
        <v>685</v>
      </c>
      <c r="N98" s="147" t="s">
        <v>686</v>
      </c>
      <c r="O98" s="128" t="str">
        <f>A103</f>
        <v>G2.05</v>
      </c>
    </row>
    <row r="99" spans="1:15" s="148" customFormat="1" hidden="1" outlineLevel="1">
      <c r="A99" s="147"/>
      <c r="C99" s="147" t="s">
        <v>53</v>
      </c>
      <c r="D99" s="205"/>
      <c r="E99" s="147" t="s">
        <v>27</v>
      </c>
      <c r="F99" s="147" t="s">
        <v>152</v>
      </c>
      <c r="H99" s="145"/>
      <c r="I99" s="145"/>
      <c r="J99" s="145"/>
      <c r="L99" s="206" t="s">
        <v>687</v>
      </c>
      <c r="N99" s="147" t="s">
        <v>688</v>
      </c>
      <c r="O99" s="128" t="str">
        <f>A103</f>
        <v>G2.05</v>
      </c>
    </row>
    <row r="100" spans="1:15" s="148" customFormat="1" hidden="1" outlineLevel="1">
      <c r="A100" s="147"/>
      <c r="C100" s="147" t="s">
        <v>53</v>
      </c>
      <c r="D100" s="205"/>
      <c r="E100" s="147" t="s">
        <v>27</v>
      </c>
      <c r="F100" s="147" t="s">
        <v>152</v>
      </c>
      <c r="H100" s="145"/>
      <c r="I100" s="145"/>
      <c r="J100" s="145"/>
      <c r="L100" s="206" t="s">
        <v>689</v>
      </c>
      <c r="N100" s="147" t="s">
        <v>690</v>
      </c>
      <c r="O100" s="128" t="str">
        <f>A103</f>
        <v>G2.05</v>
      </c>
    </row>
    <row r="101" spans="1:15" s="148" customFormat="1" hidden="1" outlineLevel="1">
      <c r="A101" s="147"/>
      <c r="C101" s="147" t="s">
        <v>53</v>
      </c>
      <c r="E101" s="147" t="s">
        <v>27</v>
      </c>
      <c r="F101" s="147" t="s">
        <v>152</v>
      </c>
      <c r="H101" s="145"/>
      <c r="I101" s="145"/>
      <c r="J101" s="145"/>
      <c r="L101" s="206" t="s">
        <v>691</v>
      </c>
      <c r="N101" s="147" t="s">
        <v>692</v>
      </c>
      <c r="O101" s="128" t="str">
        <f>A102</f>
        <v>G2.04x</v>
      </c>
    </row>
    <row r="102" spans="1:15" s="122" customFormat="1" hidden="1">
      <c r="A102" s="135" t="s">
        <v>755</v>
      </c>
      <c r="C102" s="128" t="s">
        <v>15</v>
      </c>
      <c r="D102" s="128" t="s">
        <v>16</v>
      </c>
      <c r="E102" s="135" t="s">
        <v>74</v>
      </c>
      <c r="F102" s="128" t="s">
        <v>28</v>
      </c>
      <c r="H102" s="139"/>
      <c r="I102" s="139"/>
      <c r="K102" s="135" t="s">
        <v>694</v>
      </c>
      <c r="M102" s="138" t="s">
        <v>756</v>
      </c>
      <c r="N102" s="138"/>
      <c r="O102" s="128" t="str">
        <f>A103</f>
        <v>G2.05</v>
      </c>
    </row>
    <row r="103" spans="1:15" s="148" customFormat="1" ht="39.950000000000003" hidden="1" customHeight="1">
      <c r="A103" s="135" t="s">
        <v>757</v>
      </c>
      <c r="C103" s="128" t="s">
        <v>15</v>
      </c>
      <c r="D103" s="128" t="s">
        <v>42</v>
      </c>
      <c r="E103" s="128" t="s">
        <v>651</v>
      </c>
      <c r="F103" s="128" t="s">
        <v>76</v>
      </c>
      <c r="H103" s="145"/>
      <c r="I103" s="145"/>
      <c r="J103" s="145"/>
      <c r="K103" s="261" t="s">
        <v>697</v>
      </c>
      <c r="L103" s="261"/>
      <c r="M103" s="262" t="s">
        <v>758</v>
      </c>
      <c r="N103" s="262"/>
      <c r="O103" s="128"/>
    </row>
    <row r="104" spans="1:15" s="148" customFormat="1" hidden="1" outlineLevel="1">
      <c r="A104" s="147"/>
      <c r="C104" s="147" t="s">
        <v>53</v>
      </c>
      <c r="D104" s="205" t="s">
        <v>634</v>
      </c>
      <c r="E104" s="147" t="s">
        <v>27</v>
      </c>
      <c r="F104" s="147" t="s">
        <v>152</v>
      </c>
      <c r="H104" s="145"/>
      <c r="I104" s="145"/>
      <c r="J104" s="145"/>
      <c r="L104" s="206" t="s">
        <v>699</v>
      </c>
      <c r="N104" s="135" t="s">
        <v>700</v>
      </c>
      <c r="O104" s="128" t="str">
        <f>A113</f>
        <v>G2.10</v>
      </c>
    </row>
    <row r="105" spans="1:15" s="148" customFormat="1" hidden="1" outlineLevel="1">
      <c r="A105" s="147"/>
      <c r="C105" s="147" t="s">
        <v>53</v>
      </c>
      <c r="D105" s="205" t="s">
        <v>634</v>
      </c>
      <c r="E105" s="147" t="s">
        <v>27</v>
      </c>
      <c r="F105" s="147" t="s">
        <v>152</v>
      </c>
      <c r="H105" s="145"/>
      <c r="I105" s="145"/>
      <c r="J105" s="145"/>
      <c r="L105" s="206" t="s">
        <v>701</v>
      </c>
      <c r="N105" s="135" t="s">
        <v>702</v>
      </c>
      <c r="O105" s="128" t="str">
        <f>A113</f>
        <v>G2.10</v>
      </c>
    </row>
    <row r="106" spans="1:15" s="148" customFormat="1" hidden="1" outlineLevel="1">
      <c r="A106" s="147"/>
      <c r="C106" s="147" t="s">
        <v>53</v>
      </c>
      <c r="D106" s="205" t="s">
        <v>634</v>
      </c>
      <c r="E106" s="147" t="s">
        <v>27</v>
      </c>
      <c r="F106" s="147" t="s">
        <v>152</v>
      </c>
      <c r="H106" s="145"/>
      <c r="I106" s="145"/>
      <c r="J106" s="145"/>
      <c r="L106" s="206" t="s">
        <v>703</v>
      </c>
      <c r="N106" s="135" t="s">
        <v>704</v>
      </c>
      <c r="O106" s="128" t="str">
        <f>A113</f>
        <v>G2.10</v>
      </c>
    </row>
    <row r="107" spans="1:15" s="148" customFormat="1" hidden="1" outlineLevel="1">
      <c r="A107" s="147"/>
      <c r="C107" s="147" t="s">
        <v>53</v>
      </c>
      <c r="D107" s="205" t="s">
        <v>634</v>
      </c>
      <c r="E107" s="147" t="s">
        <v>27</v>
      </c>
      <c r="F107" s="147" t="s">
        <v>152</v>
      </c>
      <c r="H107" s="145"/>
      <c r="I107" s="145"/>
      <c r="J107" s="145"/>
      <c r="L107" s="206" t="s">
        <v>705</v>
      </c>
      <c r="N107" s="135" t="s">
        <v>706</v>
      </c>
      <c r="O107" s="128" t="str">
        <f>A113</f>
        <v>G2.10</v>
      </c>
    </row>
    <row r="108" spans="1:15" s="148" customFormat="1" hidden="1" outlineLevel="1">
      <c r="A108" s="147"/>
      <c r="C108" s="147" t="s">
        <v>53</v>
      </c>
      <c r="D108" s="205" t="s">
        <v>634</v>
      </c>
      <c r="E108" s="147" t="s">
        <v>27</v>
      </c>
      <c r="F108" s="147" t="s">
        <v>152</v>
      </c>
      <c r="H108" s="145"/>
      <c r="I108" s="145"/>
      <c r="J108" s="145"/>
      <c r="L108" s="206" t="s">
        <v>707</v>
      </c>
      <c r="N108" s="135" t="s">
        <v>708</v>
      </c>
      <c r="O108" s="128" t="str">
        <f>A113</f>
        <v>G2.10</v>
      </c>
    </row>
    <row r="109" spans="1:15" s="148" customFormat="1" hidden="1" outlineLevel="1">
      <c r="A109" s="147"/>
      <c r="C109" s="147" t="s">
        <v>53</v>
      </c>
      <c r="D109" s="205" t="s">
        <v>634</v>
      </c>
      <c r="E109" s="147" t="s">
        <v>27</v>
      </c>
      <c r="F109" s="147" t="s">
        <v>152</v>
      </c>
      <c r="H109" s="145"/>
      <c r="I109" s="145"/>
      <c r="J109" s="145"/>
      <c r="L109" s="206" t="s">
        <v>87</v>
      </c>
      <c r="N109" s="135" t="s">
        <v>88</v>
      </c>
      <c r="O109" s="128" t="str">
        <f>A113</f>
        <v>G2.10</v>
      </c>
    </row>
    <row r="110" spans="1:15" s="122" customFormat="1" hidden="1">
      <c r="A110" s="135" t="s">
        <v>568</v>
      </c>
      <c r="B110" s="124"/>
      <c r="C110" s="135"/>
      <c r="D110" s="124"/>
      <c r="E110" s="124"/>
      <c r="F110" s="124"/>
      <c r="G110" s="135"/>
      <c r="H110" s="135"/>
      <c r="I110" s="135"/>
      <c r="J110" s="135"/>
      <c r="K110" s="135"/>
      <c r="L110" s="124"/>
      <c r="M110" s="123"/>
      <c r="N110" s="125"/>
      <c r="O110" s="137"/>
    </row>
    <row r="111" spans="1:15" s="122" customFormat="1" hidden="1">
      <c r="A111" s="135" t="s">
        <v>710</v>
      </c>
      <c r="B111" s="124"/>
      <c r="C111" s="135"/>
      <c r="D111" s="124"/>
      <c r="E111" s="124"/>
      <c r="F111" s="124"/>
      <c r="G111" s="135"/>
      <c r="H111" s="135"/>
      <c r="I111" s="135"/>
      <c r="J111" s="135"/>
      <c r="K111" s="135"/>
      <c r="L111" s="124"/>
      <c r="M111" s="123"/>
      <c r="N111" s="125"/>
      <c r="O111" s="137"/>
    </row>
    <row r="112" spans="1:15" s="122" customFormat="1" hidden="1">
      <c r="B112" s="124"/>
      <c r="C112" s="135"/>
      <c r="D112" s="124"/>
      <c r="E112" s="124"/>
      <c r="F112" s="124"/>
      <c r="G112" s="135"/>
      <c r="H112" s="135"/>
      <c r="I112" s="135"/>
      <c r="J112" s="135"/>
      <c r="K112" s="135"/>
      <c r="L112" s="124"/>
      <c r="M112" s="123"/>
      <c r="N112" s="125"/>
      <c r="O112" s="137"/>
    </row>
    <row r="113" spans="1:15" s="122" customFormat="1" ht="48.75" hidden="1" customHeight="1">
      <c r="A113" s="135" t="s">
        <v>759</v>
      </c>
      <c r="B113" s="124"/>
      <c r="C113" s="135" t="s">
        <v>40</v>
      </c>
      <c r="D113" s="124"/>
      <c r="E113" s="124"/>
      <c r="F113" s="124"/>
      <c r="G113" s="135"/>
      <c r="H113" s="135"/>
      <c r="I113" s="135"/>
      <c r="J113" s="135"/>
      <c r="K113" s="257" t="s">
        <v>760</v>
      </c>
      <c r="L113" s="257"/>
      <c r="M113" s="265" t="s">
        <v>761</v>
      </c>
      <c r="N113" s="265"/>
      <c r="O113" s="137" t="str">
        <f>A116</f>
        <v>G2.11</v>
      </c>
    </row>
    <row r="114" spans="1:15" s="122" customFormat="1" hidden="1">
      <c r="A114" s="135" t="s">
        <v>762</v>
      </c>
      <c r="B114" s="124"/>
      <c r="C114" s="135"/>
      <c r="D114" s="124"/>
      <c r="E114" s="124"/>
      <c r="F114" s="124"/>
      <c r="G114" s="135"/>
      <c r="H114" s="135"/>
      <c r="I114" s="135"/>
      <c r="J114" s="135"/>
      <c r="K114" s="135"/>
      <c r="L114" s="124"/>
      <c r="M114" s="123"/>
      <c r="N114" s="125"/>
      <c r="O114" s="137"/>
    </row>
    <row r="115" spans="1:15" s="122" customFormat="1" hidden="1">
      <c r="A115" s="135" t="s">
        <v>715</v>
      </c>
      <c r="B115" s="124"/>
      <c r="C115" s="135"/>
      <c r="D115" s="124"/>
      <c r="E115" s="124"/>
      <c r="F115" s="124"/>
      <c r="G115" s="135"/>
      <c r="H115" s="135"/>
      <c r="I115" s="135"/>
      <c r="J115" s="135"/>
      <c r="K115" s="135"/>
      <c r="L115" s="124"/>
      <c r="M115" s="123"/>
      <c r="N115" s="125"/>
      <c r="O115" s="137"/>
    </row>
    <row r="116" spans="1:15" s="122" customFormat="1" hidden="1">
      <c r="A116" s="135" t="s">
        <v>763</v>
      </c>
      <c r="C116" s="128" t="s">
        <v>15</v>
      </c>
      <c r="D116" s="128" t="s">
        <v>655</v>
      </c>
      <c r="E116" s="135" t="s">
        <v>50</v>
      </c>
      <c r="F116" s="128" t="s">
        <v>76</v>
      </c>
      <c r="H116" s="139"/>
      <c r="I116" s="139"/>
      <c r="K116" s="124" t="s">
        <v>717</v>
      </c>
      <c r="M116" s="138" t="s">
        <v>764</v>
      </c>
      <c r="N116" s="138"/>
      <c r="O116" s="128"/>
    </row>
    <row r="117" spans="1:15" s="148" customFormat="1" hidden="1" outlineLevel="1">
      <c r="A117" s="147"/>
      <c r="C117" s="138" t="s">
        <v>53</v>
      </c>
      <c r="D117" s="138"/>
      <c r="E117" s="138" t="s">
        <v>27</v>
      </c>
      <c r="F117" s="138" t="s">
        <v>152</v>
      </c>
      <c r="H117" s="145"/>
      <c r="I117" s="145"/>
      <c r="K117" s="146"/>
      <c r="L117" s="147" t="s">
        <v>719</v>
      </c>
      <c r="N117" s="147" t="s">
        <v>765</v>
      </c>
      <c r="O117" s="205" t="str">
        <f>A121</f>
        <v>G2.20</v>
      </c>
    </row>
    <row r="118" spans="1:15" s="148" customFormat="1" hidden="1" outlineLevel="1">
      <c r="A118" s="147"/>
      <c r="C118" s="138" t="s">
        <v>53</v>
      </c>
      <c r="D118" s="138"/>
      <c r="E118" s="138" t="s">
        <v>27</v>
      </c>
      <c r="F118" s="138" t="s">
        <v>152</v>
      </c>
      <c r="H118" s="145"/>
      <c r="I118" s="145"/>
      <c r="K118" s="146"/>
      <c r="L118" s="147" t="s">
        <v>721</v>
      </c>
      <c r="N118" s="147" t="s">
        <v>722</v>
      </c>
      <c r="O118" s="205" t="str">
        <f>A121</f>
        <v>G2.20</v>
      </c>
    </row>
    <row r="119" spans="1:15" s="148" customFormat="1" hidden="1" outlineLevel="1">
      <c r="A119" s="147"/>
      <c r="C119" s="138" t="s">
        <v>53</v>
      </c>
      <c r="D119" s="138"/>
      <c r="E119" s="138" t="s">
        <v>27</v>
      </c>
      <c r="F119" s="138" t="s">
        <v>152</v>
      </c>
      <c r="H119" s="145"/>
      <c r="I119" s="145"/>
      <c r="K119" s="146"/>
      <c r="L119" s="147" t="s">
        <v>723</v>
      </c>
      <c r="N119" s="147" t="s">
        <v>88</v>
      </c>
      <c r="O119" s="205" t="str">
        <f>A121</f>
        <v>G2.20</v>
      </c>
    </row>
    <row r="120" spans="1:15" s="122" customFormat="1" hidden="1">
      <c r="B120" s="124"/>
      <c r="C120" s="135"/>
      <c r="D120" s="124"/>
      <c r="E120" s="124"/>
      <c r="F120" s="124"/>
      <c r="G120" s="135"/>
      <c r="H120" s="135"/>
      <c r="I120" s="135"/>
      <c r="J120" s="135"/>
      <c r="K120" s="135"/>
      <c r="L120" s="124"/>
      <c r="M120" s="123"/>
      <c r="N120" s="125"/>
      <c r="O120" s="137"/>
    </row>
    <row r="121" spans="1:15" s="122" customFormat="1" ht="48" hidden="1" customHeight="1">
      <c r="A121" s="135" t="s">
        <v>766</v>
      </c>
      <c r="C121" s="128" t="s">
        <v>15</v>
      </c>
      <c r="D121" s="128" t="s">
        <v>655</v>
      </c>
      <c r="E121" s="135" t="s">
        <v>50</v>
      </c>
      <c r="F121" s="128" t="s">
        <v>76</v>
      </c>
      <c r="H121" s="139"/>
      <c r="I121" s="139"/>
      <c r="K121" s="257" t="s">
        <v>767</v>
      </c>
      <c r="L121" s="257"/>
      <c r="M121" s="266" t="s">
        <v>768</v>
      </c>
      <c r="N121" s="266"/>
      <c r="O121" s="128"/>
    </row>
    <row r="122" spans="1:15" s="148" customFormat="1" hidden="1" outlineLevel="1">
      <c r="A122" s="147"/>
      <c r="C122" s="138" t="s">
        <v>53</v>
      </c>
      <c r="D122" s="138"/>
      <c r="E122" s="138" t="s">
        <v>27</v>
      </c>
      <c r="F122" s="138" t="s">
        <v>152</v>
      </c>
      <c r="H122" s="145"/>
      <c r="I122" s="145"/>
      <c r="K122" s="146"/>
      <c r="L122" s="147" t="s">
        <v>727</v>
      </c>
      <c r="N122" s="147" t="s">
        <v>728</v>
      </c>
      <c r="O122" s="205" t="str">
        <f>A129</f>
        <v>G3.01</v>
      </c>
    </row>
    <row r="123" spans="1:15" s="148" customFormat="1" hidden="1" outlineLevel="1">
      <c r="A123" s="147"/>
      <c r="C123" s="138" t="s">
        <v>53</v>
      </c>
      <c r="D123" s="138"/>
      <c r="E123" s="138" t="s">
        <v>27</v>
      </c>
      <c r="F123" s="138" t="s">
        <v>152</v>
      </c>
      <c r="H123" s="145"/>
      <c r="I123" s="145"/>
      <c r="K123" s="146"/>
      <c r="L123" s="147" t="s">
        <v>729</v>
      </c>
      <c r="N123" s="147" t="s">
        <v>769</v>
      </c>
      <c r="O123" s="205" t="str">
        <f>A129</f>
        <v>G3.01</v>
      </c>
    </row>
    <row r="124" spans="1:15" s="148" customFormat="1" hidden="1" outlineLevel="1">
      <c r="A124" s="147"/>
      <c r="C124" s="138" t="s">
        <v>53</v>
      </c>
      <c r="D124" s="138"/>
      <c r="E124" s="138" t="s">
        <v>27</v>
      </c>
      <c r="F124" s="138" t="s">
        <v>152</v>
      </c>
      <c r="H124" s="145"/>
      <c r="I124" s="145"/>
      <c r="K124" s="146"/>
      <c r="L124" s="147" t="s">
        <v>731</v>
      </c>
      <c r="N124" s="147" t="s">
        <v>732</v>
      </c>
      <c r="O124" s="205" t="str">
        <f>A129</f>
        <v>G3.01</v>
      </c>
    </row>
    <row r="125" spans="1:15" s="148" customFormat="1" hidden="1" outlineLevel="1">
      <c r="A125" s="147"/>
      <c r="C125" s="138" t="s">
        <v>53</v>
      </c>
      <c r="D125" s="138"/>
      <c r="E125" s="138" t="s">
        <v>27</v>
      </c>
      <c r="F125" s="138" t="s">
        <v>152</v>
      </c>
      <c r="H125" s="145"/>
      <c r="I125" s="145"/>
      <c r="K125" s="146"/>
      <c r="L125" s="147" t="s">
        <v>733</v>
      </c>
      <c r="N125" s="147" t="s">
        <v>734</v>
      </c>
      <c r="O125" s="205" t="str">
        <f>A129</f>
        <v>G3.01</v>
      </c>
    </row>
    <row r="126" spans="1:15" s="148" customFormat="1" hidden="1" outlineLevel="1">
      <c r="A126" s="147"/>
      <c r="C126" s="138" t="s">
        <v>53</v>
      </c>
      <c r="D126" s="138"/>
      <c r="E126" s="138" t="s">
        <v>27</v>
      </c>
      <c r="F126" s="138" t="s">
        <v>152</v>
      </c>
      <c r="H126" s="145"/>
      <c r="I126" s="145"/>
      <c r="K126" s="146"/>
      <c r="L126" s="147" t="s">
        <v>723</v>
      </c>
      <c r="N126" s="147" t="s">
        <v>88</v>
      </c>
      <c r="O126" s="205" t="str">
        <f>A129</f>
        <v>G3.01</v>
      </c>
    </row>
    <row r="127" spans="1:15" s="122" customFormat="1" hidden="1">
      <c r="A127" s="135" t="s">
        <v>568</v>
      </c>
      <c r="B127" s="124"/>
      <c r="C127" s="135"/>
      <c r="D127" s="124"/>
      <c r="E127" s="124"/>
      <c r="F127" s="124"/>
      <c r="G127" s="135"/>
      <c r="H127" s="135"/>
      <c r="I127" s="135"/>
      <c r="J127" s="135"/>
      <c r="K127" s="135"/>
      <c r="L127" s="124"/>
      <c r="M127" s="123"/>
      <c r="N127" s="125"/>
      <c r="O127" s="137"/>
    </row>
    <row r="128" spans="1:15" s="201" customFormat="1" hidden="1">
      <c r="A128" s="201" t="s">
        <v>770</v>
      </c>
      <c r="B128" s="202"/>
      <c r="D128" s="202"/>
      <c r="E128" s="202"/>
      <c r="F128" s="202"/>
      <c r="L128" s="202"/>
      <c r="M128" s="202"/>
      <c r="N128" s="202"/>
      <c r="O128" s="203"/>
    </row>
    <row r="129" spans="1:15" s="148" customFormat="1" ht="47.25" hidden="1" customHeight="1">
      <c r="A129" s="135" t="s">
        <v>771</v>
      </c>
      <c r="C129" s="128" t="s">
        <v>15</v>
      </c>
      <c r="D129" s="128" t="s">
        <v>42</v>
      </c>
      <c r="E129" s="128" t="s">
        <v>74</v>
      </c>
      <c r="F129" s="128" t="s">
        <v>28</v>
      </c>
      <c r="H129" s="145"/>
      <c r="I129" s="145"/>
      <c r="J129" s="145"/>
      <c r="K129" s="261" t="s">
        <v>1263</v>
      </c>
      <c r="L129" s="261"/>
      <c r="M129" s="262" t="s">
        <v>772</v>
      </c>
      <c r="N129" s="262"/>
      <c r="O129" s="128"/>
    </row>
    <row r="130" spans="1:15" s="148" customFormat="1" hidden="1" outlineLevel="1">
      <c r="A130" s="147"/>
      <c r="C130" s="147" t="s">
        <v>53</v>
      </c>
      <c r="D130" s="205" t="s">
        <v>634</v>
      </c>
      <c r="E130" s="147" t="s">
        <v>27</v>
      </c>
      <c r="F130" s="147" t="s">
        <v>152</v>
      </c>
      <c r="H130" s="145"/>
      <c r="I130" s="145"/>
      <c r="J130" s="145"/>
      <c r="L130" s="206" t="s">
        <v>635</v>
      </c>
      <c r="N130" s="147" t="s">
        <v>635</v>
      </c>
      <c r="O130" s="128" t="str">
        <f>A140</f>
        <v>G3.02</v>
      </c>
    </row>
    <row r="131" spans="1:15" s="148" customFormat="1" hidden="1" outlineLevel="1">
      <c r="A131" s="147"/>
      <c r="C131" s="147" t="s">
        <v>53</v>
      </c>
      <c r="D131" s="205" t="s">
        <v>634</v>
      </c>
      <c r="E131" s="147" t="s">
        <v>27</v>
      </c>
      <c r="F131" s="147" t="s">
        <v>152</v>
      </c>
      <c r="H131" s="145"/>
      <c r="I131" s="145"/>
      <c r="J131" s="145"/>
      <c r="L131" s="206" t="s">
        <v>636</v>
      </c>
      <c r="N131" s="147" t="s">
        <v>636</v>
      </c>
      <c r="O131" s="128" t="str">
        <f>A140</f>
        <v>G3.02</v>
      </c>
    </row>
    <row r="132" spans="1:15" s="148" customFormat="1" hidden="1" outlineLevel="1">
      <c r="A132" s="147"/>
      <c r="C132" s="147" t="s">
        <v>53</v>
      </c>
      <c r="D132" s="205" t="s">
        <v>634</v>
      </c>
      <c r="E132" s="147" t="s">
        <v>27</v>
      </c>
      <c r="F132" s="147" t="s">
        <v>152</v>
      </c>
      <c r="H132" s="145"/>
      <c r="I132" s="145"/>
      <c r="J132" s="145"/>
      <c r="L132" s="206" t="s">
        <v>575</v>
      </c>
      <c r="N132" s="147" t="s">
        <v>574</v>
      </c>
      <c r="O132" s="128" t="str">
        <f>A140</f>
        <v>G3.02</v>
      </c>
    </row>
    <row r="133" spans="1:15" s="148" customFormat="1" hidden="1" outlineLevel="1">
      <c r="A133" s="147"/>
      <c r="C133" s="147" t="s">
        <v>53</v>
      </c>
      <c r="D133" s="205" t="s">
        <v>16</v>
      </c>
      <c r="E133" s="205" t="s">
        <v>74</v>
      </c>
      <c r="F133" s="205" t="s">
        <v>637</v>
      </c>
      <c r="H133" s="145"/>
      <c r="I133" s="145"/>
      <c r="J133" s="145"/>
      <c r="L133" s="206" t="s">
        <v>738</v>
      </c>
      <c r="N133" s="147" t="s">
        <v>739</v>
      </c>
      <c r="O133" s="128"/>
    </row>
    <row r="134" spans="1:15" s="148" customFormat="1" hidden="1" outlineLevel="1">
      <c r="A134" s="147"/>
      <c r="C134" s="147" t="s">
        <v>53</v>
      </c>
      <c r="D134" s="205" t="s">
        <v>16</v>
      </c>
      <c r="E134" s="205" t="s">
        <v>74</v>
      </c>
      <c r="F134" s="205" t="s">
        <v>637</v>
      </c>
      <c r="H134" s="145"/>
      <c r="I134" s="145"/>
      <c r="J134" s="145"/>
      <c r="L134" s="206" t="s">
        <v>740</v>
      </c>
      <c r="N134" s="147" t="s">
        <v>741</v>
      </c>
      <c r="O134" s="128"/>
    </row>
    <row r="135" spans="1:15" s="148" customFormat="1" hidden="1" outlineLevel="1">
      <c r="A135" s="147"/>
      <c r="C135" s="147" t="s">
        <v>53</v>
      </c>
      <c r="D135" s="205" t="s">
        <v>16</v>
      </c>
      <c r="E135" s="205" t="s">
        <v>74</v>
      </c>
      <c r="F135" s="205" t="s">
        <v>637</v>
      </c>
      <c r="H135" s="145"/>
      <c r="I135" s="145"/>
      <c r="J135" s="145"/>
      <c r="L135" s="206" t="s">
        <v>773</v>
      </c>
      <c r="N135" s="147" t="s">
        <v>774</v>
      </c>
      <c r="O135" s="128"/>
    </row>
    <row r="136" spans="1:15" s="148" customFormat="1" hidden="1" outlineLevel="1">
      <c r="A136" s="147"/>
      <c r="C136" s="147" t="s">
        <v>53</v>
      </c>
      <c r="D136" s="205" t="s">
        <v>16</v>
      </c>
      <c r="E136" s="205" t="s">
        <v>74</v>
      </c>
      <c r="F136" s="205" t="s">
        <v>637</v>
      </c>
      <c r="H136" s="145"/>
      <c r="I136" s="145"/>
      <c r="J136" s="145"/>
      <c r="L136" s="206" t="s">
        <v>775</v>
      </c>
      <c r="N136" s="147" t="s">
        <v>776</v>
      </c>
      <c r="O136" s="128" t="str">
        <f>A145</f>
        <v>G3.03</v>
      </c>
    </row>
    <row r="137" spans="1:15" s="148" customFormat="1" hidden="1" outlineLevel="1">
      <c r="A137" s="147"/>
      <c r="C137" s="147" t="s">
        <v>53</v>
      </c>
      <c r="D137" s="205" t="s">
        <v>634</v>
      </c>
      <c r="E137" s="147" t="s">
        <v>27</v>
      </c>
      <c r="F137" s="205" t="s">
        <v>152</v>
      </c>
      <c r="H137" s="145"/>
      <c r="I137" s="145"/>
      <c r="J137" s="145"/>
      <c r="L137" s="206" t="s">
        <v>777</v>
      </c>
      <c r="N137" s="147" t="s">
        <v>778</v>
      </c>
      <c r="O137" s="128" t="s">
        <v>642</v>
      </c>
    </row>
    <row r="138" spans="1:15" s="148" customFormat="1" hidden="1" outlineLevel="1">
      <c r="A138" s="147"/>
      <c r="C138" s="147" t="s">
        <v>53</v>
      </c>
      <c r="D138" s="205" t="s">
        <v>634</v>
      </c>
      <c r="E138" s="147" t="s">
        <v>27</v>
      </c>
      <c r="F138" s="205" t="s">
        <v>152</v>
      </c>
      <c r="H138" s="145"/>
      <c r="I138" s="145"/>
      <c r="J138" s="145"/>
      <c r="L138" s="206" t="s">
        <v>87</v>
      </c>
      <c r="N138" s="147" t="s">
        <v>88</v>
      </c>
      <c r="O138" s="128" t="s">
        <v>642</v>
      </c>
    </row>
    <row r="139" spans="1:15" s="122" customFormat="1" hidden="1">
      <c r="A139" s="135" t="s">
        <v>744</v>
      </c>
      <c r="B139" s="124"/>
      <c r="C139" s="135"/>
      <c r="D139" s="124"/>
      <c r="E139" s="124"/>
      <c r="F139" s="124"/>
      <c r="G139" s="135"/>
      <c r="H139" s="135"/>
      <c r="I139" s="135"/>
      <c r="J139" s="135"/>
      <c r="K139" s="135"/>
      <c r="L139" s="124"/>
      <c r="M139" s="123"/>
      <c r="N139" s="125"/>
      <c r="O139" s="137"/>
    </row>
    <row r="140" spans="1:15" s="148" customFormat="1" ht="35.25" hidden="1" customHeight="1">
      <c r="A140" s="135" t="s">
        <v>779</v>
      </c>
      <c r="C140" s="128" t="s">
        <v>15</v>
      </c>
      <c r="D140" s="128" t="s">
        <v>42</v>
      </c>
      <c r="E140" s="128" t="s">
        <v>74</v>
      </c>
      <c r="F140" s="128" t="s">
        <v>28</v>
      </c>
      <c r="H140" s="145"/>
      <c r="I140" s="145"/>
      <c r="J140" s="145"/>
      <c r="K140" s="261" t="s">
        <v>780</v>
      </c>
      <c r="L140" s="261"/>
      <c r="M140" s="262" t="s">
        <v>781</v>
      </c>
      <c r="N140" s="262"/>
      <c r="O140" s="128"/>
    </row>
    <row r="141" spans="1:15" s="148" customFormat="1" hidden="1" outlineLevel="1">
      <c r="A141" s="147"/>
      <c r="C141" s="147" t="s">
        <v>53</v>
      </c>
      <c r="D141" s="205" t="s">
        <v>634</v>
      </c>
      <c r="E141" s="147" t="s">
        <v>27</v>
      </c>
      <c r="F141" s="147" t="s">
        <v>152</v>
      </c>
      <c r="H141" s="145"/>
      <c r="I141" s="145"/>
      <c r="J141" s="145"/>
      <c r="L141" s="206" t="s">
        <v>46</v>
      </c>
      <c r="N141" s="147" t="s">
        <v>47</v>
      </c>
      <c r="O141" s="128" t="str">
        <f>A200</f>
        <v>G4.01</v>
      </c>
    </row>
    <row r="142" spans="1:15" s="148" customFormat="1" hidden="1" outlineLevel="1">
      <c r="A142" s="147"/>
      <c r="C142" s="147" t="s">
        <v>53</v>
      </c>
      <c r="D142" s="205" t="s">
        <v>16</v>
      </c>
      <c r="E142" s="205" t="s">
        <v>74</v>
      </c>
      <c r="F142" s="205" t="s">
        <v>637</v>
      </c>
      <c r="H142" s="145"/>
      <c r="I142" s="145"/>
      <c r="J142" s="145"/>
      <c r="L142" s="206" t="s">
        <v>782</v>
      </c>
      <c r="N142" s="147" t="s">
        <v>783</v>
      </c>
      <c r="O142" s="128" t="str">
        <f>A148</f>
        <v>G3.04</v>
      </c>
    </row>
    <row r="143" spans="1:15" s="122" customFormat="1" hidden="1">
      <c r="A143" s="135" t="s">
        <v>568</v>
      </c>
      <c r="B143" s="124"/>
      <c r="C143" s="135"/>
      <c r="D143" s="124"/>
      <c r="E143" s="124"/>
      <c r="F143" s="124"/>
      <c r="G143" s="135"/>
      <c r="H143" s="135"/>
      <c r="I143" s="135"/>
      <c r="J143" s="135"/>
      <c r="K143" s="135"/>
      <c r="L143" s="124"/>
      <c r="M143" s="123"/>
      <c r="N143" s="125"/>
      <c r="O143" s="137"/>
    </row>
    <row r="144" spans="1:15" s="122" customFormat="1" hidden="1">
      <c r="A144" s="135" t="s">
        <v>784</v>
      </c>
      <c r="B144" s="124"/>
      <c r="C144" s="135"/>
      <c r="D144" s="124"/>
      <c r="E144" s="124"/>
      <c r="F144" s="124"/>
      <c r="G144" s="135"/>
      <c r="H144" s="135"/>
      <c r="I144" s="135"/>
      <c r="J144" s="135"/>
      <c r="K144" s="135"/>
      <c r="L144" s="124"/>
      <c r="M144" s="123"/>
      <c r="N144" s="125"/>
      <c r="O144" s="137"/>
    </row>
    <row r="145" spans="1:15" s="148" customFormat="1" hidden="1">
      <c r="A145" s="135" t="s">
        <v>785</v>
      </c>
      <c r="C145" s="128" t="s">
        <v>15</v>
      </c>
      <c r="D145" s="128" t="s">
        <v>42</v>
      </c>
      <c r="E145" s="128" t="s">
        <v>651</v>
      </c>
      <c r="F145" s="128" t="s">
        <v>76</v>
      </c>
      <c r="H145" s="145"/>
      <c r="I145" s="145"/>
      <c r="J145" s="145"/>
      <c r="K145" s="200" t="s">
        <v>652</v>
      </c>
      <c r="L145" s="206"/>
      <c r="M145" s="148" t="s">
        <v>786</v>
      </c>
      <c r="N145" s="147"/>
      <c r="O145" s="128"/>
    </row>
    <row r="146" spans="1:15" s="148" customFormat="1" hidden="1" outlineLevel="1">
      <c r="A146" s="147"/>
      <c r="C146" s="147" t="s">
        <v>53</v>
      </c>
      <c r="D146" s="205" t="s">
        <v>634</v>
      </c>
      <c r="E146" s="147" t="s">
        <v>27</v>
      </c>
      <c r="F146" s="147" t="s">
        <v>152</v>
      </c>
      <c r="H146" s="145"/>
      <c r="I146" s="145"/>
      <c r="J146" s="145"/>
      <c r="L146" s="206" t="s">
        <v>560</v>
      </c>
      <c r="N146" s="147" t="s">
        <v>561</v>
      </c>
      <c r="O146" s="128" t="str">
        <f>A148</f>
        <v>G3.04</v>
      </c>
    </row>
    <row r="147" spans="1:15" s="148" customFormat="1" hidden="1" outlineLevel="1">
      <c r="A147" s="147"/>
      <c r="C147" s="147" t="s">
        <v>53</v>
      </c>
      <c r="D147" s="205" t="s">
        <v>634</v>
      </c>
      <c r="E147" s="147" t="s">
        <v>27</v>
      </c>
      <c r="F147" s="147" t="s">
        <v>152</v>
      </c>
      <c r="H147" s="145"/>
      <c r="I147" s="145"/>
      <c r="J147" s="145"/>
      <c r="L147" s="206" t="s">
        <v>557</v>
      </c>
      <c r="N147" s="147" t="s">
        <v>558</v>
      </c>
      <c r="O147" s="128" t="str">
        <f>A148</f>
        <v>G3.04</v>
      </c>
    </row>
    <row r="148" spans="1:15" s="122" customFormat="1" hidden="1">
      <c r="A148" s="135" t="s">
        <v>787</v>
      </c>
      <c r="C148" s="128" t="s">
        <v>15</v>
      </c>
      <c r="D148" s="128" t="s">
        <v>655</v>
      </c>
      <c r="E148" s="135" t="s">
        <v>656</v>
      </c>
      <c r="F148" s="128" t="s">
        <v>76</v>
      </c>
      <c r="H148" s="139"/>
      <c r="I148" s="139"/>
      <c r="K148" s="200" t="s">
        <v>788</v>
      </c>
      <c r="M148" s="138" t="s">
        <v>789</v>
      </c>
      <c r="N148" s="138"/>
      <c r="O148" s="128"/>
    </row>
    <row r="149" spans="1:15" s="148" customFormat="1" hidden="1" outlineLevel="1">
      <c r="A149" s="147"/>
      <c r="C149" s="147" t="s">
        <v>53</v>
      </c>
      <c r="D149" s="205"/>
      <c r="E149" s="147" t="s">
        <v>27</v>
      </c>
      <c r="F149" s="147" t="s">
        <v>152</v>
      </c>
      <c r="H149" s="145"/>
      <c r="I149" s="145"/>
      <c r="J149" s="145"/>
      <c r="L149" s="206" t="s">
        <v>659</v>
      </c>
      <c r="N149" s="147" t="s">
        <v>660</v>
      </c>
      <c r="O149" s="128" t="str">
        <f>A167</f>
        <v>G3.05</v>
      </c>
    </row>
    <row r="150" spans="1:15" s="148" customFormat="1" hidden="1" outlineLevel="1">
      <c r="A150" s="147"/>
      <c r="C150" s="147" t="s">
        <v>53</v>
      </c>
      <c r="D150" s="205"/>
      <c r="E150" s="147" t="s">
        <v>27</v>
      </c>
      <c r="F150" s="147" t="s">
        <v>152</v>
      </c>
      <c r="H150" s="145"/>
      <c r="I150" s="145"/>
      <c r="J150" s="145"/>
      <c r="L150" s="206" t="s">
        <v>661</v>
      </c>
      <c r="N150" s="147" t="s">
        <v>754</v>
      </c>
      <c r="O150" s="128" t="str">
        <f>A167</f>
        <v>G3.05</v>
      </c>
    </row>
    <row r="151" spans="1:15" s="148" customFormat="1" hidden="1" outlineLevel="1">
      <c r="A151" s="147"/>
      <c r="C151" s="147" t="s">
        <v>53</v>
      </c>
      <c r="D151" s="205"/>
      <c r="E151" s="147" t="s">
        <v>27</v>
      </c>
      <c r="F151" s="147" t="s">
        <v>152</v>
      </c>
      <c r="H151" s="145"/>
      <c r="I151" s="145"/>
      <c r="J151" s="145"/>
      <c r="L151" s="206" t="s">
        <v>663</v>
      </c>
      <c r="N151" s="147" t="s">
        <v>664</v>
      </c>
      <c r="O151" s="128" t="str">
        <f>A167</f>
        <v>G3.05</v>
      </c>
    </row>
    <row r="152" spans="1:15" s="148" customFormat="1" hidden="1" outlineLevel="1">
      <c r="A152" s="147"/>
      <c r="C152" s="147" t="s">
        <v>53</v>
      </c>
      <c r="D152" s="205"/>
      <c r="E152" s="147" t="s">
        <v>27</v>
      </c>
      <c r="F152" s="147" t="s">
        <v>152</v>
      </c>
      <c r="H152" s="145"/>
      <c r="I152" s="145"/>
      <c r="J152" s="145"/>
      <c r="L152" s="206" t="s">
        <v>665</v>
      </c>
      <c r="N152" s="147" t="s">
        <v>666</v>
      </c>
      <c r="O152" s="128" t="str">
        <f>A167</f>
        <v>G3.05</v>
      </c>
    </row>
    <row r="153" spans="1:15" s="148" customFormat="1" hidden="1" outlineLevel="1">
      <c r="A153" s="147"/>
      <c r="C153" s="147" t="s">
        <v>53</v>
      </c>
      <c r="E153" s="147" t="s">
        <v>27</v>
      </c>
      <c r="F153" s="147" t="s">
        <v>152</v>
      </c>
      <c r="H153" s="145"/>
      <c r="I153" s="145"/>
      <c r="J153" s="145"/>
      <c r="L153" s="206" t="s">
        <v>667</v>
      </c>
      <c r="N153" s="147" t="s">
        <v>668</v>
      </c>
      <c r="O153" s="128" t="str">
        <f>A167</f>
        <v>G3.05</v>
      </c>
    </row>
    <row r="154" spans="1:15" s="148" customFormat="1" hidden="1" outlineLevel="1">
      <c r="A154" s="147"/>
      <c r="C154" s="147" t="s">
        <v>53</v>
      </c>
      <c r="D154" s="205"/>
      <c r="E154" s="147" t="s">
        <v>27</v>
      </c>
      <c r="F154" s="147" t="s">
        <v>152</v>
      </c>
      <c r="H154" s="145"/>
      <c r="I154" s="145"/>
      <c r="J154" s="145"/>
      <c r="L154" s="206" t="s">
        <v>669</v>
      </c>
      <c r="N154" s="147" t="s">
        <v>670</v>
      </c>
      <c r="O154" s="128" t="str">
        <f>A167</f>
        <v>G3.05</v>
      </c>
    </row>
    <row r="155" spans="1:15" s="148" customFormat="1" hidden="1" outlineLevel="1">
      <c r="A155" s="147"/>
      <c r="C155" s="147" t="s">
        <v>53</v>
      </c>
      <c r="D155" s="205"/>
      <c r="E155" s="147" t="s">
        <v>27</v>
      </c>
      <c r="F155" s="147" t="s">
        <v>152</v>
      </c>
      <c r="H155" s="145"/>
      <c r="I155" s="145"/>
      <c r="J155" s="145"/>
      <c r="L155" s="206" t="s">
        <v>671</v>
      </c>
      <c r="N155" s="147" t="s">
        <v>672</v>
      </c>
      <c r="O155" s="128" t="str">
        <f>A167</f>
        <v>G3.05</v>
      </c>
    </row>
    <row r="156" spans="1:15" s="148" customFormat="1" hidden="1" outlineLevel="1">
      <c r="A156" s="147"/>
      <c r="C156" s="147" t="s">
        <v>53</v>
      </c>
      <c r="D156" s="205"/>
      <c r="E156" s="147" t="s">
        <v>27</v>
      </c>
      <c r="F156" s="147" t="s">
        <v>152</v>
      </c>
      <c r="H156" s="145"/>
      <c r="I156" s="145"/>
      <c r="J156" s="145"/>
      <c r="L156" s="206" t="s">
        <v>673</v>
      </c>
      <c r="N156" s="147" t="s">
        <v>674</v>
      </c>
      <c r="O156" s="128" t="str">
        <f>A167</f>
        <v>G3.05</v>
      </c>
    </row>
    <row r="157" spans="1:15" s="148" customFormat="1" hidden="1" outlineLevel="1">
      <c r="A157" s="147"/>
      <c r="C157" s="147" t="s">
        <v>53</v>
      </c>
      <c r="D157" s="205"/>
      <c r="E157" s="147" t="s">
        <v>27</v>
      </c>
      <c r="F157" s="147" t="s">
        <v>152</v>
      </c>
      <c r="H157" s="145"/>
      <c r="I157" s="145"/>
      <c r="J157" s="145"/>
      <c r="L157" s="206" t="s">
        <v>675</v>
      </c>
      <c r="N157" s="147" t="s">
        <v>676</v>
      </c>
      <c r="O157" s="128" t="str">
        <f>A167</f>
        <v>G3.05</v>
      </c>
    </row>
    <row r="158" spans="1:15" s="148" customFormat="1" hidden="1" outlineLevel="1">
      <c r="A158" s="147"/>
      <c r="C158" s="147" t="s">
        <v>53</v>
      </c>
      <c r="D158" s="205"/>
      <c r="E158" s="147" t="s">
        <v>27</v>
      </c>
      <c r="F158" s="147" t="s">
        <v>152</v>
      </c>
      <c r="H158" s="145"/>
      <c r="I158" s="145"/>
      <c r="J158" s="145"/>
      <c r="L158" s="206" t="s">
        <v>677</v>
      </c>
      <c r="N158" s="147" t="s">
        <v>678</v>
      </c>
      <c r="O158" s="128" t="str">
        <f>A167</f>
        <v>G3.05</v>
      </c>
    </row>
    <row r="159" spans="1:15" s="148" customFormat="1" hidden="1" outlineLevel="1">
      <c r="A159" s="147"/>
      <c r="C159" s="147" t="s">
        <v>53</v>
      </c>
      <c r="D159" s="205"/>
      <c r="E159" s="147" t="s">
        <v>27</v>
      </c>
      <c r="F159" s="147" t="s">
        <v>152</v>
      </c>
      <c r="H159" s="145"/>
      <c r="I159" s="145"/>
      <c r="J159" s="145"/>
      <c r="L159" s="206" t="s">
        <v>679</v>
      </c>
      <c r="N159" s="147" t="s">
        <v>680</v>
      </c>
      <c r="O159" s="128" t="str">
        <f>A167</f>
        <v>G3.05</v>
      </c>
    </row>
    <row r="160" spans="1:15" s="148" customFormat="1" hidden="1" outlineLevel="1">
      <c r="A160" s="147"/>
      <c r="C160" s="147" t="s">
        <v>53</v>
      </c>
      <c r="D160" s="205"/>
      <c r="E160" s="147" t="s">
        <v>27</v>
      </c>
      <c r="F160" s="147" t="s">
        <v>152</v>
      </c>
      <c r="H160" s="145"/>
      <c r="I160" s="145"/>
      <c r="J160" s="145"/>
      <c r="L160" s="206" t="s">
        <v>681</v>
      </c>
      <c r="N160" s="147" t="s">
        <v>682</v>
      </c>
      <c r="O160" s="128" t="str">
        <f>A167</f>
        <v>G3.05</v>
      </c>
    </row>
    <row r="161" spans="1:15" s="148" customFormat="1" hidden="1" outlineLevel="1">
      <c r="A161" s="147"/>
      <c r="C161" s="147" t="s">
        <v>53</v>
      </c>
      <c r="E161" s="147" t="s">
        <v>27</v>
      </c>
      <c r="F161" s="147" t="s">
        <v>152</v>
      </c>
      <c r="H161" s="145"/>
      <c r="I161" s="145"/>
      <c r="J161" s="145"/>
      <c r="L161" s="206" t="s">
        <v>683</v>
      </c>
      <c r="N161" s="147" t="s">
        <v>684</v>
      </c>
      <c r="O161" s="128" t="str">
        <f>A167</f>
        <v>G3.05</v>
      </c>
    </row>
    <row r="162" spans="1:15" s="148" customFormat="1" hidden="1" outlineLevel="1">
      <c r="A162" s="147"/>
      <c r="C162" s="147" t="s">
        <v>53</v>
      </c>
      <c r="D162" s="205"/>
      <c r="E162" s="147" t="s">
        <v>27</v>
      </c>
      <c r="F162" s="147" t="s">
        <v>152</v>
      </c>
      <c r="H162" s="145"/>
      <c r="I162" s="145"/>
      <c r="J162" s="145"/>
      <c r="L162" s="206" t="s">
        <v>685</v>
      </c>
      <c r="N162" s="147" t="s">
        <v>686</v>
      </c>
      <c r="O162" s="128" t="str">
        <f>A167</f>
        <v>G3.05</v>
      </c>
    </row>
    <row r="163" spans="1:15" s="148" customFormat="1" hidden="1" outlineLevel="1">
      <c r="A163" s="147"/>
      <c r="C163" s="147" t="s">
        <v>53</v>
      </c>
      <c r="D163" s="205"/>
      <c r="E163" s="147" t="s">
        <v>27</v>
      </c>
      <c r="F163" s="147" t="s">
        <v>152</v>
      </c>
      <c r="H163" s="145"/>
      <c r="I163" s="145"/>
      <c r="J163" s="145"/>
      <c r="L163" s="206" t="s">
        <v>687</v>
      </c>
      <c r="N163" s="147" t="s">
        <v>688</v>
      </c>
      <c r="O163" s="128" t="str">
        <f>A167</f>
        <v>G3.05</v>
      </c>
    </row>
    <row r="164" spans="1:15" s="148" customFormat="1" hidden="1" outlineLevel="1">
      <c r="A164" s="147"/>
      <c r="C164" s="147" t="s">
        <v>53</v>
      </c>
      <c r="D164" s="205"/>
      <c r="E164" s="147" t="s">
        <v>27</v>
      </c>
      <c r="F164" s="147" t="s">
        <v>152</v>
      </c>
      <c r="H164" s="145"/>
      <c r="I164" s="145"/>
      <c r="J164" s="145"/>
      <c r="L164" s="206" t="s">
        <v>689</v>
      </c>
      <c r="N164" s="147" t="s">
        <v>690</v>
      </c>
      <c r="O164" s="128" t="str">
        <f>A167</f>
        <v>G3.05</v>
      </c>
    </row>
    <row r="165" spans="1:15" s="148" customFormat="1" hidden="1" outlineLevel="1">
      <c r="A165" s="147"/>
      <c r="C165" s="147" t="s">
        <v>53</v>
      </c>
      <c r="E165" s="147" t="s">
        <v>27</v>
      </c>
      <c r="F165" s="147" t="s">
        <v>152</v>
      </c>
      <c r="H165" s="145"/>
      <c r="I165" s="145"/>
      <c r="J165" s="145"/>
      <c r="L165" s="206" t="s">
        <v>691</v>
      </c>
      <c r="N165" s="147" t="s">
        <v>692</v>
      </c>
      <c r="O165" s="128" t="str">
        <f>A166</f>
        <v>G3.04x</v>
      </c>
    </row>
    <row r="166" spans="1:15" s="122" customFormat="1" hidden="1">
      <c r="A166" s="135" t="s">
        <v>790</v>
      </c>
      <c r="C166" s="128" t="s">
        <v>15</v>
      </c>
      <c r="D166" s="128" t="s">
        <v>16</v>
      </c>
      <c r="E166" s="135" t="s">
        <v>74</v>
      </c>
      <c r="F166" s="128" t="s">
        <v>28</v>
      </c>
      <c r="H166" s="139"/>
      <c r="I166" s="139"/>
      <c r="K166" s="135" t="s">
        <v>694</v>
      </c>
      <c r="M166" s="138" t="s">
        <v>791</v>
      </c>
      <c r="N166" s="138"/>
      <c r="O166" s="128" t="str">
        <f>A167</f>
        <v>G3.05</v>
      </c>
    </row>
    <row r="167" spans="1:15" s="148" customFormat="1" ht="32.25" hidden="1" customHeight="1">
      <c r="A167" s="135" t="s">
        <v>792</v>
      </c>
      <c r="C167" s="128" t="s">
        <v>15</v>
      </c>
      <c r="D167" s="128" t="s">
        <v>42</v>
      </c>
      <c r="E167" s="128" t="s">
        <v>651</v>
      </c>
      <c r="F167" s="128" t="s">
        <v>76</v>
      </c>
      <c r="H167" s="145"/>
      <c r="I167" s="145"/>
      <c r="J167" s="145"/>
      <c r="K167" s="261" t="s">
        <v>697</v>
      </c>
      <c r="L167" s="261"/>
      <c r="M167" s="262" t="s">
        <v>793</v>
      </c>
      <c r="N167" s="262"/>
      <c r="O167" s="128"/>
    </row>
    <row r="168" spans="1:15" s="148" customFormat="1" hidden="1" outlineLevel="1">
      <c r="A168" s="147"/>
      <c r="C168" s="147" t="s">
        <v>53</v>
      </c>
      <c r="D168" s="205" t="s">
        <v>634</v>
      </c>
      <c r="E168" s="147" t="s">
        <v>27</v>
      </c>
      <c r="F168" s="147" t="s">
        <v>152</v>
      </c>
      <c r="H168" s="145"/>
      <c r="I168" s="145"/>
      <c r="J168" s="145"/>
      <c r="L168" s="206" t="s">
        <v>699</v>
      </c>
      <c r="N168" s="147" t="s">
        <v>700</v>
      </c>
      <c r="O168" s="128" t="str">
        <f>A177</f>
        <v>G3.10</v>
      </c>
    </row>
    <row r="169" spans="1:15" s="148" customFormat="1" hidden="1" outlineLevel="1">
      <c r="A169" s="147"/>
      <c r="C169" s="147" t="s">
        <v>53</v>
      </c>
      <c r="D169" s="205" t="s">
        <v>634</v>
      </c>
      <c r="E169" s="147" t="s">
        <v>27</v>
      </c>
      <c r="F169" s="147" t="s">
        <v>152</v>
      </c>
      <c r="H169" s="145"/>
      <c r="I169" s="145"/>
      <c r="J169" s="145"/>
      <c r="L169" s="206" t="s">
        <v>701</v>
      </c>
      <c r="N169" s="147" t="s">
        <v>702</v>
      </c>
      <c r="O169" s="128" t="str">
        <f>A177</f>
        <v>G3.10</v>
      </c>
    </row>
    <row r="170" spans="1:15" s="148" customFormat="1" hidden="1" outlineLevel="1">
      <c r="A170" s="147"/>
      <c r="C170" s="147" t="s">
        <v>53</v>
      </c>
      <c r="D170" s="205" t="s">
        <v>634</v>
      </c>
      <c r="E170" s="147" t="s">
        <v>27</v>
      </c>
      <c r="F170" s="147" t="s">
        <v>152</v>
      </c>
      <c r="H170" s="145"/>
      <c r="I170" s="145"/>
      <c r="J170" s="145"/>
      <c r="L170" s="206" t="s">
        <v>703</v>
      </c>
      <c r="N170" s="147" t="s">
        <v>704</v>
      </c>
      <c r="O170" s="128" t="str">
        <f>A177</f>
        <v>G3.10</v>
      </c>
    </row>
    <row r="171" spans="1:15" s="148" customFormat="1" hidden="1" outlineLevel="1">
      <c r="A171" s="147"/>
      <c r="C171" s="147" t="s">
        <v>53</v>
      </c>
      <c r="D171" s="205" t="s">
        <v>634</v>
      </c>
      <c r="E171" s="147" t="s">
        <v>27</v>
      </c>
      <c r="F171" s="147" t="s">
        <v>152</v>
      </c>
      <c r="H171" s="145"/>
      <c r="I171" s="145"/>
      <c r="J171" s="145"/>
      <c r="L171" s="206" t="s">
        <v>705</v>
      </c>
      <c r="N171" s="147" t="s">
        <v>706</v>
      </c>
      <c r="O171" s="128" t="str">
        <f>A177</f>
        <v>G3.10</v>
      </c>
    </row>
    <row r="172" spans="1:15" s="148" customFormat="1" hidden="1" outlineLevel="1">
      <c r="A172" s="147"/>
      <c r="C172" s="147" t="s">
        <v>53</v>
      </c>
      <c r="D172" s="205" t="s">
        <v>634</v>
      </c>
      <c r="E172" s="147" t="s">
        <v>27</v>
      </c>
      <c r="F172" s="147" t="s">
        <v>152</v>
      </c>
      <c r="H172" s="145"/>
      <c r="I172" s="145"/>
      <c r="J172" s="145"/>
      <c r="L172" s="206" t="s">
        <v>707</v>
      </c>
      <c r="N172" s="147" t="s">
        <v>708</v>
      </c>
      <c r="O172" s="128" t="str">
        <f>A177</f>
        <v>G3.10</v>
      </c>
    </row>
    <row r="173" spans="1:15" s="148" customFormat="1" hidden="1" outlineLevel="1">
      <c r="A173" s="147"/>
      <c r="C173" s="147" t="s">
        <v>53</v>
      </c>
      <c r="D173" s="205" t="s">
        <v>634</v>
      </c>
      <c r="E173" s="147" t="s">
        <v>27</v>
      </c>
      <c r="F173" s="147" t="s">
        <v>152</v>
      </c>
      <c r="H173" s="145"/>
      <c r="I173" s="145"/>
      <c r="J173" s="145"/>
      <c r="L173" s="206" t="s">
        <v>87</v>
      </c>
      <c r="N173" s="147" t="s">
        <v>88</v>
      </c>
      <c r="O173" s="128" t="str">
        <f>A177</f>
        <v>G3.10</v>
      </c>
    </row>
    <row r="174" spans="1:15" s="122" customFormat="1" hidden="1">
      <c r="A174" s="135" t="s">
        <v>568</v>
      </c>
      <c r="B174" s="124"/>
      <c r="C174" s="135"/>
      <c r="D174" s="124"/>
      <c r="E174" s="124"/>
      <c r="F174" s="124"/>
      <c r="G174" s="135"/>
      <c r="H174" s="135"/>
      <c r="I174" s="135"/>
      <c r="J174" s="135"/>
      <c r="K174" s="135"/>
      <c r="L174" s="124"/>
      <c r="M174" s="123"/>
      <c r="N174" s="125"/>
      <c r="O174" s="137"/>
    </row>
    <row r="175" spans="1:15" s="122" customFormat="1" hidden="1">
      <c r="A175" s="135" t="s">
        <v>710</v>
      </c>
      <c r="B175" s="124"/>
      <c r="C175" s="135"/>
      <c r="D175" s="124"/>
      <c r="E175" s="124"/>
      <c r="F175" s="124"/>
      <c r="G175" s="135"/>
      <c r="H175" s="135"/>
      <c r="I175" s="135"/>
      <c r="J175" s="135"/>
      <c r="K175" s="135"/>
      <c r="L175" s="124"/>
      <c r="M175" s="123"/>
      <c r="N175" s="125"/>
      <c r="O175" s="137"/>
    </row>
    <row r="176" spans="1:15" s="122" customFormat="1" hidden="1">
      <c r="B176" s="124"/>
      <c r="C176" s="135"/>
      <c r="D176" s="124"/>
      <c r="E176" s="124"/>
      <c r="F176" s="124"/>
      <c r="G176" s="135"/>
      <c r="H176" s="135"/>
      <c r="I176" s="135"/>
      <c r="J176" s="135"/>
      <c r="K176" s="135"/>
      <c r="L176" s="124"/>
      <c r="M176" s="123"/>
      <c r="N176" s="125"/>
      <c r="O176" s="137"/>
    </row>
    <row r="177" spans="1:15" s="122" customFormat="1" ht="29.25" hidden="1" customHeight="1">
      <c r="A177" s="135" t="s">
        <v>794</v>
      </c>
      <c r="B177" s="124"/>
      <c r="C177" s="135" t="s">
        <v>40</v>
      </c>
      <c r="D177" s="124"/>
      <c r="E177" s="124"/>
      <c r="F177" s="124"/>
      <c r="G177" s="135"/>
      <c r="H177" s="135"/>
      <c r="I177" s="135"/>
      <c r="J177" s="135"/>
      <c r="K177" s="257" t="s">
        <v>795</v>
      </c>
      <c r="L177" s="257"/>
      <c r="M177" s="265" t="s">
        <v>796</v>
      </c>
      <c r="N177" s="265"/>
      <c r="O177" s="137" t="str">
        <f>A180</f>
        <v>G3.11</v>
      </c>
    </row>
    <row r="178" spans="1:15" s="122" customFormat="1" hidden="1">
      <c r="A178" s="135" t="s">
        <v>797</v>
      </c>
      <c r="B178" s="124"/>
      <c r="C178" s="135"/>
      <c r="D178" s="124"/>
      <c r="E178" s="124"/>
      <c r="F178" s="124"/>
      <c r="G178" s="135"/>
      <c r="H178" s="135"/>
      <c r="I178" s="135"/>
      <c r="J178" s="135"/>
      <c r="K178" s="135"/>
      <c r="L178" s="124"/>
      <c r="M178" s="123"/>
      <c r="N178" s="125"/>
      <c r="O178" s="137"/>
    </row>
    <row r="179" spans="1:15" s="122" customFormat="1" hidden="1">
      <c r="A179" s="135" t="s">
        <v>715</v>
      </c>
      <c r="B179" s="124"/>
      <c r="C179" s="135"/>
      <c r="D179" s="124"/>
      <c r="E179" s="124"/>
      <c r="F179" s="124"/>
      <c r="G179" s="135"/>
      <c r="H179" s="135"/>
      <c r="I179" s="135"/>
      <c r="J179" s="135"/>
      <c r="K179" s="135"/>
      <c r="L179" s="124"/>
      <c r="M179" s="123"/>
      <c r="N179" s="125"/>
      <c r="O179" s="137"/>
    </row>
    <row r="180" spans="1:15" s="122" customFormat="1" hidden="1">
      <c r="A180" s="135" t="s">
        <v>798</v>
      </c>
      <c r="C180" s="128" t="s">
        <v>15</v>
      </c>
      <c r="D180" s="128" t="s">
        <v>655</v>
      </c>
      <c r="E180" s="135" t="s">
        <v>50</v>
      </c>
      <c r="F180" s="128" t="s">
        <v>76</v>
      </c>
      <c r="H180" s="139"/>
      <c r="I180" s="139"/>
      <c r="K180" s="124" t="s">
        <v>717</v>
      </c>
      <c r="M180" s="138" t="s">
        <v>799</v>
      </c>
      <c r="N180" s="138"/>
      <c r="O180" s="128"/>
    </row>
    <row r="181" spans="1:15" s="148" customFormat="1" hidden="1" outlineLevel="1">
      <c r="A181" s="147"/>
      <c r="C181" s="138" t="s">
        <v>53</v>
      </c>
      <c r="D181" s="138"/>
      <c r="E181" s="138" t="s">
        <v>27</v>
      </c>
      <c r="F181" s="138" t="s">
        <v>152</v>
      </c>
      <c r="H181" s="145"/>
      <c r="I181" s="145"/>
      <c r="K181" s="146"/>
      <c r="L181" s="147" t="s">
        <v>719</v>
      </c>
      <c r="N181" s="147" t="s">
        <v>765</v>
      </c>
      <c r="O181" s="205" t="str">
        <f>A185</f>
        <v>G3.20</v>
      </c>
    </row>
    <row r="182" spans="1:15" s="148" customFormat="1" hidden="1" outlineLevel="1">
      <c r="A182" s="147"/>
      <c r="C182" s="138" t="s">
        <v>53</v>
      </c>
      <c r="D182" s="138"/>
      <c r="E182" s="138" t="s">
        <v>27</v>
      </c>
      <c r="F182" s="138" t="s">
        <v>152</v>
      </c>
      <c r="H182" s="145"/>
      <c r="I182" s="145"/>
      <c r="K182" s="146"/>
      <c r="L182" s="147" t="s">
        <v>721</v>
      </c>
      <c r="N182" s="147" t="s">
        <v>722</v>
      </c>
      <c r="O182" s="205" t="str">
        <f>A185</f>
        <v>G3.20</v>
      </c>
    </row>
    <row r="183" spans="1:15" s="148" customFormat="1" hidden="1" outlineLevel="1">
      <c r="A183" s="147"/>
      <c r="C183" s="138" t="s">
        <v>53</v>
      </c>
      <c r="D183" s="138"/>
      <c r="E183" s="138" t="s">
        <v>27</v>
      </c>
      <c r="F183" s="138" t="s">
        <v>152</v>
      </c>
      <c r="H183" s="145"/>
      <c r="I183" s="145"/>
      <c r="K183" s="146"/>
      <c r="L183" s="147" t="s">
        <v>723</v>
      </c>
      <c r="N183" s="147" t="s">
        <v>88</v>
      </c>
      <c r="O183" s="205" t="str">
        <f>A185</f>
        <v>G3.20</v>
      </c>
    </row>
    <row r="184" spans="1:15" s="122" customFormat="1" hidden="1">
      <c r="B184" s="124"/>
      <c r="C184" s="135"/>
      <c r="D184" s="124"/>
      <c r="E184" s="124"/>
      <c r="F184" s="124"/>
      <c r="G184" s="135"/>
      <c r="H184" s="135"/>
      <c r="I184" s="135"/>
      <c r="J184" s="135"/>
      <c r="K184" s="135"/>
      <c r="L184" s="124"/>
      <c r="M184" s="123"/>
      <c r="N184" s="125"/>
      <c r="O184" s="137"/>
    </row>
    <row r="185" spans="1:15" s="122" customFormat="1" ht="51" hidden="1" customHeight="1">
      <c r="A185" s="135" t="s">
        <v>800</v>
      </c>
      <c r="C185" s="128" t="s">
        <v>15</v>
      </c>
      <c r="D185" s="128" t="s">
        <v>655</v>
      </c>
      <c r="E185" s="135" t="s">
        <v>50</v>
      </c>
      <c r="F185" s="128" t="s">
        <v>76</v>
      </c>
      <c r="H185" s="139"/>
      <c r="I185" s="139"/>
      <c r="K185" s="257" t="s">
        <v>801</v>
      </c>
      <c r="L185" s="257"/>
      <c r="M185" s="266" t="s">
        <v>802</v>
      </c>
      <c r="N185" s="266"/>
      <c r="O185" s="128"/>
    </row>
    <row r="186" spans="1:15" s="148" customFormat="1" hidden="1" outlineLevel="1">
      <c r="A186" s="147"/>
      <c r="C186" s="138" t="s">
        <v>53</v>
      </c>
      <c r="D186" s="138"/>
      <c r="E186" s="138" t="s">
        <v>27</v>
      </c>
      <c r="F186" s="138" t="s">
        <v>152</v>
      </c>
      <c r="H186" s="145"/>
      <c r="I186" s="145"/>
      <c r="K186" s="146"/>
      <c r="L186" s="147" t="s">
        <v>727</v>
      </c>
      <c r="N186" s="147" t="s">
        <v>728</v>
      </c>
      <c r="O186" s="205" t="str">
        <f>A191</f>
        <v>G3.21</v>
      </c>
    </row>
    <row r="187" spans="1:15" s="148" customFormat="1" hidden="1" outlineLevel="1">
      <c r="A187" s="147"/>
      <c r="C187" s="138" t="s">
        <v>53</v>
      </c>
      <c r="D187" s="138"/>
      <c r="E187" s="138" t="s">
        <v>27</v>
      </c>
      <c r="F187" s="138" t="s">
        <v>152</v>
      </c>
      <c r="H187" s="145"/>
      <c r="I187" s="145"/>
      <c r="K187" s="146"/>
      <c r="L187" s="147" t="s">
        <v>729</v>
      </c>
      <c r="N187" s="147" t="s">
        <v>769</v>
      </c>
      <c r="O187" s="205" t="str">
        <f>A191</f>
        <v>G3.21</v>
      </c>
    </row>
    <row r="188" spans="1:15" s="148" customFormat="1" hidden="1" outlineLevel="1">
      <c r="A188" s="147"/>
      <c r="C188" s="138" t="s">
        <v>53</v>
      </c>
      <c r="D188" s="138"/>
      <c r="E188" s="138" t="s">
        <v>27</v>
      </c>
      <c r="F188" s="138" t="s">
        <v>152</v>
      </c>
      <c r="H188" s="145"/>
      <c r="I188" s="145"/>
      <c r="K188" s="146"/>
      <c r="L188" s="147" t="s">
        <v>731</v>
      </c>
      <c r="N188" s="147" t="s">
        <v>732</v>
      </c>
      <c r="O188" s="205" t="str">
        <f>A191</f>
        <v>G3.21</v>
      </c>
    </row>
    <row r="189" spans="1:15" s="148" customFormat="1" hidden="1" outlineLevel="1">
      <c r="A189" s="147"/>
      <c r="C189" s="138" t="s">
        <v>53</v>
      </c>
      <c r="D189" s="138"/>
      <c r="E189" s="138" t="s">
        <v>27</v>
      </c>
      <c r="F189" s="138" t="s">
        <v>152</v>
      </c>
      <c r="H189" s="145"/>
      <c r="I189" s="145"/>
      <c r="K189" s="146"/>
      <c r="L189" s="147" t="s">
        <v>733</v>
      </c>
      <c r="N189" s="147" t="s">
        <v>734</v>
      </c>
      <c r="O189" s="205" t="str">
        <f>A191</f>
        <v>G3.21</v>
      </c>
    </row>
    <row r="190" spans="1:15" s="148" customFormat="1" hidden="1" outlineLevel="1">
      <c r="A190" s="147"/>
      <c r="C190" s="138" t="s">
        <v>53</v>
      </c>
      <c r="D190" s="138"/>
      <c r="E190" s="138" t="s">
        <v>27</v>
      </c>
      <c r="F190" s="138" t="s">
        <v>152</v>
      </c>
      <c r="H190" s="145"/>
      <c r="I190" s="145"/>
      <c r="K190" s="146"/>
      <c r="L190" s="147" t="s">
        <v>723</v>
      </c>
      <c r="N190" s="147" t="s">
        <v>88</v>
      </c>
      <c r="O190" s="205" t="str">
        <f>A191</f>
        <v>G3.21</v>
      </c>
    </row>
    <row r="191" spans="1:15" s="122" customFormat="1" ht="33" hidden="1" customHeight="1">
      <c r="A191" s="135" t="s">
        <v>803</v>
      </c>
      <c r="C191" s="128" t="s">
        <v>15</v>
      </c>
      <c r="D191" s="128" t="s">
        <v>655</v>
      </c>
      <c r="E191" s="135" t="s">
        <v>50</v>
      </c>
      <c r="F191" s="128" t="s">
        <v>76</v>
      </c>
      <c r="H191" s="139"/>
      <c r="I191" s="139"/>
      <c r="K191" s="257" t="s">
        <v>804</v>
      </c>
      <c r="L191" s="257"/>
      <c r="M191" s="266" t="s">
        <v>805</v>
      </c>
      <c r="N191" s="266"/>
      <c r="O191" s="128"/>
    </row>
    <row r="192" spans="1:15" s="148" customFormat="1" hidden="1" outlineLevel="1">
      <c r="A192" s="147"/>
      <c r="C192" s="138" t="s">
        <v>53</v>
      </c>
      <c r="D192" s="138"/>
      <c r="E192" s="138" t="s">
        <v>27</v>
      </c>
      <c r="F192" s="138" t="s">
        <v>152</v>
      </c>
      <c r="H192" s="145"/>
      <c r="I192" s="145"/>
      <c r="K192" s="146"/>
      <c r="L192" s="147" t="s">
        <v>806</v>
      </c>
      <c r="N192" s="147" t="s">
        <v>807</v>
      </c>
      <c r="O192" s="205" t="str">
        <f>A200</f>
        <v>G4.01</v>
      </c>
    </row>
    <row r="193" spans="1:15" s="148" customFormat="1" hidden="1" outlineLevel="1">
      <c r="A193" s="147"/>
      <c r="C193" s="138" t="s">
        <v>53</v>
      </c>
      <c r="D193" s="138"/>
      <c r="E193" s="138" t="s">
        <v>27</v>
      </c>
      <c r="F193" s="138" t="s">
        <v>152</v>
      </c>
      <c r="H193" s="145"/>
      <c r="I193" s="145"/>
      <c r="K193" s="146"/>
      <c r="L193" s="147" t="s">
        <v>808</v>
      </c>
      <c r="N193" s="147" t="s">
        <v>809</v>
      </c>
      <c r="O193" s="205" t="str">
        <f>A200</f>
        <v>G4.01</v>
      </c>
    </row>
    <row r="194" spans="1:15" s="148" customFormat="1" hidden="1" outlineLevel="1">
      <c r="A194" s="147"/>
      <c r="C194" s="138" t="s">
        <v>53</v>
      </c>
      <c r="D194" s="138"/>
      <c r="E194" s="138" t="s">
        <v>27</v>
      </c>
      <c r="F194" s="138" t="s">
        <v>152</v>
      </c>
      <c r="H194" s="145"/>
      <c r="I194" s="145"/>
      <c r="K194" s="146"/>
      <c r="L194" s="147" t="s">
        <v>174</v>
      </c>
      <c r="N194" s="147" t="s">
        <v>810</v>
      </c>
      <c r="O194" s="205" t="str">
        <f>A200</f>
        <v>G4.01</v>
      </c>
    </row>
    <row r="195" spans="1:15" s="148" customFormat="1" hidden="1" outlineLevel="1">
      <c r="A195" s="147"/>
      <c r="C195" s="138" t="s">
        <v>53</v>
      </c>
      <c r="D195" s="138"/>
      <c r="E195" s="138" t="s">
        <v>27</v>
      </c>
      <c r="F195" s="138" t="s">
        <v>152</v>
      </c>
      <c r="H195" s="145"/>
      <c r="I195" s="145"/>
      <c r="K195" s="146"/>
      <c r="L195" s="147" t="s">
        <v>178</v>
      </c>
      <c r="N195" s="147" t="s">
        <v>811</v>
      </c>
      <c r="O195" s="205" t="str">
        <f>A200</f>
        <v>G4.01</v>
      </c>
    </row>
    <row r="196" spans="1:15" s="148" customFormat="1" hidden="1" outlineLevel="1">
      <c r="A196" s="147"/>
      <c r="C196" s="138" t="s">
        <v>53</v>
      </c>
      <c r="D196" s="138"/>
      <c r="E196" s="138" t="s">
        <v>27</v>
      </c>
      <c r="F196" s="138" t="s">
        <v>152</v>
      </c>
      <c r="H196" s="145"/>
      <c r="I196" s="145"/>
      <c r="K196" s="146"/>
      <c r="L196" s="147" t="s">
        <v>733</v>
      </c>
      <c r="N196" s="147" t="s">
        <v>734</v>
      </c>
      <c r="O196" s="205" t="str">
        <f>A200</f>
        <v>G4.01</v>
      </c>
    </row>
    <row r="197" spans="1:15" s="148" customFormat="1" hidden="1" outlineLevel="1">
      <c r="A197" s="147"/>
      <c r="C197" s="138" t="s">
        <v>53</v>
      </c>
      <c r="D197" s="138"/>
      <c r="E197" s="138" t="s">
        <v>27</v>
      </c>
      <c r="F197" s="138" t="s">
        <v>152</v>
      </c>
      <c r="H197" s="145"/>
      <c r="I197" s="145"/>
      <c r="K197" s="146"/>
      <c r="L197" s="147" t="s">
        <v>723</v>
      </c>
      <c r="N197" s="147" t="s">
        <v>88</v>
      </c>
      <c r="O197" s="205" t="str">
        <f>A200</f>
        <v>G4.01</v>
      </c>
    </row>
    <row r="198" spans="1:15" s="122" customFormat="1" hidden="1">
      <c r="A198" s="135" t="s">
        <v>568</v>
      </c>
      <c r="B198" s="124"/>
      <c r="C198" s="135"/>
      <c r="D198" s="124"/>
      <c r="E198" s="124"/>
      <c r="F198" s="124"/>
      <c r="G198" s="135"/>
      <c r="H198" s="135"/>
      <c r="I198" s="135"/>
      <c r="J198" s="135"/>
      <c r="K198" s="135"/>
      <c r="L198" s="124"/>
      <c r="M198" s="123"/>
      <c r="N198" s="125"/>
      <c r="O198" s="137"/>
    </row>
    <row r="199" spans="1:15" s="201" customFormat="1" hidden="1">
      <c r="A199" s="201" t="s">
        <v>812</v>
      </c>
      <c r="B199" s="202"/>
      <c r="D199" s="202"/>
      <c r="E199" s="202"/>
      <c r="F199" s="202"/>
      <c r="L199" s="202"/>
      <c r="M199" s="202"/>
      <c r="N199" s="202"/>
      <c r="O199" s="203"/>
    </row>
    <row r="200" spans="1:15" s="148" customFormat="1" ht="42.75" hidden="1" customHeight="1">
      <c r="A200" s="135" t="s">
        <v>813</v>
      </c>
      <c r="C200" s="128" t="s">
        <v>15</v>
      </c>
      <c r="D200" s="128" t="s">
        <v>42</v>
      </c>
      <c r="E200" s="128" t="s">
        <v>74</v>
      </c>
      <c r="F200" s="128" t="s">
        <v>28</v>
      </c>
      <c r="H200" s="145"/>
      <c r="I200" s="145"/>
      <c r="J200" s="145"/>
      <c r="K200" s="261" t="s">
        <v>814</v>
      </c>
      <c r="L200" s="261"/>
      <c r="M200" s="262" t="s">
        <v>815</v>
      </c>
      <c r="N200" s="262"/>
      <c r="O200" s="128"/>
    </row>
    <row r="201" spans="1:15" s="148" customFormat="1" hidden="1" outlineLevel="1">
      <c r="A201" s="147"/>
      <c r="C201" s="147" t="s">
        <v>53</v>
      </c>
      <c r="D201" s="205" t="s">
        <v>634</v>
      </c>
      <c r="E201" s="147" t="s">
        <v>27</v>
      </c>
      <c r="F201" s="147" t="s">
        <v>152</v>
      </c>
      <c r="H201" s="145"/>
      <c r="I201" s="145"/>
      <c r="J201" s="145"/>
      <c r="L201" s="206" t="s">
        <v>635</v>
      </c>
      <c r="N201" s="147" t="s">
        <v>635</v>
      </c>
      <c r="O201" s="128" t="str">
        <f>A212</f>
        <v>G4.02</v>
      </c>
    </row>
    <row r="202" spans="1:15" s="148" customFormat="1" hidden="1" outlineLevel="1">
      <c r="A202" s="147"/>
      <c r="C202" s="147" t="s">
        <v>53</v>
      </c>
      <c r="D202" s="205" t="s">
        <v>634</v>
      </c>
      <c r="E202" s="147" t="s">
        <v>27</v>
      </c>
      <c r="F202" s="147" t="s">
        <v>152</v>
      </c>
      <c r="H202" s="145"/>
      <c r="I202" s="145"/>
      <c r="J202" s="145"/>
      <c r="L202" s="206" t="s">
        <v>636</v>
      </c>
      <c r="N202" s="147" t="s">
        <v>636</v>
      </c>
      <c r="O202" s="128" t="str">
        <f>A212</f>
        <v>G4.02</v>
      </c>
    </row>
    <row r="203" spans="1:15" s="148" customFormat="1" hidden="1" outlineLevel="1">
      <c r="A203" s="147"/>
      <c r="C203" s="147" t="s">
        <v>53</v>
      </c>
      <c r="D203" s="205" t="s">
        <v>634</v>
      </c>
      <c r="E203" s="147" t="s">
        <v>27</v>
      </c>
      <c r="F203" s="147" t="s">
        <v>152</v>
      </c>
      <c r="H203" s="145"/>
      <c r="I203" s="145"/>
      <c r="J203" s="145"/>
      <c r="L203" s="206" t="s">
        <v>575</v>
      </c>
      <c r="N203" s="147" t="s">
        <v>574</v>
      </c>
      <c r="O203" s="128" t="str">
        <f>A212</f>
        <v>G4.02</v>
      </c>
    </row>
    <row r="204" spans="1:15" s="148" customFormat="1" hidden="1" outlineLevel="1">
      <c r="A204" s="147"/>
      <c r="C204" s="147" t="s">
        <v>53</v>
      </c>
      <c r="D204" s="205" t="s">
        <v>16</v>
      </c>
      <c r="E204" s="205" t="s">
        <v>74</v>
      </c>
      <c r="F204" s="205" t="s">
        <v>637</v>
      </c>
      <c r="H204" s="145"/>
      <c r="I204" s="145"/>
      <c r="J204" s="145"/>
      <c r="L204" s="206" t="s">
        <v>738</v>
      </c>
      <c r="N204" s="147" t="s">
        <v>816</v>
      </c>
      <c r="O204" s="128"/>
    </row>
    <row r="205" spans="1:15" s="148" customFormat="1" hidden="1" outlineLevel="1">
      <c r="A205" s="147"/>
      <c r="C205" s="147" t="s">
        <v>53</v>
      </c>
      <c r="D205" s="205" t="s">
        <v>16</v>
      </c>
      <c r="E205" s="205" t="s">
        <v>74</v>
      </c>
      <c r="F205" s="205" t="s">
        <v>637</v>
      </c>
      <c r="H205" s="145"/>
      <c r="I205" s="145"/>
      <c r="J205" s="145"/>
      <c r="L205" s="206" t="s">
        <v>740</v>
      </c>
      <c r="N205" s="147" t="s">
        <v>817</v>
      </c>
      <c r="O205" s="128"/>
    </row>
    <row r="206" spans="1:15" s="148" customFormat="1" hidden="1" outlineLevel="1">
      <c r="A206" s="147"/>
      <c r="C206" s="147" t="s">
        <v>53</v>
      </c>
      <c r="D206" s="205" t="s">
        <v>16</v>
      </c>
      <c r="E206" s="205" t="s">
        <v>74</v>
      </c>
      <c r="F206" s="205" t="s">
        <v>637</v>
      </c>
      <c r="H206" s="145"/>
      <c r="I206" s="145"/>
      <c r="J206" s="145"/>
      <c r="L206" s="206" t="s">
        <v>773</v>
      </c>
      <c r="N206" s="147" t="s">
        <v>818</v>
      </c>
      <c r="O206" s="128"/>
    </row>
    <row r="207" spans="1:15" s="148" customFormat="1" hidden="1" outlineLevel="1">
      <c r="A207" s="147"/>
      <c r="C207" s="147" t="s">
        <v>53</v>
      </c>
      <c r="D207" s="205" t="s">
        <v>16</v>
      </c>
      <c r="E207" s="205" t="s">
        <v>74</v>
      </c>
      <c r="F207" s="205" t="s">
        <v>637</v>
      </c>
      <c r="H207" s="145"/>
      <c r="I207" s="145"/>
      <c r="J207" s="145"/>
      <c r="L207" s="206" t="s">
        <v>819</v>
      </c>
      <c r="N207" s="147" t="s">
        <v>820</v>
      </c>
      <c r="O207" s="128"/>
    </row>
    <row r="208" spans="1:15" s="148" customFormat="1" hidden="1" outlineLevel="1">
      <c r="A208" s="147"/>
      <c r="C208" s="147" t="s">
        <v>53</v>
      </c>
      <c r="D208" s="205" t="s">
        <v>16</v>
      </c>
      <c r="E208" s="205" t="s">
        <v>74</v>
      </c>
      <c r="F208" s="205" t="s">
        <v>637</v>
      </c>
      <c r="H208" s="145"/>
      <c r="I208" s="145"/>
      <c r="J208" s="145"/>
      <c r="L208" s="206" t="s">
        <v>821</v>
      </c>
      <c r="N208" s="147" t="s">
        <v>822</v>
      </c>
      <c r="O208" s="128" t="str">
        <f>A217</f>
        <v>G4.03</v>
      </c>
    </row>
    <row r="209" spans="1:15" s="148" customFormat="1" hidden="1" outlineLevel="1">
      <c r="A209" s="147"/>
      <c r="C209" s="147" t="s">
        <v>53</v>
      </c>
      <c r="D209" s="205" t="s">
        <v>634</v>
      </c>
      <c r="E209" s="147" t="s">
        <v>27</v>
      </c>
      <c r="F209" s="205" t="s">
        <v>152</v>
      </c>
      <c r="H209" s="145"/>
      <c r="I209" s="145"/>
      <c r="J209" s="145"/>
      <c r="L209" s="206" t="s">
        <v>823</v>
      </c>
      <c r="N209" s="147" t="s">
        <v>824</v>
      </c>
      <c r="O209" s="128" t="s">
        <v>642</v>
      </c>
    </row>
    <row r="210" spans="1:15" s="148" customFormat="1" hidden="1" outlineLevel="1">
      <c r="A210" s="147"/>
      <c r="C210" s="147" t="s">
        <v>53</v>
      </c>
      <c r="D210" s="205" t="s">
        <v>634</v>
      </c>
      <c r="E210" s="147" t="s">
        <v>27</v>
      </c>
      <c r="F210" s="205" t="s">
        <v>152</v>
      </c>
      <c r="H210" s="145"/>
      <c r="I210" s="145"/>
      <c r="J210" s="145"/>
      <c r="L210" s="206" t="s">
        <v>87</v>
      </c>
      <c r="N210" s="147" t="s">
        <v>88</v>
      </c>
      <c r="O210" s="128" t="s">
        <v>642</v>
      </c>
    </row>
    <row r="211" spans="1:15" s="122" customFormat="1" hidden="1">
      <c r="A211" s="135" t="s">
        <v>643</v>
      </c>
      <c r="B211" s="124"/>
      <c r="C211" s="135"/>
      <c r="D211" s="124"/>
      <c r="E211" s="124"/>
      <c r="F211" s="124"/>
      <c r="G211" s="135"/>
      <c r="H211" s="135"/>
      <c r="I211" s="135"/>
      <c r="J211" s="135"/>
      <c r="K211" s="135"/>
      <c r="L211" s="124"/>
      <c r="M211" s="123"/>
      <c r="N211" s="125"/>
      <c r="O211" s="137"/>
    </row>
    <row r="212" spans="1:15" s="148" customFormat="1" ht="35.25" hidden="1" customHeight="1">
      <c r="A212" s="135" t="s">
        <v>825</v>
      </c>
      <c r="C212" s="128" t="s">
        <v>15</v>
      </c>
      <c r="D212" s="128" t="s">
        <v>42</v>
      </c>
      <c r="E212" s="128" t="s">
        <v>74</v>
      </c>
      <c r="F212" s="128" t="s">
        <v>28</v>
      </c>
      <c r="H212" s="145"/>
      <c r="I212" s="145"/>
      <c r="J212" s="145"/>
      <c r="K212" s="261" t="s">
        <v>826</v>
      </c>
      <c r="L212" s="261"/>
      <c r="M212" s="262" t="s">
        <v>827</v>
      </c>
      <c r="N212" s="262"/>
      <c r="O212" s="128"/>
    </row>
    <row r="213" spans="1:15" s="148" customFormat="1" hidden="1" outlineLevel="1">
      <c r="A213" s="147"/>
      <c r="C213" s="147" t="s">
        <v>53</v>
      </c>
      <c r="D213" s="205" t="s">
        <v>634</v>
      </c>
      <c r="E213" s="147" t="s">
        <v>27</v>
      </c>
      <c r="F213" s="147" t="s">
        <v>152</v>
      </c>
      <c r="H213" s="145"/>
      <c r="I213" s="145"/>
      <c r="J213" s="145"/>
      <c r="L213" s="206" t="s">
        <v>46</v>
      </c>
      <c r="N213" s="147" t="s">
        <v>47</v>
      </c>
      <c r="O213" s="128" t="str">
        <f>A266</f>
        <v>G5.01</v>
      </c>
    </row>
    <row r="214" spans="1:15" s="148" customFormat="1" hidden="1" outlineLevel="1">
      <c r="A214" s="147"/>
      <c r="C214" s="147" t="s">
        <v>53</v>
      </c>
      <c r="D214" s="205" t="s">
        <v>16</v>
      </c>
      <c r="E214" s="205" t="s">
        <v>74</v>
      </c>
      <c r="F214" s="205" t="s">
        <v>637</v>
      </c>
      <c r="H214" s="145"/>
      <c r="I214" s="145"/>
      <c r="J214" s="145"/>
      <c r="L214" s="206" t="s">
        <v>782</v>
      </c>
      <c r="N214" s="147" t="s">
        <v>828</v>
      </c>
      <c r="O214" s="128" t="str">
        <f>A217</f>
        <v>G4.03</v>
      </c>
    </row>
    <row r="215" spans="1:15" s="122" customFormat="1" hidden="1">
      <c r="A215" s="135" t="s">
        <v>568</v>
      </c>
      <c r="B215" s="124"/>
      <c r="C215" s="135"/>
      <c r="D215" s="124"/>
      <c r="E215" s="124"/>
      <c r="F215" s="124"/>
      <c r="G215" s="135"/>
      <c r="H215" s="135"/>
      <c r="I215" s="135"/>
      <c r="J215" s="135"/>
      <c r="K215" s="135"/>
      <c r="L215" s="124"/>
      <c r="M215" s="123"/>
      <c r="N215" s="125"/>
      <c r="O215" s="137"/>
    </row>
    <row r="216" spans="1:15" s="122" customFormat="1" hidden="1">
      <c r="A216" s="135" t="s">
        <v>829</v>
      </c>
      <c r="B216" s="124"/>
      <c r="C216" s="135"/>
      <c r="D216" s="124"/>
      <c r="E216" s="124"/>
      <c r="F216" s="124"/>
      <c r="G216" s="135"/>
      <c r="H216" s="135"/>
      <c r="I216" s="135"/>
      <c r="J216" s="135"/>
      <c r="K216" s="135"/>
      <c r="L216" s="124"/>
      <c r="M216" s="123"/>
      <c r="N216" s="125"/>
      <c r="O216" s="137"/>
    </row>
    <row r="217" spans="1:15" s="148" customFormat="1" hidden="1">
      <c r="A217" s="135" t="s">
        <v>830</v>
      </c>
      <c r="C217" s="128" t="s">
        <v>15</v>
      </c>
      <c r="D217" s="128" t="s">
        <v>42</v>
      </c>
      <c r="E217" s="128" t="s">
        <v>651</v>
      </c>
      <c r="F217" s="128" t="s">
        <v>76</v>
      </c>
      <c r="H217" s="145"/>
      <c r="I217" s="145"/>
      <c r="J217" s="145"/>
      <c r="K217" s="200" t="s">
        <v>652</v>
      </c>
      <c r="L217" s="206"/>
      <c r="M217" s="148" t="s">
        <v>831</v>
      </c>
      <c r="N217" s="147"/>
      <c r="O217" s="128"/>
    </row>
    <row r="218" spans="1:15" s="148" customFormat="1" hidden="1" outlineLevel="1">
      <c r="A218" s="147"/>
      <c r="C218" s="147" t="s">
        <v>53</v>
      </c>
      <c r="D218" s="205" t="s">
        <v>634</v>
      </c>
      <c r="E218" s="147" t="s">
        <v>27</v>
      </c>
      <c r="F218" s="147" t="s">
        <v>152</v>
      </c>
      <c r="H218" s="145"/>
      <c r="I218" s="145"/>
      <c r="J218" s="145"/>
      <c r="L218" s="206" t="s">
        <v>560</v>
      </c>
      <c r="N218" s="147" t="s">
        <v>561</v>
      </c>
      <c r="O218" s="128" t="str">
        <f>A220</f>
        <v>G4.04</v>
      </c>
    </row>
    <row r="219" spans="1:15" s="148" customFormat="1" hidden="1" outlineLevel="1">
      <c r="A219" s="147"/>
      <c r="C219" s="147" t="s">
        <v>53</v>
      </c>
      <c r="D219" s="205" t="s">
        <v>634</v>
      </c>
      <c r="E219" s="147" t="s">
        <v>27</v>
      </c>
      <c r="F219" s="147" t="s">
        <v>152</v>
      </c>
      <c r="H219" s="145"/>
      <c r="I219" s="145"/>
      <c r="J219" s="145"/>
      <c r="L219" s="206" t="s">
        <v>557</v>
      </c>
      <c r="N219" s="147" t="s">
        <v>558</v>
      </c>
      <c r="O219" s="128" t="str">
        <f>A220</f>
        <v>G4.04</v>
      </c>
    </row>
    <row r="220" spans="1:15" s="122" customFormat="1" hidden="1">
      <c r="A220" s="135" t="s">
        <v>832</v>
      </c>
      <c r="C220" s="128" t="s">
        <v>15</v>
      </c>
      <c r="D220" s="128" t="s">
        <v>655</v>
      </c>
      <c r="E220" s="135" t="s">
        <v>656</v>
      </c>
      <c r="F220" s="128" t="s">
        <v>76</v>
      </c>
      <c r="H220" s="139"/>
      <c r="I220" s="139"/>
      <c r="K220" s="200" t="s">
        <v>833</v>
      </c>
      <c r="M220" s="138" t="s">
        <v>834</v>
      </c>
      <c r="N220" s="138"/>
      <c r="O220" s="128"/>
    </row>
    <row r="221" spans="1:15" s="148" customFormat="1" hidden="1" outlineLevel="1">
      <c r="A221" s="147"/>
      <c r="C221" s="147" t="s">
        <v>53</v>
      </c>
      <c r="D221" s="205"/>
      <c r="E221" s="147" t="s">
        <v>27</v>
      </c>
      <c r="F221" s="147" t="s">
        <v>152</v>
      </c>
      <c r="H221" s="145"/>
      <c r="I221" s="145"/>
      <c r="J221" s="145"/>
      <c r="L221" s="206" t="s">
        <v>659</v>
      </c>
      <c r="N221" s="147" t="s">
        <v>660</v>
      </c>
      <c r="O221" s="128" t="str">
        <f>A239</f>
        <v>G4.05</v>
      </c>
    </row>
    <row r="222" spans="1:15" s="148" customFormat="1" hidden="1" outlineLevel="1">
      <c r="A222" s="147"/>
      <c r="C222" s="147" t="s">
        <v>53</v>
      </c>
      <c r="D222" s="205"/>
      <c r="E222" s="147" t="s">
        <v>27</v>
      </c>
      <c r="F222" s="147" t="s">
        <v>152</v>
      </c>
      <c r="H222" s="145"/>
      <c r="I222" s="145"/>
      <c r="J222" s="145"/>
      <c r="L222" s="206" t="s">
        <v>661</v>
      </c>
      <c r="N222" s="147" t="s">
        <v>754</v>
      </c>
      <c r="O222" s="128" t="str">
        <f>A239</f>
        <v>G4.05</v>
      </c>
    </row>
    <row r="223" spans="1:15" s="148" customFormat="1" hidden="1" outlineLevel="1">
      <c r="A223" s="147"/>
      <c r="C223" s="147" t="s">
        <v>53</v>
      </c>
      <c r="D223" s="205"/>
      <c r="E223" s="147" t="s">
        <v>27</v>
      </c>
      <c r="F223" s="147" t="s">
        <v>152</v>
      </c>
      <c r="H223" s="145"/>
      <c r="I223" s="145"/>
      <c r="J223" s="145"/>
      <c r="L223" s="206" t="s">
        <v>663</v>
      </c>
      <c r="N223" s="147" t="s">
        <v>664</v>
      </c>
      <c r="O223" s="128" t="str">
        <f>A239</f>
        <v>G4.05</v>
      </c>
    </row>
    <row r="224" spans="1:15" s="148" customFormat="1" hidden="1" outlineLevel="1">
      <c r="A224" s="147"/>
      <c r="C224" s="147" t="s">
        <v>53</v>
      </c>
      <c r="D224" s="205"/>
      <c r="E224" s="147" t="s">
        <v>27</v>
      </c>
      <c r="F224" s="147" t="s">
        <v>152</v>
      </c>
      <c r="H224" s="145"/>
      <c r="I224" s="145"/>
      <c r="J224" s="145"/>
      <c r="L224" s="206" t="s">
        <v>665</v>
      </c>
      <c r="N224" s="147" t="s">
        <v>666</v>
      </c>
      <c r="O224" s="128" t="str">
        <f>A239</f>
        <v>G4.05</v>
      </c>
    </row>
    <row r="225" spans="1:15" s="148" customFormat="1" hidden="1" outlineLevel="1">
      <c r="A225" s="147"/>
      <c r="C225" s="147" t="s">
        <v>53</v>
      </c>
      <c r="E225" s="147" t="s">
        <v>27</v>
      </c>
      <c r="F225" s="147" t="s">
        <v>152</v>
      </c>
      <c r="H225" s="145"/>
      <c r="I225" s="145"/>
      <c r="J225" s="145"/>
      <c r="L225" s="206" t="s">
        <v>667</v>
      </c>
      <c r="N225" s="147" t="s">
        <v>668</v>
      </c>
      <c r="O225" s="128" t="str">
        <f>A239</f>
        <v>G4.05</v>
      </c>
    </row>
    <row r="226" spans="1:15" s="148" customFormat="1" hidden="1" outlineLevel="1">
      <c r="A226" s="147"/>
      <c r="C226" s="147" t="s">
        <v>53</v>
      </c>
      <c r="D226" s="205"/>
      <c r="E226" s="147" t="s">
        <v>27</v>
      </c>
      <c r="F226" s="147" t="s">
        <v>152</v>
      </c>
      <c r="H226" s="145"/>
      <c r="I226" s="145"/>
      <c r="J226" s="145"/>
      <c r="L226" s="206" t="s">
        <v>669</v>
      </c>
      <c r="N226" s="147" t="s">
        <v>670</v>
      </c>
      <c r="O226" s="128" t="str">
        <f>A239</f>
        <v>G4.05</v>
      </c>
    </row>
    <row r="227" spans="1:15" s="148" customFormat="1" hidden="1" outlineLevel="1">
      <c r="A227" s="147"/>
      <c r="C227" s="147" t="s">
        <v>53</v>
      </c>
      <c r="D227" s="205"/>
      <c r="E227" s="147" t="s">
        <v>27</v>
      </c>
      <c r="F227" s="147" t="s">
        <v>152</v>
      </c>
      <c r="H227" s="145"/>
      <c r="I227" s="145"/>
      <c r="J227" s="145"/>
      <c r="L227" s="206" t="s">
        <v>671</v>
      </c>
      <c r="N227" s="147" t="s">
        <v>672</v>
      </c>
      <c r="O227" s="128" t="str">
        <f>A239</f>
        <v>G4.05</v>
      </c>
    </row>
    <row r="228" spans="1:15" s="148" customFormat="1" hidden="1" outlineLevel="1">
      <c r="A228" s="147"/>
      <c r="C228" s="147" t="s">
        <v>53</v>
      </c>
      <c r="D228" s="205"/>
      <c r="E228" s="147" t="s">
        <v>27</v>
      </c>
      <c r="F228" s="147" t="s">
        <v>152</v>
      </c>
      <c r="H228" s="145"/>
      <c r="I228" s="145"/>
      <c r="J228" s="145"/>
      <c r="L228" s="206" t="s">
        <v>673</v>
      </c>
      <c r="N228" s="147" t="s">
        <v>674</v>
      </c>
      <c r="O228" s="128" t="str">
        <f>A239</f>
        <v>G4.05</v>
      </c>
    </row>
    <row r="229" spans="1:15" s="148" customFormat="1" hidden="1" outlineLevel="1">
      <c r="A229" s="147"/>
      <c r="C229" s="147" t="s">
        <v>53</v>
      </c>
      <c r="D229" s="205"/>
      <c r="E229" s="147" t="s">
        <v>27</v>
      </c>
      <c r="F229" s="147" t="s">
        <v>152</v>
      </c>
      <c r="H229" s="145"/>
      <c r="I229" s="145"/>
      <c r="J229" s="145"/>
      <c r="L229" s="206" t="s">
        <v>675</v>
      </c>
      <c r="N229" s="147" t="s">
        <v>676</v>
      </c>
      <c r="O229" s="128" t="str">
        <f>A239</f>
        <v>G4.05</v>
      </c>
    </row>
    <row r="230" spans="1:15" s="148" customFormat="1" hidden="1" outlineLevel="1">
      <c r="A230" s="147"/>
      <c r="C230" s="147" t="s">
        <v>53</v>
      </c>
      <c r="D230" s="205"/>
      <c r="E230" s="147" t="s">
        <v>27</v>
      </c>
      <c r="F230" s="147" t="s">
        <v>152</v>
      </c>
      <c r="H230" s="145"/>
      <c r="I230" s="145"/>
      <c r="J230" s="145"/>
      <c r="L230" s="206" t="s">
        <v>677</v>
      </c>
      <c r="N230" s="147" t="s">
        <v>678</v>
      </c>
      <c r="O230" s="128" t="str">
        <f>A239</f>
        <v>G4.05</v>
      </c>
    </row>
    <row r="231" spans="1:15" s="148" customFormat="1" hidden="1" outlineLevel="1">
      <c r="A231" s="147"/>
      <c r="C231" s="147" t="s">
        <v>53</v>
      </c>
      <c r="D231" s="205"/>
      <c r="E231" s="147" t="s">
        <v>27</v>
      </c>
      <c r="F231" s="147" t="s">
        <v>152</v>
      </c>
      <c r="H231" s="145"/>
      <c r="I231" s="145"/>
      <c r="J231" s="145"/>
      <c r="L231" s="206" t="s">
        <v>679</v>
      </c>
      <c r="N231" s="147" t="s">
        <v>680</v>
      </c>
      <c r="O231" s="128" t="str">
        <f>A239</f>
        <v>G4.05</v>
      </c>
    </row>
    <row r="232" spans="1:15" s="148" customFormat="1" hidden="1" outlineLevel="1">
      <c r="A232" s="147"/>
      <c r="C232" s="147" t="s">
        <v>53</v>
      </c>
      <c r="D232" s="205"/>
      <c r="E232" s="147" t="s">
        <v>27</v>
      </c>
      <c r="F232" s="147" t="s">
        <v>152</v>
      </c>
      <c r="H232" s="145"/>
      <c r="I232" s="145"/>
      <c r="J232" s="145"/>
      <c r="L232" s="206" t="s">
        <v>681</v>
      </c>
      <c r="N232" s="147" t="s">
        <v>682</v>
      </c>
      <c r="O232" s="128" t="str">
        <f>A239</f>
        <v>G4.05</v>
      </c>
    </row>
    <row r="233" spans="1:15" s="148" customFormat="1" hidden="1" outlineLevel="1">
      <c r="A233" s="147"/>
      <c r="C233" s="147" t="s">
        <v>53</v>
      </c>
      <c r="E233" s="147" t="s">
        <v>27</v>
      </c>
      <c r="F233" s="147" t="s">
        <v>152</v>
      </c>
      <c r="H233" s="145"/>
      <c r="I233" s="145"/>
      <c r="J233" s="145"/>
      <c r="L233" s="206" t="s">
        <v>683</v>
      </c>
      <c r="N233" s="147" t="s">
        <v>684</v>
      </c>
      <c r="O233" s="128" t="str">
        <f>A239</f>
        <v>G4.05</v>
      </c>
    </row>
    <row r="234" spans="1:15" s="148" customFormat="1" hidden="1" outlineLevel="1">
      <c r="A234" s="147"/>
      <c r="C234" s="147" t="s">
        <v>53</v>
      </c>
      <c r="D234" s="205"/>
      <c r="E234" s="147" t="s">
        <v>27</v>
      </c>
      <c r="F234" s="147" t="s">
        <v>152</v>
      </c>
      <c r="H234" s="145"/>
      <c r="I234" s="145"/>
      <c r="J234" s="145"/>
      <c r="L234" s="206" t="s">
        <v>685</v>
      </c>
      <c r="N234" s="147" t="s">
        <v>686</v>
      </c>
      <c r="O234" s="128" t="str">
        <f>A239</f>
        <v>G4.05</v>
      </c>
    </row>
    <row r="235" spans="1:15" s="148" customFormat="1" hidden="1" outlineLevel="1">
      <c r="A235" s="147"/>
      <c r="C235" s="147" t="s">
        <v>53</v>
      </c>
      <c r="D235" s="205"/>
      <c r="E235" s="147" t="s">
        <v>27</v>
      </c>
      <c r="F235" s="147" t="s">
        <v>152</v>
      </c>
      <c r="H235" s="145"/>
      <c r="I235" s="145"/>
      <c r="J235" s="145"/>
      <c r="L235" s="206" t="s">
        <v>687</v>
      </c>
      <c r="N235" s="147" t="s">
        <v>688</v>
      </c>
      <c r="O235" s="128" t="str">
        <f>A239</f>
        <v>G4.05</v>
      </c>
    </row>
    <row r="236" spans="1:15" s="148" customFormat="1" hidden="1" outlineLevel="1">
      <c r="A236" s="147"/>
      <c r="C236" s="147" t="s">
        <v>53</v>
      </c>
      <c r="D236" s="205"/>
      <c r="E236" s="147" t="s">
        <v>27</v>
      </c>
      <c r="F236" s="147" t="s">
        <v>152</v>
      </c>
      <c r="H236" s="145"/>
      <c r="I236" s="145"/>
      <c r="J236" s="145"/>
      <c r="L236" s="206" t="s">
        <v>689</v>
      </c>
      <c r="N236" s="147" t="s">
        <v>690</v>
      </c>
      <c r="O236" s="128" t="str">
        <f>A239</f>
        <v>G4.05</v>
      </c>
    </row>
    <row r="237" spans="1:15" s="148" customFormat="1" hidden="1" outlineLevel="1">
      <c r="A237" s="147"/>
      <c r="C237" s="147" t="s">
        <v>53</v>
      </c>
      <c r="E237" s="147" t="s">
        <v>27</v>
      </c>
      <c r="F237" s="147" t="s">
        <v>152</v>
      </c>
      <c r="H237" s="145"/>
      <c r="I237" s="145"/>
      <c r="J237" s="145"/>
      <c r="L237" s="206" t="s">
        <v>691</v>
      </c>
      <c r="N237" s="147" t="s">
        <v>692</v>
      </c>
      <c r="O237" s="128" t="str">
        <f>A238</f>
        <v>G4.04x</v>
      </c>
    </row>
    <row r="238" spans="1:15" s="122" customFormat="1" hidden="1">
      <c r="A238" s="135" t="s">
        <v>835</v>
      </c>
      <c r="C238" s="128" t="s">
        <v>15</v>
      </c>
      <c r="D238" s="128" t="s">
        <v>16</v>
      </c>
      <c r="E238" s="135" t="s">
        <v>74</v>
      </c>
      <c r="F238" s="128" t="s">
        <v>28</v>
      </c>
      <c r="H238" s="139"/>
      <c r="I238" s="139"/>
      <c r="K238" s="135" t="s">
        <v>694</v>
      </c>
      <c r="M238" s="138" t="s">
        <v>791</v>
      </c>
      <c r="N238" s="138"/>
      <c r="O238" s="128" t="str">
        <f>A239</f>
        <v>G4.05</v>
      </c>
    </row>
    <row r="239" spans="1:15" s="148" customFormat="1" ht="42" hidden="1" customHeight="1">
      <c r="A239" s="135" t="s">
        <v>836</v>
      </c>
      <c r="C239" s="128" t="s">
        <v>15</v>
      </c>
      <c r="D239" s="128" t="s">
        <v>42</v>
      </c>
      <c r="E239" s="128" t="s">
        <v>651</v>
      </c>
      <c r="F239" s="128" t="s">
        <v>76</v>
      </c>
      <c r="H239" s="145"/>
      <c r="I239" s="145"/>
      <c r="J239" s="145"/>
      <c r="K239" s="261" t="s">
        <v>697</v>
      </c>
      <c r="L239" s="261"/>
      <c r="M239" s="262" t="s">
        <v>837</v>
      </c>
      <c r="N239" s="262"/>
      <c r="O239" s="128"/>
    </row>
    <row r="240" spans="1:15" s="148" customFormat="1" hidden="1" outlineLevel="1">
      <c r="A240" s="147"/>
      <c r="C240" s="147" t="s">
        <v>53</v>
      </c>
      <c r="D240" s="205" t="s">
        <v>634</v>
      </c>
      <c r="E240" s="147" t="s">
        <v>27</v>
      </c>
      <c r="F240" s="147" t="s">
        <v>152</v>
      </c>
      <c r="H240" s="145"/>
      <c r="I240" s="145"/>
      <c r="J240" s="145"/>
      <c r="L240" s="206" t="s">
        <v>699</v>
      </c>
      <c r="N240" s="147" t="s">
        <v>838</v>
      </c>
      <c r="O240" s="128" t="str">
        <f>A249</f>
        <v>G4.10</v>
      </c>
    </row>
    <row r="241" spans="1:15" s="148" customFormat="1" hidden="1" outlineLevel="1">
      <c r="A241" s="147"/>
      <c r="C241" s="147" t="s">
        <v>53</v>
      </c>
      <c r="D241" s="205" t="s">
        <v>634</v>
      </c>
      <c r="E241" s="147" t="s">
        <v>27</v>
      </c>
      <c r="F241" s="147" t="s">
        <v>152</v>
      </c>
      <c r="H241" s="145"/>
      <c r="I241" s="145"/>
      <c r="J241" s="145"/>
      <c r="L241" s="206" t="s">
        <v>701</v>
      </c>
      <c r="N241" s="147" t="s">
        <v>839</v>
      </c>
      <c r="O241" s="128" t="str">
        <f>A249</f>
        <v>G4.10</v>
      </c>
    </row>
    <row r="242" spans="1:15" s="148" customFormat="1" hidden="1" outlineLevel="1">
      <c r="A242" s="147"/>
      <c r="C242" s="147" t="s">
        <v>53</v>
      </c>
      <c r="D242" s="205" t="s">
        <v>634</v>
      </c>
      <c r="E242" s="147" t="s">
        <v>27</v>
      </c>
      <c r="F242" s="147" t="s">
        <v>152</v>
      </c>
      <c r="H242" s="145"/>
      <c r="I242" s="145"/>
      <c r="J242" s="145"/>
      <c r="L242" s="206" t="s">
        <v>703</v>
      </c>
      <c r="N242" s="147" t="s">
        <v>840</v>
      </c>
      <c r="O242" s="128" t="str">
        <f>A249</f>
        <v>G4.10</v>
      </c>
    </row>
    <row r="243" spans="1:15" s="148" customFormat="1" hidden="1" outlineLevel="1">
      <c r="A243" s="147"/>
      <c r="C243" s="147" t="s">
        <v>53</v>
      </c>
      <c r="D243" s="205" t="s">
        <v>634</v>
      </c>
      <c r="E243" s="147" t="s">
        <v>27</v>
      </c>
      <c r="F243" s="147" t="s">
        <v>152</v>
      </c>
      <c r="H243" s="145"/>
      <c r="I243" s="145"/>
      <c r="J243" s="145"/>
      <c r="L243" s="206" t="s">
        <v>705</v>
      </c>
      <c r="N243" s="147" t="s">
        <v>841</v>
      </c>
      <c r="O243" s="128" t="str">
        <f>A249</f>
        <v>G4.10</v>
      </c>
    </row>
    <row r="244" spans="1:15" s="148" customFormat="1" hidden="1" outlineLevel="1">
      <c r="A244" s="147"/>
      <c r="C244" s="147" t="s">
        <v>53</v>
      </c>
      <c r="D244" s="205" t="s">
        <v>634</v>
      </c>
      <c r="E244" s="147" t="s">
        <v>27</v>
      </c>
      <c r="F244" s="147" t="s">
        <v>152</v>
      </c>
      <c r="H244" s="145"/>
      <c r="I244" s="145"/>
      <c r="J244" s="145"/>
      <c r="L244" s="206" t="s">
        <v>707</v>
      </c>
      <c r="N244" s="147" t="s">
        <v>842</v>
      </c>
      <c r="O244" s="128" t="str">
        <f>A249</f>
        <v>G4.10</v>
      </c>
    </row>
    <row r="245" spans="1:15" s="148" customFormat="1" hidden="1" outlineLevel="1">
      <c r="A245" s="147"/>
      <c r="C245" s="147" t="s">
        <v>53</v>
      </c>
      <c r="D245" s="205" t="s">
        <v>634</v>
      </c>
      <c r="E245" s="147" t="s">
        <v>27</v>
      </c>
      <c r="F245" s="147" t="s">
        <v>152</v>
      </c>
      <c r="H245" s="145"/>
      <c r="I245" s="145"/>
      <c r="J245" s="145"/>
      <c r="L245" s="206" t="s">
        <v>87</v>
      </c>
      <c r="N245" s="147" t="s">
        <v>843</v>
      </c>
      <c r="O245" s="128" t="str">
        <f>A249</f>
        <v>G4.10</v>
      </c>
    </row>
    <row r="246" spans="1:15" s="122" customFormat="1" hidden="1">
      <c r="A246" s="135" t="s">
        <v>568</v>
      </c>
      <c r="B246" s="124"/>
      <c r="C246" s="135"/>
      <c r="D246" s="124"/>
      <c r="E246" s="124"/>
      <c r="F246" s="124"/>
      <c r="G246" s="135"/>
      <c r="H246" s="135"/>
      <c r="I246" s="135"/>
      <c r="J246" s="135"/>
      <c r="K246" s="135"/>
      <c r="L246" s="124"/>
      <c r="M246" s="123"/>
      <c r="N246" s="125"/>
      <c r="O246" s="137"/>
    </row>
    <row r="247" spans="1:15" s="122" customFormat="1" hidden="1">
      <c r="A247" s="135" t="s">
        <v>710</v>
      </c>
      <c r="B247" s="124"/>
      <c r="C247" s="135"/>
      <c r="D247" s="124"/>
      <c r="E247" s="124"/>
      <c r="F247" s="124"/>
      <c r="G247" s="135"/>
      <c r="H247" s="135"/>
      <c r="I247" s="135"/>
      <c r="J247" s="135"/>
      <c r="K247" s="135"/>
      <c r="L247" s="124"/>
      <c r="M247" s="123"/>
      <c r="N247" s="125"/>
      <c r="O247" s="137"/>
    </row>
    <row r="248" spans="1:15" s="122" customFormat="1" hidden="1">
      <c r="B248" s="124"/>
      <c r="C248" s="135"/>
      <c r="D248" s="124"/>
      <c r="E248" s="124"/>
      <c r="F248" s="124"/>
      <c r="G248" s="135"/>
      <c r="H248" s="135"/>
      <c r="I248" s="135"/>
      <c r="J248" s="135"/>
      <c r="K248" s="135"/>
      <c r="L248" s="124"/>
      <c r="M248" s="123"/>
      <c r="N248" s="125"/>
      <c r="O248" s="137"/>
    </row>
    <row r="249" spans="1:15" s="122" customFormat="1" ht="27.75" hidden="1" customHeight="1">
      <c r="A249" s="135" t="s">
        <v>844</v>
      </c>
      <c r="B249" s="124"/>
      <c r="C249" s="135" t="s">
        <v>40</v>
      </c>
      <c r="D249" s="124"/>
      <c r="E249" s="124"/>
      <c r="F249" s="124"/>
      <c r="G249" s="135"/>
      <c r="H249" s="135"/>
      <c r="I249" s="135"/>
      <c r="J249" s="135"/>
      <c r="K249" s="257" t="s">
        <v>845</v>
      </c>
      <c r="L249" s="257"/>
      <c r="M249" s="265" t="s">
        <v>846</v>
      </c>
      <c r="N249" s="265"/>
      <c r="O249" s="137" t="str">
        <f>A252</f>
        <v>G4.11</v>
      </c>
    </row>
    <row r="250" spans="1:15" s="122" customFormat="1" hidden="1">
      <c r="A250" s="135" t="s">
        <v>847</v>
      </c>
      <c r="B250" s="124"/>
      <c r="C250" s="135"/>
      <c r="D250" s="124"/>
      <c r="E250" s="124"/>
      <c r="F250" s="124"/>
      <c r="G250" s="135"/>
      <c r="H250" s="135"/>
      <c r="I250" s="135"/>
      <c r="J250" s="135"/>
      <c r="K250" s="135"/>
      <c r="L250" s="124"/>
      <c r="M250" s="123"/>
      <c r="N250" s="125"/>
      <c r="O250" s="137"/>
    </row>
    <row r="251" spans="1:15" s="122" customFormat="1" hidden="1">
      <c r="A251" s="135" t="s">
        <v>715</v>
      </c>
      <c r="B251" s="124"/>
      <c r="C251" s="135"/>
      <c r="D251" s="124"/>
      <c r="E251" s="124"/>
      <c r="F251" s="124"/>
      <c r="G251" s="135"/>
      <c r="H251" s="135"/>
      <c r="I251" s="135"/>
      <c r="J251" s="135"/>
      <c r="K251" s="135"/>
      <c r="L251" s="124"/>
      <c r="M251" s="123"/>
      <c r="N251" s="125"/>
      <c r="O251" s="137"/>
    </row>
    <row r="252" spans="1:15" s="122" customFormat="1" hidden="1">
      <c r="A252" s="135" t="s">
        <v>848</v>
      </c>
      <c r="C252" s="128" t="s">
        <v>15</v>
      </c>
      <c r="D252" s="128" t="s">
        <v>655</v>
      </c>
      <c r="E252" s="135" t="s">
        <v>50</v>
      </c>
      <c r="F252" s="128" t="s">
        <v>76</v>
      </c>
      <c r="H252" s="139"/>
      <c r="I252" s="139"/>
      <c r="K252" s="124" t="s">
        <v>717</v>
      </c>
      <c r="M252" s="138" t="s">
        <v>849</v>
      </c>
      <c r="N252" s="138"/>
      <c r="O252" s="128"/>
    </row>
    <row r="253" spans="1:15" s="148" customFormat="1" hidden="1" outlineLevel="1">
      <c r="A253" s="147"/>
      <c r="C253" s="138" t="s">
        <v>53</v>
      </c>
      <c r="D253" s="138"/>
      <c r="E253" s="138" t="s">
        <v>27</v>
      </c>
      <c r="F253" s="138" t="s">
        <v>152</v>
      </c>
      <c r="H253" s="145"/>
      <c r="I253" s="145"/>
      <c r="K253" s="146"/>
      <c r="L253" s="147" t="s">
        <v>719</v>
      </c>
      <c r="N253" s="147" t="s">
        <v>765</v>
      </c>
      <c r="O253" s="205" t="str">
        <f>A257</f>
        <v>G4.20</v>
      </c>
    </row>
    <row r="254" spans="1:15" s="148" customFormat="1" hidden="1" outlineLevel="1">
      <c r="A254" s="147"/>
      <c r="C254" s="138" t="s">
        <v>53</v>
      </c>
      <c r="D254" s="138"/>
      <c r="E254" s="138" t="s">
        <v>27</v>
      </c>
      <c r="F254" s="138" t="s">
        <v>152</v>
      </c>
      <c r="H254" s="145"/>
      <c r="I254" s="145"/>
      <c r="K254" s="146"/>
      <c r="L254" s="147" t="s">
        <v>721</v>
      </c>
      <c r="N254" s="147" t="s">
        <v>722</v>
      </c>
      <c r="O254" s="205" t="str">
        <f>A257</f>
        <v>G4.20</v>
      </c>
    </row>
    <row r="255" spans="1:15" s="148" customFormat="1" hidden="1" outlineLevel="1">
      <c r="A255" s="147"/>
      <c r="C255" s="138" t="s">
        <v>53</v>
      </c>
      <c r="D255" s="138"/>
      <c r="E255" s="138" t="s">
        <v>27</v>
      </c>
      <c r="F255" s="138" t="s">
        <v>152</v>
      </c>
      <c r="H255" s="145"/>
      <c r="I255" s="145"/>
      <c r="K255" s="146"/>
      <c r="L255" s="147" t="s">
        <v>723</v>
      </c>
      <c r="N255" s="147" t="s">
        <v>88</v>
      </c>
      <c r="O255" s="205" t="str">
        <f>A257</f>
        <v>G4.20</v>
      </c>
    </row>
    <row r="256" spans="1:15" s="122" customFormat="1" hidden="1">
      <c r="B256" s="124"/>
      <c r="C256" s="135"/>
      <c r="D256" s="124"/>
      <c r="E256" s="124"/>
      <c r="F256" s="124"/>
      <c r="G256" s="135"/>
      <c r="H256" s="135"/>
      <c r="I256" s="135"/>
      <c r="J256" s="135"/>
      <c r="K256" s="135"/>
      <c r="L256" s="124"/>
      <c r="M256" s="123"/>
      <c r="N256" s="125"/>
      <c r="O256" s="137"/>
    </row>
    <row r="257" spans="1:15" s="122" customFormat="1" ht="30" hidden="1" customHeight="1">
      <c r="A257" s="135" t="s">
        <v>850</v>
      </c>
      <c r="C257" s="128" t="s">
        <v>15</v>
      </c>
      <c r="D257" s="128" t="s">
        <v>655</v>
      </c>
      <c r="E257" s="135" t="s">
        <v>50</v>
      </c>
      <c r="F257" s="128" t="s">
        <v>76</v>
      </c>
      <c r="H257" s="139"/>
      <c r="I257" s="139"/>
      <c r="K257" s="257" t="s">
        <v>851</v>
      </c>
      <c r="L257" s="257"/>
      <c r="M257" s="266" t="s">
        <v>852</v>
      </c>
      <c r="N257" s="266"/>
      <c r="O257" s="128"/>
    </row>
    <row r="258" spans="1:15" s="148" customFormat="1" hidden="1" outlineLevel="1">
      <c r="A258" s="147"/>
      <c r="C258" s="138" t="s">
        <v>53</v>
      </c>
      <c r="D258" s="138"/>
      <c r="E258" s="138" t="s">
        <v>27</v>
      </c>
      <c r="F258" s="138" t="s">
        <v>152</v>
      </c>
      <c r="H258" s="145"/>
      <c r="I258" s="145"/>
      <c r="K258" s="146"/>
      <c r="L258" s="147" t="s">
        <v>727</v>
      </c>
      <c r="N258" s="147" t="s">
        <v>728</v>
      </c>
      <c r="O258" s="205" t="str">
        <f>A266</f>
        <v>G5.01</v>
      </c>
    </row>
    <row r="259" spans="1:15" s="148" customFormat="1" hidden="1" outlineLevel="1">
      <c r="A259" s="147"/>
      <c r="C259" s="138" t="s">
        <v>53</v>
      </c>
      <c r="D259" s="138"/>
      <c r="E259" s="138" t="s">
        <v>27</v>
      </c>
      <c r="F259" s="138" t="s">
        <v>152</v>
      </c>
      <c r="H259" s="145"/>
      <c r="I259" s="145"/>
      <c r="K259" s="146"/>
      <c r="L259" s="147" t="s">
        <v>729</v>
      </c>
      <c r="N259" s="147" t="s">
        <v>853</v>
      </c>
      <c r="O259" s="205" t="str">
        <f>A266</f>
        <v>G5.01</v>
      </c>
    </row>
    <row r="260" spans="1:15" s="148" customFormat="1" hidden="1" outlineLevel="1">
      <c r="A260" s="147"/>
      <c r="C260" s="138" t="s">
        <v>53</v>
      </c>
      <c r="D260" s="138"/>
      <c r="E260" s="138" t="s">
        <v>27</v>
      </c>
      <c r="F260" s="138" t="s">
        <v>152</v>
      </c>
      <c r="H260" s="145"/>
      <c r="I260" s="145"/>
      <c r="K260" s="146"/>
      <c r="L260" s="147" t="s">
        <v>731</v>
      </c>
      <c r="N260" s="147" t="s">
        <v>732</v>
      </c>
      <c r="O260" s="205" t="str">
        <f>A266</f>
        <v>G5.01</v>
      </c>
    </row>
    <row r="261" spans="1:15" s="148" customFormat="1" hidden="1" outlineLevel="1">
      <c r="A261" s="147"/>
      <c r="C261" s="138" t="s">
        <v>53</v>
      </c>
      <c r="D261" s="138"/>
      <c r="E261" s="138" t="s">
        <v>27</v>
      </c>
      <c r="F261" s="138" t="s">
        <v>152</v>
      </c>
      <c r="H261" s="145"/>
      <c r="I261" s="145"/>
      <c r="K261" s="146"/>
      <c r="L261" s="147" t="s">
        <v>733</v>
      </c>
      <c r="N261" s="147" t="s">
        <v>734</v>
      </c>
      <c r="O261" s="205" t="str">
        <f>A266</f>
        <v>G5.01</v>
      </c>
    </row>
    <row r="262" spans="1:15" s="148" customFormat="1" hidden="1" outlineLevel="1">
      <c r="A262" s="147"/>
      <c r="C262" s="138" t="s">
        <v>53</v>
      </c>
      <c r="D262" s="138"/>
      <c r="E262" s="138" t="s">
        <v>27</v>
      </c>
      <c r="F262" s="138" t="s">
        <v>152</v>
      </c>
      <c r="H262" s="145"/>
      <c r="I262" s="145"/>
      <c r="K262" s="146"/>
      <c r="L262" s="147" t="s">
        <v>723</v>
      </c>
      <c r="N262" s="147" t="s">
        <v>88</v>
      </c>
      <c r="O262" s="205" t="str">
        <f>A266</f>
        <v>G5.01</v>
      </c>
    </row>
    <row r="263" spans="1:15" s="122" customFormat="1" hidden="1">
      <c r="A263" s="135" t="s">
        <v>568</v>
      </c>
      <c r="B263" s="124"/>
      <c r="C263" s="135"/>
      <c r="D263" s="124"/>
      <c r="E263" s="124"/>
      <c r="F263" s="124"/>
      <c r="G263" s="135"/>
      <c r="H263" s="135"/>
      <c r="I263" s="135"/>
      <c r="J263" s="135"/>
      <c r="K263" s="135"/>
      <c r="L263" s="124"/>
      <c r="M263" s="123"/>
      <c r="N263" s="125"/>
      <c r="O263" s="137"/>
    </row>
    <row r="264" spans="1:15" s="122" customFormat="1" hidden="1">
      <c r="A264" s="122" t="s">
        <v>854</v>
      </c>
      <c r="B264" s="124"/>
      <c r="C264" s="135"/>
      <c r="D264" s="124"/>
      <c r="E264" s="124"/>
      <c r="F264" s="124"/>
      <c r="G264" s="135"/>
      <c r="H264" s="135"/>
      <c r="I264" s="135"/>
      <c r="J264" s="135"/>
      <c r="K264" s="135"/>
      <c r="L264" s="124"/>
      <c r="M264" s="123"/>
      <c r="N264" s="125"/>
      <c r="O264" s="137"/>
    </row>
    <row r="265" spans="1:15" s="122" customFormat="1" hidden="1">
      <c r="A265" s="135" t="s">
        <v>855</v>
      </c>
      <c r="B265" s="124"/>
      <c r="C265" s="135"/>
      <c r="D265" s="124"/>
      <c r="E265" s="124"/>
      <c r="F265" s="124"/>
      <c r="G265" s="135"/>
      <c r="H265" s="135"/>
      <c r="I265" s="135"/>
      <c r="J265" s="135"/>
      <c r="K265" s="135"/>
      <c r="L265" s="124"/>
      <c r="M265" s="123"/>
      <c r="N265" s="125"/>
      <c r="O265" s="137"/>
    </row>
    <row r="266" spans="1:15" s="122" customFormat="1" hidden="1">
      <c r="A266" s="135" t="s">
        <v>856</v>
      </c>
      <c r="C266" s="128" t="s">
        <v>15</v>
      </c>
      <c r="D266" s="128" t="s">
        <v>655</v>
      </c>
      <c r="E266" s="135" t="s">
        <v>50</v>
      </c>
      <c r="F266" s="128" t="s">
        <v>857</v>
      </c>
      <c r="H266" s="139"/>
      <c r="I266" s="139"/>
      <c r="K266" s="135" t="s">
        <v>858</v>
      </c>
      <c r="M266" s="138" t="s">
        <v>859</v>
      </c>
      <c r="N266" s="138"/>
      <c r="O266" s="128"/>
    </row>
    <row r="267" spans="1:15" s="122" customFormat="1" hidden="1" outlineLevel="1">
      <c r="A267" s="135"/>
      <c r="C267" s="147" t="s">
        <v>53</v>
      </c>
      <c r="D267" s="147"/>
      <c r="E267" s="147" t="s">
        <v>27</v>
      </c>
      <c r="F267" s="147" t="s">
        <v>857</v>
      </c>
      <c r="H267" s="139"/>
      <c r="I267" s="139"/>
      <c r="K267" s="135"/>
      <c r="N267" s="138"/>
      <c r="O267" s="128" t="str">
        <f>A269</f>
        <v>G5.02</v>
      </c>
    </row>
    <row r="268" spans="1:15" s="122" customFormat="1" hidden="1" outlineLevel="1">
      <c r="A268" s="135"/>
      <c r="C268" s="147" t="s">
        <v>53</v>
      </c>
      <c r="D268" s="147"/>
      <c r="E268" s="147" t="s">
        <v>27</v>
      </c>
      <c r="F268" s="147" t="s">
        <v>152</v>
      </c>
      <c r="G268" s="148"/>
      <c r="H268" s="145"/>
      <c r="I268" s="145"/>
      <c r="J268" s="145"/>
      <c r="K268" s="206"/>
      <c r="L268" s="147" t="s">
        <v>87</v>
      </c>
      <c r="N268" s="138" t="s">
        <v>88</v>
      </c>
      <c r="O268" s="128" t="str">
        <f>A269</f>
        <v>G5.02</v>
      </c>
    </row>
    <row r="269" spans="1:15" s="122" customFormat="1" ht="33" hidden="1" customHeight="1">
      <c r="A269" s="135" t="s">
        <v>860</v>
      </c>
      <c r="C269" s="128" t="s">
        <v>15</v>
      </c>
      <c r="D269" s="128" t="s">
        <v>655</v>
      </c>
      <c r="E269" s="135" t="s">
        <v>50</v>
      </c>
      <c r="F269" s="128" t="s">
        <v>76</v>
      </c>
      <c r="H269" s="139"/>
      <c r="I269" s="139"/>
      <c r="K269" s="135" t="s">
        <v>861</v>
      </c>
      <c r="M269" s="266" t="s">
        <v>862</v>
      </c>
      <c r="N269" s="266"/>
      <c r="O269" s="128"/>
    </row>
    <row r="270" spans="1:15" s="122" customFormat="1" hidden="1" outlineLevel="1">
      <c r="A270" s="135"/>
      <c r="C270" s="138" t="s">
        <v>53</v>
      </c>
      <c r="D270" s="138"/>
      <c r="E270" s="138" t="s">
        <v>27</v>
      </c>
      <c r="F270" s="138" t="s">
        <v>152</v>
      </c>
      <c r="G270" s="140"/>
      <c r="H270" s="140"/>
      <c r="I270" s="140"/>
      <c r="J270" s="140"/>
      <c r="K270" s="140"/>
      <c r="L270" s="216" t="s">
        <v>46</v>
      </c>
      <c r="N270" s="138" t="s">
        <v>863</v>
      </c>
      <c r="O270" s="128" t="str">
        <f>A274</f>
        <v>G5.03</v>
      </c>
    </row>
    <row r="271" spans="1:15" s="122" customFormat="1" hidden="1" outlineLevel="1">
      <c r="A271" s="135"/>
      <c r="C271" s="138" t="s">
        <v>53</v>
      </c>
      <c r="D271" s="138"/>
      <c r="E271" s="138" t="s">
        <v>27</v>
      </c>
      <c r="F271" s="138" t="s">
        <v>152</v>
      </c>
      <c r="G271" s="140"/>
      <c r="H271" s="140"/>
      <c r="I271" s="140"/>
      <c r="J271" s="140"/>
      <c r="K271" s="140"/>
      <c r="L271" s="216" t="s">
        <v>23</v>
      </c>
      <c r="N271" s="138" t="s">
        <v>49</v>
      </c>
      <c r="O271" s="128" t="str">
        <f>A274</f>
        <v>G5.03</v>
      </c>
    </row>
    <row r="272" spans="1:15" s="122" customFormat="1" hidden="1" outlineLevel="1">
      <c r="A272" s="135"/>
      <c r="C272" s="138" t="s">
        <v>53</v>
      </c>
      <c r="D272" s="138"/>
      <c r="E272" s="138" t="s">
        <v>27</v>
      </c>
      <c r="F272" s="138" t="s">
        <v>152</v>
      </c>
      <c r="G272" s="140"/>
      <c r="H272" s="140"/>
      <c r="I272" s="140"/>
      <c r="J272" s="140"/>
      <c r="K272" s="140"/>
      <c r="L272" s="138" t="s">
        <v>87</v>
      </c>
      <c r="N272" s="138" t="s">
        <v>88</v>
      </c>
      <c r="O272" s="128" t="str">
        <f>A274</f>
        <v>G5.03</v>
      </c>
    </row>
    <row r="273" spans="1:15" s="122" customFormat="1" hidden="1" outlineLevel="1">
      <c r="A273" s="135"/>
      <c r="C273" s="138" t="s">
        <v>53</v>
      </c>
      <c r="D273" s="138"/>
      <c r="E273" s="138" t="s">
        <v>27</v>
      </c>
      <c r="F273" s="138" t="s">
        <v>152</v>
      </c>
      <c r="G273" s="140"/>
      <c r="H273" s="140"/>
      <c r="I273" s="140"/>
      <c r="J273" s="140"/>
      <c r="K273" s="140"/>
      <c r="L273" s="138" t="s">
        <v>99</v>
      </c>
      <c r="N273" s="138" t="s">
        <v>100</v>
      </c>
      <c r="O273" s="128" t="str">
        <f>A274</f>
        <v>G5.03</v>
      </c>
    </row>
    <row r="274" spans="1:15" s="217" customFormat="1" hidden="1">
      <c r="A274" s="135" t="s">
        <v>864</v>
      </c>
      <c r="B274" s="122"/>
      <c r="C274" s="141" t="s">
        <v>15</v>
      </c>
      <c r="D274" s="141" t="s">
        <v>655</v>
      </c>
      <c r="E274" s="135" t="s">
        <v>50</v>
      </c>
      <c r="F274" s="141" t="s">
        <v>76</v>
      </c>
      <c r="G274" s="122"/>
      <c r="H274" s="150"/>
      <c r="I274" s="150"/>
      <c r="J274" s="122"/>
      <c r="K274" s="135" t="s">
        <v>865</v>
      </c>
      <c r="L274" s="122"/>
      <c r="M274" s="135" t="s">
        <v>866</v>
      </c>
      <c r="N274" s="135"/>
      <c r="O274" s="141"/>
    </row>
    <row r="275" spans="1:15" s="217" customFormat="1" hidden="1" outlineLevel="1">
      <c r="A275" s="135"/>
      <c r="B275" s="122"/>
      <c r="C275" s="135" t="s">
        <v>53</v>
      </c>
      <c r="D275" s="135"/>
      <c r="E275" s="135" t="s">
        <v>27</v>
      </c>
      <c r="F275" s="135" t="s">
        <v>152</v>
      </c>
      <c r="G275" s="137"/>
      <c r="H275" s="137"/>
      <c r="I275" s="137"/>
      <c r="J275" s="137"/>
      <c r="K275" s="137"/>
      <c r="L275" s="199" t="s">
        <v>46</v>
      </c>
      <c r="M275" s="122"/>
      <c r="N275" s="135" t="s">
        <v>47</v>
      </c>
      <c r="O275" s="141" t="str">
        <f>A279</f>
        <v>G5.04</v>
      </c>
    </row>
    <row r="276" spans="1:15" s="217" customFormat="1" hidden="1" outlineLevel="1">
      <c r="A276" s="135"/>
      <c r="B276" s="122"/>
      <c r="C276" s="135" t="s">
        <v>53</v>
      </c>
      <c r="D276" s="135"/>
      <c r="E276" s="135" t="s">
        <v>27</v>
      </c>
      <c r="F276" s="135" t="s">
        <v>152</v>
      </c>
      <c r="G276" s="137"/>
      <c r="H276" s="137"/>
      <c r="I276" s="137"/>
      <c r="J276" s="137"/>
      <c r="K276" s="137"/>
      <c r="L276" s="199" t="s">
        <v>23</v>
      </c>
      <c r="M276" s="122"/>
      <c r="N276" s="135" t="s">
        <v>49</v>
      </c>
      <c r="O276" s="141" t="str">
        <f>A279</f>
        <v>G5.04</v>
      </c>
    </row>
    <row r="277" spans="1:15" s="217" customFormat="1" hidden="1" outlineLevel="1">
      <c r="A277" s="135"/>
      <c r="B277" s="122"/>
      <c r="C277" s="135" t="s">
        <v>53</v>
      </c>
      <c r="D277" s="135"/>
      <c r="E277" s="135" t="s">
        <v>27</v>
      </c>
      <c r="F277" s="135" t="s">
        <v>152</v>
      </c>
      <c r="G277" s="137"/>
      <c r="H277" s="137"/>
      <c r="I277" s="137"/>
      <c r="J277" s="137"/>
      <c r="K277" s="137"/>
      <c r="L277" s="135" t="s">
        <v>87</v>
      </c>
      <c r="M277" s="122"/>
      <c r="N277" s="135" t="s">
        <v>88</v>
      </c>
      <c r="O277" s="141" t="str">
        <f>A279</f>
        <v>G5.04</v>
      </c>
    </row>
    <row r="278" spans="1:15" s="217" customFormat="1" hidden="1" outlineLevel="1">
      <c r="A278" s="135"/>
      <c r="B278" s="122"/>
      <c r="C278" s="135" t="s">
        <v>53</v>
      </c>
      <c r="D278" s="135"/>
      <c r="E278" s="135" t="s">
        <v>27</v>
      </c>
      <c r="F278" s="135" t="s">
        <v>152</v>
      </c>
      <c r="G278" s="137"/>
      <c r="H278" s="137"/>
      <c r="I278" s="137"/>
      <c r="J278" s="137"/>
      <c r="K278" s="137"/>
      <c r="L278" s="135" t="s">
        <v>99</v>
      </c>
      <c r="M278" s="122"/>
      <c r="N278" s="135" t="s">
        <v>100</v>
      </c>
      <c r="O278" s="141" t="str">
        <f>A279</f>
        <v>G5.04</v>
      </c>
    </row>
    <row r="279" spans="1:15" s="122" customFormat="1" hidden="1">
      <c r="A279" s="135" t="s">
        <v>867</v>
      </c>
      <c r="C279" s="128" t="s">
        <v>15</v>
      </c>
      <c r="D279" s="128" t="s">
        <v>655</v>
      </c>
      <c r="E279" s="135" t="s">
        <v>50</v>
      </c>
      <c r="F279" s="128" t="s">
        <v>76</v>
      </c>
      <c r="H279" s="139"/>
      <c r="I279" s="139"/>
      <c r="K279" s="135" t="s">
        <v>868</v>
      </c>
      <c r="M279" s="138" t="s">
        <v>869</v>
      </c>
      <c r="N279" s="138"/>
      <c r="O279" s="128"/>
    </row>
    <row r="280" spans="1:15" s="122" customFormat="1" hidden="1" outlineLevel="1">
      <c r="A280" s="135"/>
      <c r="C280" s="138" t="s">
        <v>53</v>
      </c>
      <c r="D280" s="138"/>
      <c r="E280" s="138" t="s">
        <v>27</v>
      </c>
      <c r="F280" s="138" t="s">
        <v>152</v>
      </c>
      <c r="G280" s="140"/>
      <c r="H280" s="140"/>
      <c r="I280" s="140"/>
      <c r="J280" s="140"/>
      <c r="K280" s="140"/>
      <c r="L280" s="216" t="s">
        <v>46</v>
      </c>
      <c r="N280" s="138" t="s">
        <v>47</v>
      </c>
      <c r="O280" s="128" t="str">
        <f>A284</f>
        <v>G5.05</v>
      </c>
    </row>
    <row r="281" spans="1:15" s="122" customFormat="1" hidden="1" outlineLevel="1">
      <c r="A281" s="135"/>
      <c r="C281" s="138" t="s">
        <v>53</v>
      </c>
      <c r="D281" s="138"/>
      <c r="E281" s="138" t="s">
        <v>27</v>
      </c>
      <c r="F281" s="138" t="s">
        <v>152</v>
      </c>
      <c r="G281" s="140"/>
      <c r="H281" s="140"/>
      <c r="I281" s="140"/>
      <c r="J281" s="140"/>
      <c r="K281" s="140"/>
      <c r="L281" s="216" t="s">
        <v>23</v>
      </c>
      <c r="N281" s="138" t="s">
        <v>49</v>
      </c>
      <c r="O281" s="128" t="str">
        <f>A284</f>
        <v>G5.05</v>
      </c>
    </row>
    <row r="282" spans="1:15" s="122" customFormat="1" hidden="1" outlineLevel="1">
      <c r="A282" s="135"/>
      <c r="C282" s="138" t="s">
        <v>53</v>
      </c>
      <c r="D282" s="138"/>
      <c r="E282" s="138" t="s">
        <v>27</v>
      </c>
      <c r="F282" s="138" t="s">
        <v>152</v>
      </c>
      <c r="G282" s="140"/>
      <c r="H282" s="140"/>
      <c r="I282" s="140"/>
      <c r="J282" s="140"/>
      <c r="K282" s="140"/>
      <c r="L282" s="138" t="s">
        <v>87</v>
      </c>
      <c r="N282" s="138" t="s">
        <v>88</v>
      </c>
      <c r="O282" s="128" t="str">
        <f>A284</f>
        <v>G5.05</v>
      </c>
    </row>
    <row r="283" spans="1:15" s="122" customFormat="1" hidden="1" outlineLevel="1">
      <c r="A283" s="135"/>
      <c r="C283" s="138" t="s">
        <v>53</v>
      </c>
      <c r="D283" s="138"/>
      <c r="E283" s="138" t="s">
        <v>27</v>
      </c>
      <c r="F283" s="138" t="s">
        <v>152</v>
      </c>
      <c r="G283" s="140"/>
      <c r="H283" s="140"/>
      <c r="I283" s="140"/>
      <c r="J283" s="140"/>
      <c r="K283" s="140"/>
      <c r="L283" s="138" t="s">
        <v>99</v>
      </c>
      <c r="N283" s="138" t="s">
        <v>100</v>
      </c>
      <c r="O283" s="128" t="str">
        <f>A284</f>
        <v>G5.05</v>
      </c>
    </row>
    <row r="284" spans="1:15" s="122" customFormat="1" hidden="1">
      <c r="A284" s="135" t="s">
        <v>870</v>
      </c>
      <c r="C284" s="128" t="s">
        <v>15</v>
      </c>
      <c r="D284" s="128" t="s">
        <v>655</v>
      </c>
      <c r="E284" s="135" t="s">
        <v>50</v>
      </c>
      <c r="F284" s="128" t="s">
        <v>76</v>
      </c>
      <c r="H284" s="139"/>
      <c r="I284" s="139"/>
      <c r="K284" s="135" t="s">
        <v>871</v>
      </c>
      <c r="M284" s="138" t="s">
        <v>872</v>
      </c>
      <c r="N284" s="138"/>
      <c r="O284" s="128"/>
    </row>
    <row r="285" spans="1:15" s="122" customFormat="1" hidden="1" outlineLevel="1">
      <c r="A285" s="135"/>
      <c r="C285" s="138" t="s">
        <v>53</v>
      </c>
      <c r="D285" s="138"/>
      <c r="E285" s="138" t="s">
        <v>27</v>
      </c>
      <c r="F285" s="138" t="s">
        <v>152</v>
      </c>
      <c r="G285" s="140"/>
      <c r="H285" s="140"/>
      <c r="I285" s="140"/>
      <c r="J285" s="140"/>
      <c r="K285" s="140"/>
      <c r="L285" s="216" t="s">
        <v>46</v>
      </c>
      <c r="N285" s="138" t="s">
        <v>47</v>
      </c>
      <c r="O285" s="128" t="str">
        <f>A289</f>
        <v>G5.06</v>
      </c>
    </row>
    <row r="286" spans="1:15" s="122" customFormat="1" hidden="1" outlineLevel="1">
      <c r="A286" s="135"/>
      <c r="C286" s="138" t="s">
        <v>53</v>
      </c>
      <c r="D286" s="138"/>
      <c r="E286" s="138" t="s">
        <v>27</v>
      </c>
      <c r="F286" s="138" t="s">
        <v>152</v>
      </c>
      <c r="G286" s="140"/>
      <c r="H286" s="140"/>
      <c r="I286" s="140"/>
      <c r="J286" s="140"/>
      <c r="K286" s="140"/>
      <c r="L286" s="216" t="s">
        <v>23</v>
      </c>
      <c r="N286" s="138" t="s">
        <v>49</v>
      </c>
      <c r="O286" s="128" t="str">
        <f>A289</f>
        <v>G5.06</v>
      </c>
    </row>
    <row r="287" spans="1:15" s="122" customFormat="1" hidden="1" outlineLevel="1">
      <c r="A287" s="135"/>
      <c r="C287" s="138" t="s">
        <v>53</v>
      </c>
      <c r="D287" s="138"/>
      <c r="E287" s="138" t="s">
        <v>27</v>
      </c>
      <c r="F287" s="138" t="s">
        <v>152</v>
      </c>
      <c r="G287" s="140"/>
      <c r="H287" s="140"/>
      <c r="I287" s="140"/>
      <c r="J287" s="140"/>
      <c r="K287" s="140"/>
      <c r="L287" s="138" t="s">
        <v>87</v>
      </c>
      <c r="N287" s="138" t="s">
        <v>873</v>
      </c>
      <c r="O287" s="128" t="str">
        <f>A289</f>
        <v>G5.06</v>
      </c>
    </row>
    <row r="288" spans="1:15" s="122" customFormat="1" hidden="1" outlineLevel="1">
      <c r="A288" s="135"/>
      <c r="C288" s="138" t="s">
        <v>53</v>
      </c>
      <c r="D288" s="138"/>
      <c r="E288" s="138" t="s">
        <v>27</v>
      </c>
      <c r="F288" s="138" t="s">
        <v>152</v>
      </c>
      <c r="G288" s="140"/>
      <c r="H288" s="140"/>
      <c r="I288" s="140"/>
      <c r="J288" s="140"/>
      <c r="K288" s="140"/>
      <c r="L288" s="138" t="s">
        <v>99</v>
      </c>
      <c r="N288" s="138" t="s">
        <v>100</v>
      </c>
      <c r="O288" s="128" t="str">
        <f>A289</f>
        <v>G5.06</v>
      </c>
    </row>
    <row r="289" spans="1:15" s="122" customFormat="1" ht="34.5" hidden="1" customHeight="1">
      <c r="A289" s="135" t="s">
        <v>874</v>
      </c>
      <c r="C289" s="128" t="s">
        <v>15</v>
      </c>
      <c r="D289" s="128" t="s">
        <v>655</v>
      </c>
      <c r="E289" s="135" t="s">
        <v>50</v>
      </c>
      <c r="F289" s="128" t="s">
        <v>76</v>
      </c>
      <c r="H289" s="139"/>
      <c r="I289" s="139"/>
      <c r="K289" s="124" t="s">
        <v>875</v>
      </c>
      <c r="M289" s="266" t="s">
        <v>876</v>
      </c>
      <c r="N289" s="266"/>
      <c r="O289" s="128"/>
    </row>
    <row r="290" spans="1:15" s="122" customFormat="1" hidden="1" outlineLevel="1">
      <c r="A290" s="135"/>
      <c r="C290" s="138" t="s">
        <v>53</v>
      </c>
      <c r="D290" s="138"/>
      <c r="E290" s="138" t="s">
        <v>27</v>
      </c>
      <c r="F290" s="138" t="s">
        <v>152</v>
      </c>
      <c r="H290" s="139"/>
      <c r="I290" s="139"/>
      <c r="K290" s="124"/>
      <c r="L290" s="216" t="s">
        <v>46</v>
      </c>
      <c r="N290" s="138" t="s">
        <v>47</v>
      </c>
      <c r="O290" s="128" t="str">
        <f>A294</f>
        <v>G5.07</v>
      </c>
    </row>
    <row r="291" spans="1:15" s="122" customFormat="1" hidden="1" outlineLevel="1">
      <c r="A291" s="135"/>
      <c r="C291" s="138" t="s">
        <v>53</v>
      </c>
      <c r="D291" s="138"/>
      <c r="E291" s="138" t="s">
        <v>27</v>
      </c>
      <c r="F291" s="138" t="s">
        <v>152</v>
      </c>
      <c r="H291" s="139"/>
      <c r="I291" s="139"/>
      <c r="K291" s="124"/>
      <c r="L291" s="216" t="s">
        <v>23</v>
      </c>
      <c r="N291" s="138" t="s">
        <v>49</v>
      </c>
      <c r="O291" s="128" t="str">
        <f>A294</f>
        <v>G5.07</v>
      </c>
    </row>
    <row r="292" spans="1:15" s="122" customFormat="1" hidden="1" outlineLevel="1">
      <c r="A292" s="135"/>
      <c r="C292" s="138" t="s">
        <v>53</v>
      </c>
      <c r="D292" s="138"/>
      <c r="E292" s="138" t="s">
        <v>27</v>
      </c>
      <c r="F292" s="138" t="s">
        <v>152</v>
      </c>
      <c r="H292" s="139"/>
      <c r="I292" s="139"/>
      <c r="K292" s="124"/>
      <c r="L292" s="138" t="s">
        <v>87</v>
      </c>
      <c r="N292" s="138" t="s">
        <v>873</v>
      </c>
      <c r="O292" s="128" t="str">
        <f>A294</f>
        <v>G5.07</v>
      </c>
    </row>
    <row r="293" spans="1:15" s="122" customFormat="1" hidden="1" outlineLevel="1">
      <c r="A293" s="135"/>
      <c r="C293" s="138" t="s">
        <v>53</v>
      </c>
      <c r="D293" s="138"/>
      <c r="E293" s="138" t="s">
        <v>27</v>
      </c>
      <c r="F293" s="138" t="s">
        <v>152</v>
      </c>
      <c r="H293" s="139"/>
      <c r="I293" s="139"/>
      <c r="K293" s="124"/>
      <c r="L293" s="138" t="s">
        <v>99</v>
      </c>
      <c r="N293" s="138" t="s">
        <v>100</v>
      </c>
      <c r="O293" s="128" t="str">
        <f>A294</f>
        <v>G5.07</v>
      </c>
    </row>
    <row r="294" spans="1:15" s="122" customFormat="1" ht="29.25" hidden="1" customHeight="1">
      <c r="A294" s="135" t="s">
        <v>877</v>
      </c>
      <c r="C294" s="128" t="s">
        <v>15</v>
      </c>
      <c r="D294" s="128" t="s">
        <v>655</v>
      </c>
      <c r="E294" s="135" t="s">
        <v>50</v>
      </c>
      <c r="F294" s="128" t="s">
        <v>76</v>
      </c>
      <c r="H294" s="139"/>
      <c r="I294" s="139"/>
      <c r="K294" s="257" t="s">
        <v>878</v>
      </c>
      <c r="L294" s="257"/>
      <c r="M294" s="266" t="s">
        <v>879</v>
      </c>
      <c r="N294" s="266"/>
      <c r="O294" s="128"/>
    </row>
    <row r="295" spans="1:15" s="122" customFormat="1" hidden="1" outlineLevel="1">
      <c r="A295" s="135"/>
      <c r="C295" s="138" t="s">
        <v>53</v>
      </c>
      <c r="D295" s="138"/>
      <c r="E295" s="138" t="s">
        <v>27</v>
      </c>
      <c r="F295" s="138" t="s">
        <v>152</v>
      </c>
      <c r="H295" s="139"/>
      <c r="I295" s="139"/>
      <c r="K295" s="124"/>
      <c r="L295" s="216" t="s">
        <v>46</v>
      </c>
      <c r="N295" s="138" t="s">
        <v>47</v>
      </c>
      <c r="O295" s="128" t="str">
        <f>A299</f>
        <v>G5.08</v>
      </c>
    </row>
    <row r="296" spans="1:15" s="122" customFormat="1" hidden="1" outlineLevel="1">
      <c r="A296" s="135"/>
      <c r="C296" s="138" t="s">
        <v>53</v>
      </c>
      <c r="D296" s="138"/>
      <c r="E296" s="138" t="s">
        <v>27</v>
      </c>
      <c r="F296" s="138" t="s">
        <v>152</v>
      </c>
      <c r="H296" s="139"/>
      <c r="I296" s="139"/>
      <c r="K296" s="124"/>
      <c r="L296" s="216" t="s">
        <v>23</v>
      </c>
      <c r="N296" s="138" t="s">
        <v>49</v>
      </c>
      <c r="O296" s="128" t="str">
        <f>A299</f>
        <v>G5.08</v>
      </c>
    </row>
    <row r="297" spans="1:15" s="122" customFormat="1" hidden="1" outlineLevel="1">
      <c r="A297" s="135"/>
      <c r="C297" s="138" t="s">
        <v>53</v>
      </c>
      <c r="D297" s="138"/>
      <c r="E297" s="138" t="s">
        <v>27</v>
      </c>
      <c r="F297" s="138" t="s">
        <v>152</v>
      </c>
      <c r="H297" s="139"/>
      <c r="I297" s="139"/>
      <c r="K297" s="124"/>
      <c r="L297" s="138" t="s">
        <v>87</v>
      </c>
      <c r="N297" s="138" t="s">
        <v>88</v>
      </c>
      <c r="O297" s="128" t="str">
        <f>A299</f>
        <v>G5.08</v>
      </c>
    </row>
    <row r="298" spans="1:15" s="122" customFormat="1" hidden="1" outlineLevel="1">
      <c r="A298" s="135"/>
      <c r="C298" s="138" t="s">
        <v>53</v>
      </c>
      <c r="D298" s="138"/>
      <c r="E298" s="138" t="s">
        <v>27</v>
      </c>
      <c r="F298" s="138" t="s">
        <v>152</v>
      </c>
      <c r="H298" s="139"/>
      <c r="I298" s="139"/>
      <c r="K298" s="124"/>
      <c r="L298" s="138" t="s">
        <v>99</v>
      </c>
      <c r="N298" s="138" t="s">
        <v>100</v>
      </c>
      <c r="O298" s="128" t="str">
        <f>A299</f>
        <v>G5.08</v>
      </c>
    </row>
    <row r="299" spans="1:15" s="122" customFormat="1" ht="48.75" hidden="1" customHeight="1">
      <c r="A299" s="135" t="s">
        <v>880</v>
      </c>
      <c r="C299" s="128" t="s">
        <v>15</v>
      </c>
      <c r="D299" s="128" t="s">
        <v>487</v>
      </c>
      <c r="E299" s="135" t="s">
        <v>50</v>
      </c>
      <c r="F299" s="128" t="s">
        <v>76</v>
      </c>
      <c r="H299" s="139"/>
      <c r="I299" s="139"/>
      <c r="J299" s="139"/>
      <c r="K299" s="261" t="s">
        <v>881</v>
      </c>
      <c r="L299" s="261"/>
      <c r="M299" s="266" t="s">
        <v>882</v>
      </c>
      <c r="N299" s="266"/>
      <c r="O299" s="128"/>
    </row>
    <row r="300" spans="1:15" s="122" customFormat="1" hidden="1" outlineLevel="1">
      <c r="A300" s="135"/>
      <c r="C300" s="138" t="s">
        <v>53</v>
      </c>
      <c r="D300" s="138"/>
      <c r="E300" s="138" t="s">
        <v>27</v>
      </c>
      <c r="F300" s="138" t="s">
        <v>152</v>
      </c>
      <c r="H300" s="139"/>
      <c r="I300" s="139"/>
      <c r="J300" s="139"/>
      <c r="K300" s="199"/>
      <c r="L300" s="218" t="s">
        <v>883</v>
      </c>
      <c r="N300" s="138" t="s">
        <v>884</v>
      </c>
      <c r="O300" s="128"/>
    </row>
    <row r="301" spans="1:15" s="122" customFormat="1" hidden="1" outlineLevel="1">
      <c r="A301" s="135"/>
      <c r="C301" s="138" t="s">
        <v>53</v>
      </c>
      <c r="D301" s="138"/>
      <c r="E301" s="138" t="s">
        <v>27</v>
      </c>
      <c r="F301" s="138" t="s">
        <v>152</v>
      </c>
      <c r="H301" s="139"/>
      <c r="I301" s="139"/>
      <c r="J301" s="139"/>
      <c r="K301" s="199"/>
      <c r="L301" s="218" t="s">
        <v>885</v>
      </c>
      <c r="N301" s="138" t="s">
        <v>886</v>
      </c>
      <c r="O301" s="128"/>
    </row>
    <row r="302" spans="1:15" s="122" customFormat="1" hidden="1" outlineLevel="1">
      <c r="A302" s="135"/>
      <c r="C302" s="138" t="s">
        <v>53</v>
      </c>
      <c r="D302" s="138"/>
      <c r="E302" s="138" t="s">
        <v>27</v>
      </c>
      <c r="F302" s="138" t="s">
        <v>152</v>
      </c>
      <c r="H302" s="139"/>
      <c r="I302" s="139"/>
      <c r="J302" s="139"/>
      <c r="K302" s="199"/>
      <c r="L302" s="218" t="s">
        <v>887</v>
      </c>
      <c r="N302" s="138" t="s">
        <v>888</v>
      </c>
      <c r="O302" s="128"/>
    </row>
    <row r="303" spans="1:15" s="122" customFormat="1" hidden="1" outlineLevel="1">
      <c r="A303" s="135"/>
      <c r="C303" s="138" t="s">
        <v>53</v>
      </c>
      <c r="D303" s="138"/>
      <c r="E303" s="138" t="s">
        <v>27</v>
      </c>
      <c r="F303" s="138" t="s">
        <v>152</v>
      </c>
      <c r="H303" s="139"/>
      <c r="I303" s="139"/>
      <c r="J303" s="139"/>
      <c r="K303" s="199"/>
      <c r="L303" s="138" t="s">
        <v>87</v>
      </c>
      <c r="N303" s="138" t="s">
        <v>88</v>
      </c>
      <c r="O303" s="128"/>
    </row>
    <row r="304" spans="1:15" s="122" customFormat="1" hidden="1" outlineLevel="1">
      <c r="A304" s="135"/>
      <c r="C304" s="138" t="s">
        <v>53</v>
      </c>
      <c r="D304" s="138"/>
      <c r="E304" s="138" t="s">
        <v>27</v>
      </c>
      <c r="F304" s="138" t="s">
        <v>152</v>
      </c>
      <c r="H304" s="139"/>
      <c r="I304" s="139"/>
      <c r="J304" s="139"/>
      <c r="K304" s="199"/>
      <c r="L304" s="138" t="s">
        <v>99</v>
      </c>
      <c r="N304" s="138" t="s">
        <v>100</v>
      </c>
      <c r="O304" s="128"/>
    </row>
    <row r="305" spans="1:15" s="122" customFormat="1" hidden="1">
      <c r="A305" s="135" t="s">
        <v>709</v>
      </c>
      <c r="B305" s="124"/>
      <c r="C305" s="135"/>
      <c r="D305" s="124"/>
      <c r="E305" s="124"/>
      <c r="F305" s="124"/>
      <c r="G305" s="135"/>
      <c r="H305" s="135"/>
      <c r="I305" s="135"/>
      <c r="J305" s="135"/>
      <c r="K305" s="135"/>
      <c r="L305" s="124"/>
      <c r="M305" s="123"/>
      <c r="N305" s="125"/>
      <c r="O305" s="137"/>
    </row>
    <row r="306" spans="1:15" s="122" customFormat="1" hidden="1">
      <c r="B306" s="124"/>
      <c r="C306" s="135"/>
      <c r="D306" s="124"/>
      <c r="E306" s="124"/>
      <c r="F306" s="124"/>
      <c r="G306" s="135"/>
      <c r="H306" s="135"/>
      <c r="I306" s="135"/>
      <c r="J306" s="135"/>
      <c r="K306" s="135"/>
      <c r="L306" s="124"/>
      <c r="M306" s="123"/>
      <c r="N306" s="125"/>
      <c r="O306" s="137"/>
    </row>
    <row r="307" spans="1:15" s="156" customFormat="1">
      <c r="A307" s="156" t="s">
        <v>889</v>
      </c>
      <c r="B307" s="159"/>
      <c r="C307" s="160"/>
      <c r="D307" s="160"/>
      <c r="E307" s="160"/>
      <c r="F307" s="160"/>
      <c r="G307" s="161"/>
      <c r="H307" s="162"/>
      <c r="I307" s="162"/>
      <c r="J307" s="162"/>
      <c r="K307" s="163"/>
      <c r="L307" s="163"/>
      <c r="M307" s="164"/>
      <c r="N307" s="160"/>
      <c r="O307" s="165"/>
    </row>
    <row r="308" spans="1:15" s="8" customFormat="1" ht="30">
      <c r="A308" s="9" t="s">
        <v>890</v>
      </c>
      <c r="C308" s="11" t="s">
        <v>15</v>
      </c>
      <c r="D308" s="11" t="s">
        <v>487</v>
      </c>
      <c r="E308" s="9" t="s">
        <v>50</v>
      </c>
      <c r="F308" s="11" t="s">
        <v>76</v>
      </c>
      <c r="H308" s="83"/>
      <c r="I308" s="83"/>
      <c r="J308" s="83"/>
      <c r="L308" s="155" t="s">
        <v>891</v>
      </c>
      <c r="M308" s="269" t="s">
        <v>892</v>
      </c>
      <c r="N308" s="269"/>
      <c r="O308" s="7"/>
    </row>
    <row r="309" spans="1:15" s="8" customFormat="1" outlineLevel="1">
      <c r="A309" s="9"/>
      <c r="C309" s="14" t="s">
        <v>53</v>
      </c>
      <c r="D309" s="14"/>
      <c r="E309" s="14" t="s">
        <v>27</v>
      </c>
      <c r="F309" s="14" t="s">
        <v>152</v>
      </c>
      <c r="H309" s="83"/>
      <c r="I309" s="83"/>
      <c r="J309" s="83"/>
      <c r="K309" s="39"/>
      <c r="L309" s="158" t="s">
        <v>883</v>
      </c>
      <c r="N309" s="14" t="s">
        <v>884</v>
      </c>
      <c r="O309" s="11" t="str">
        <f>A314</f>
        <v>G6.02</v>
      </c>
    </row>
    <row r="310" spans="1:15" s="8" customFormat="1" outlineLevel="1">
      <c r="A310" s="9"/>
      <c r="C310" s="14" t="s">
        <v>53</v>
      </c>
      <c r="D310" s="14"/>
      <c r="E310" s="14" t="s">
        <v>27</v>
      </c>
      <c r="F310" s="14" t="s">
        <v>152</v>
      </c>
      <c r="H310" s="83"/>
      <c r="I310" s="83"/>
      <c r="J310" s="83"/>
      <c r="K310" s="39"/>
      <c r="L310" s="158" t="s">
        <v>885</v>
      </c>
      <c r="N310" s="14" t="s">
        <v>886</v>
      </c>
      <c r="O310" s="11" t="str">
        <f>A314</f>
        <v>G6.02</v>
      </c>
    </row>
    <row r="311" spans="1:15" s="8" customFormat="1" outlineLevel="1">
      <c r="A311" s="9"/>
      <c r="C311" s="14" t="s">
        <v>53</v>
      </c>
      <c r="D311" s="14"/>
      <c r="E311" s="14" t="s">
        <v>27</v>
      </c>
      <c r="F311" s="14" t="s">
        <v>152</v>
      </c>
      <c r="H311" s="83"/>
      <c r="I311" s="83"/>
      <c r="J311" s="83"/>
      <c r="K311" s="39"/>
      <c r="L311" s="158" t="s">
        <v>887</v>
      </c>
      <c r="N311" s="14" t="s">
        <v>893</v>
      </c>
      <c r="O311" s="11" t="str">
        <f>A314</f>
        <v>G6.02</v>
      </c>
    </row>
    <row r="312" spans="1:15" s="8" customFormat="1" outlineLevel="1">
      <c r="A312" s="9"/>
      <c r="C312" s="14" t="s">
        <v>53</v>
      </c>
      <c r="D312" s="14"/>
      <c r="E312" s="14" t="s">
        <v>27</v>
      </c>
      <c r="F312" s="14" t="s">
        <v>152</v>
      </c>
      <c r="H312" s="83"/>
      <c r="I312" s="83"/>
      <c r="J312" s="83"/>
      <c r="K312" s="39"/>
      <c r="L312" s="14" t="s">
        <v>87</v>
      </c>
      <c r="N312" s="14" t="s">
        <v>88</v>
      </c>
      <c r="O312" s="11" t="str">
        <f>A314</f>
        <v>G6.02</v>
      </c>
    </row>
    <row r="313" spans="1:15" s="8" customFormat="1" outlineLevel="1">
      <c r="A313" s="9"/>
      <c r="C313" s="14" t="s">
        <v>53</v>
      </c>
      <c r="D313" s="14"/>
      <c r="E313" s="14" t="s">
        <v>27</v>
      </c>
      <c r="F313" s="14" t="s">
        <v>152</v>
      </c>
      <c r="H313" s="83"/>
      <c r="I313" s="83"/>
      <c r="J313" s="83"/>
      <c r="K313" s="39"/>
      <c r="L313" s="14" t="s">
        <v>99</v>
      </c>
      <c r="N313" s="14" t="s">
        <v>100</v>
      </c>
      <c r="O313" s="11" t="str">
        <f>A314</f>
        <v>G6.02</v>
      </c>
    </row>
    <row r="314" spans="1:15" s="8" customFormat="1" ht="30">
      <c r="A314" s="9" t="s">
        <v>894</v>
      </c>
      <c r="C314" s="11" t="s">
        <v>15</v>
      </c>
      <c r="D314" s="11" t="s">
        <v>487</v>
      </c>
      <c r="E314" s="9" t="s">
        <v>50</v>
      </c>
      <c r="F314" s="11" t="s">
        <v>76</v>
      </c>
      <c r="H314" s="83"/>
      <c r="I314" s="83"/>
      <c r="J314" s="83"/>
      <c r="L314" s="155" t="s">
        <v>895</v>
      </c>
      <c r="M314" s="269" t="s">
        <v>896</v>
      </c>
      <c r="N314" s="269"/>
      <c r="O314" s="7"/>
    </row>
    <row r="315" spans="1:15" s="8" customFormat="1" outlineLevel="1">
      <c r="A315" s="9"/>
      <c r="C315" s="14" t="s">
        <v>53</v>
      </c>
      <c r="D315" s="14"/>
      <c r="E315" s="14" t="s">
        <v>27</v>
      </c>
      <c r="F315" s="14" t="s">
        <v>152</v>
      </c>
      <c r="H315" s="83"/>
      <c r="I315" s="83"/>
      <c r="J315" s="83"/>
      <c r="K315" s="39"/>
      <c r="L315" s="158" t="s">
        <v>883</v>
      </c>
      <c r="N315" s="14" t="s">
        <v>884</v>
      </c>
      <c r="O315" s="11" t="str">
        <f>A320</f>
        <v>G6.03</v>
      </c>
    </row>
    <row r="316" spans="1:15" s="8" customFormat="1" outlineLevel="1">
      <c r="A316" s="9"/>
      <c r="C316" s="14" t="s">
        <v>53</v>
      </c>
      <c r="D316" s="14"/>
      <c r="E316" s="14" t="s">
        <v>27</v>
      </c>
      <c r="F316" s="14" t="s">
        <v>152</v>
      </c>
      <c r="H316" s="83"/>
      <c r="I316" s="83"/>
      <c r="J316" s="83"/>
      <c r="K316" s="39"/>
      <c r="L316" s="158" t="s">
        <v>885</v>
      </c>
      <c r="N316" s="14" t="s">
        <v>886</v>
      </c>
      <c r="O316" s="11" t="str">
        <f>A320</f>
        <v>G6.03</v>
      </c>
    </row>
    <row r="317" spans="1:15" s="8" customFormat="1" outlineLevel="1">
      <c r="A317" s="9"/>
      <c r="C317" s="14" t="s">
        <v>53</v>
      </c>
      <c r="D317" s="14"/>
      <c r="E317" s="14" t="s">
        <v>27</v>
      </c>
      <c r="F317" s="14" t="s">
        <v>152</v>
      </c>
      <c r="H317" s="83"/>
      <c r="I317" s="83"/>
      <c r="J317" s="83"/>
      <c r="K317" s="39"/>
      <c r="L317" s="158" t="s">
        <v>887</v>
      </c>
      <c r="N317" s="14" t="s">
        <v>893</v>
      </c>
      <c r="O317" s="11" t="str">
        <f>A320</f>
        <v>G6.03</v>
      </c>
    </row>
    <row r="318" spans="1:15" s="8" customFormat="1" outlineLevel="1">
      <c r="A318" s="9"/>
      <c r="C318" s="14" t="s">
        <v>53</v>
      </c>
      <c r="D318" s="14"/>
      <c r="E318" s="14" t="s">
        <v>27</v>
      </c>
      <c r="F318" s="14" t="s">
        <v>152</v>
      </c>
      <c r="H318" s="83"/>
      <c r="I318" s="83"/>
      <c r="J318" s="83"/>
      <c r="K318" s="39"/>
      <c r="L318" s="14" t="s">
        <v>87</v>
      </c>
      <c r="N318" s="14" t="s">
        <v>88</v>
      </c>
      <c r="O318" s="11" t="str">
        <f>A320</f>
        <v>G6.03</v>
      </c>
    </row>
    <row r="319" spans="1:15" s="8" customFormat="1" outlineLevel="1">
      <c r="A319" s="9"/>
      <c r="C319" s="14" t="s">
        <v>53</v>
      </c>
      <c r="D319" s="14"/>
      <c r="E319" s="14" t="s">
        <v>27</v>
      </c>
      <c r="F319" s="14" t="s">
        <v>152</v>
      </c>
      <c r="H319" s="83"/>
      <c r="I319" s="83"/>
      <c r="J319" s="83"/>
      <c r="K319" s="39"/>
      <c r="L319" s="14" t="s">
        <v>99</v>
      </c>
      <c r="N319" s="14" t="s">
        <v>100</v>
      </c>
      <c r="O319" s="11" t="str">
        <f>A320</f>
        <v>G6.03</v>
      </c>
    </row>
    <row r="320" spans="1:15" s="8" customFormat="1" ht="45">
      <c r="A320" s="9" t="s">
        <v>897</v>
      </c>
      <c r="C320" s="11" t="s">
        <v>15</v>
      </c>
      <c r="D320" s="11" t="s">
        <v>487</v>
      </c>
      <c r="E320" s="9" t="s">
        <v>50</v>
      </c>
      <c r="F320" s="11" t="s">
        <v>76</v>
      </c>
      <c r="H320" s="83"/>
      <c r="I320" s="83"/>
      <c r="J320" s="83"/>
      <c r="L320" s="155" t="s">
        <v>898</v>
      </c>
      <c r="M320" s="269" t="s">
        <v>899</v>
      </c>
      <c r="N320" s="269"/>
      <c r="O320" s="7"/>
    </row>
    <row r="321" spans="1:22" s="8" customFormat="1" outlineLevel="1">
      <c r="A321" s="9"/>
      <c r="C321" s="14" t="s">
        <v>53</v>
      </c>
      <c r="D321" s="14"/>
      <c r="E321" s="14" t="s">
        <v>27</v>
      </c>
      <c r="F321" s="14" t="s">
        <v>152</v>
      </c>
      <c r="H321" s="83"/>
      <c r="I321" s="83"/>
      <c r="J321" s="83"/>
      <c r="K321" s="39"/>
      <c r="L321" s="158" t="s">
        <v>883</v>
      </c>
      <c r="N321" s="14" t="s">
        <v>884</v>
      </c>
      <c r="O321" s="11" t="str">
        <f>A326</f>
        <v>G6.04</v>
      </c>
    </row>
    <row r="322" spans="1:22" s="8" customFormat="1" outlineLevel="1">
      <c r="A322" s="9"/>
      <c r="C322" s="14" t="s">
        <v>53</v>
      </c>
      <c r="D322" s="14"/>
      <c r="E322" s="14" t="s">
        <v>27</v>
      </c>
      <c r="F322" s="14" t="s">
        <v>152</v>
      </c>
      <c r="H322" s="83"/>
      <c r="I322" s="83"/>
      <c r="J322" s="83"/>
      <c r="K322" s="39"/>
      <c r="L322" s="158" t="s">
        <v>885</v>
      </c>
      <c r="N322" s="14" t="s">
        <v>886</v>
      </c>
      <c r="O322" s="11" t="str">
        <f>A326</f>
        <v>G6.04</v>
      </c>
    </row>
    <row r="323" spans="1:22" s="8" customFormat="1" outlineLevel="1">
      <c r="A323" s="9"/>
      <c r="C323" s="14" t="s">
        <v>53</v>
      </c>
      <c r="D323" s="14"/>
      <c r="E323" s="14" t="s">
        <v>27</v>
      </c>
      <c r="F323" s="14" t="s">
        <v>152</v>
      </c>
      <c r="H323" s="83"/>
      <c r="I323" s="83"/>
      <c r="J323" s="83"/>
      <c r="K323" s="39"/>
      <c r="L323" s="158" t="s">
        <v>887</v>
      </c>
      <c r="N323" s="14" t="s">
        <v>893</v>
      </c>
      <c r="O323" s="11" t="str">
        <f>A326</f>
        <v>G6.04</v>
      </c>
    </row>
    <row r="324" spans="1:22" s="8" customFormat="1" outlineLevel="1">
      <c r="A324" s="9"/>
      <c r="C324" s="14" t="s">
        <v>53</v>
      </c>
      <c r="D324" s="14"/>
      <c r="E324" s="14" t="s">
        <v>27</v>
      </c>
      <c r="F324" s="14" t="s">
        <v>152</v>
      </c>
      <c r="H324" s="83"/>
      <c r="I324" s="83"/>
      <c r="J324" s="83"/>
      <c r="K324" s="39"/>
      <c r="L324" s="14" t="s">
        <v>87</v>
      </c>
      <c r="N324" s="14" t="s">
        <v>88</v>
      </c>
      <c r="O324" s="11" t="str">
        <f>A326</f>
        <v>G6.04</v>
      </c>
    </row>
    <row r="325" spans="1:22" s="8" customFormat="1" outlineLevel="1">
      <c r="A325" s="9"/>
      <c r="C325" s="14" t="s">
        <v>53</v>
      </c>
      <c r="D325" s="14"/>
      <c r="E325" s="14" t="s">
        <v>27</v>
      </c>
      <c r="F325" s="14" t="s">
        <v>152</v>
      </c>
      <c r="H325" s="83"/>
      <c r="I325" s="83"/>
      <c r="J325" s="83"/>
      <c r="K325" s="39"/>
      <c r="L325" s="14" t="s">
        <v>99</v>
      </c>
      <c r="N325" s="14" t="s">
        <v>100</v>
      </c>
      <c r="O325" s="11" t="str">
        <f>A326</f>
        <v>G6.04</v>
      </c>
    </row>
    <row r="326" spans="1:22" s="8" customFormat="1" ht="30">
      <c r="A326" s="9" t="s">
        <v>900</v>
      </c>
      <c r="C326" s="11" t="s">
        <v>15</v>
      </c>
      <c r="D326" s="11" t="s">
        <v>487</v>
      </c>
      <c r="E326" s="9" t="s">
        <v>50</v>
      </c>
      <c r="F326" s="11" t="s">
        <v>76</v>
      </c>
      <c r="H326" s="83"/>
      <c r="I326" s="83"/>
      <c r="J326" s="83"/>
      <c r="L326" s="155" t="s">
        <v>901</v>
      </c>
      <c r="M326" s="269" t="s">
        <v>902</v>
      </c>
      <c r="N326" s="269"/>
      <c r="O326" s="7"/>
    </row>
    <row r="327" spans="1:22" s="8" customFormat="1" outlineLevel="1">
      <c r="A327" s="9"/>
      <c r="C327" s="14" t="s">
        <v>53</v>
      </c>
      <c r="D327" s="14"/>
      <c r="E327" s="14" t="s">
        <v>27</v>
      </c>
      <c r="F327" s="14" t="s">
        <v>152</v>
      </c>
      <c r="H327" s="83"/>
      <c r="I327" s="83"/>
      <c r="J327" s="83"/>
      <c r="K327" s="39"/>
      <c r="L327" s="158" t="s">
        <v>883</v>
      </c>
      <c r="N327" s="14" t="s">
        <v>884</v>
      </c>
      <c r="O327" s="11" t="str">
        <f>A344</f>
        <v>G7.01</v>
      </c>
    </row>
    <row r="328" spans="1:22" s="8" customFormat="1" outlineLevel="1">
      <c r="A328" s="9"/>
      <c r="C328" s="14" t="s">
        <v>53</v>
      </c>
      <c r="D328" s="14"/>
      <c r="E328" s="14" t="s">
        <v>27</v>
      </c>
      <c r="F328" s="14" t="s">
        <v>152</v>
      </c>
      <c r="H328" s="83"/>
      <c r="I328" s="83"/>
      <c r="J328" s="83"/>
      <c r="K328" s="39"/>
      <c r="L328" s="158" t="s">
        <v>885</v>
      </c>
      <c r="N328" s="14" t="s">
        <v>886</v>
      </c>
      <c r="O328" s="220" t="str">
        <f>A344</f>
        <v>G7.01</v>
      </c>
    </row>
    <row r="329" spans="1:22" s="8" customFormat="1" outlineLevel="1">
      <c r="A329" s="9"/>
      <c r="C329" s="14" t="s">
        <v>53</v>
      </c>
      <c r="D329" s="14"/>
      <c r="E329" s="14" t="s">
        <v>27</v>
      </c>
      <c r="F329" s="14" t="s">
        <v>152</v>
      </c>
      <c r="H329" s="83"/>
      <c r="I329" s="83"/>
      <c r="J329" s="83"/>
      <c r="K329" s="39"/>
      <c r="L329" s="158" t="s">
        <v>887</v>
      </c>
      <c r="N329" s="14" t="s">
        <v>893</v>
      </c>
      <c r="O329" s="220" t="str">
        <f>A344</f>
        <v>G7.01</v>
      </c>
    </row>
    <row r="330" spans="1:22" s="8" customFormat="1" outlineLevel="1">
      <c r="A330" s="9"/>
      <c r="C330" s="14" t="s">
        <v>53</v>
      </c>
      <c r="D330" s="14"/>
      <c r="E330" s="14" t="s">
        <v>27</v>
      </c>
      <c r="F330" s="14" t="s">
        <v>152</v>
      </c>
      <c r="H330" s="83"/>
      <c r="I330" s="83"/>
      <c r="J330" s="83"/>
      <c r="K330" s="39"/>
      <c r="L330" s="14" t="s">
        <v>87</v>
      </c>
      <c r="N330" s="14" t="s">
        <v>88</v>
      </c>
      <c r="O330" s="220" t="str">
        <f>A344</f>
        <v>G7.01</v>
      </c>
    </row>
    <row r="331" spans="1:22" s="8" customFormat="1" outlineLevel="1">
      <c r="A331" s="9"/>
      <c r="C331" s="14" t="s">
        <v>53</v>
      </c>
      <c r="D331" s="14"/>
      <c r="E331" s="14" t="s">
        <v>27</v>
      </c>
      <c r="F331" s="14" t="s">
        <v>152</v>
      </c>
      <c r="H331" s="83"/>
      <c r="I331" s="83"/>
      <c r="J331" s="83"/>
      <c r="K331" s="39"/>
      <c r="L331" s="14" t="s">
        <v>99</v>
      </c>
      <c r="N331" s="14" t="s">
        <v>100</v>
      </c>
      <c r="O331" s="220" t="str">
        <f>A344</f>
        <v>G7.01</v>
      </c>
    </row>
    <row r="332" spans="1:22" s="134" customFormat="1" ht="30" hidden="1">
      <c r="A332" s="135" t="s">
        <v>903</v>
      </c>
      <c r="C332" s="128" t="s">
        <v>15</v>
      </c>
      <c r="D332" s="128" t="s">
        <v>42</v>
      </c>
      <c r="E332" s="128" t="s">
        <v>50</v>
      </c>
      <c r="F332" s="128" t="s">
        <v>76</v>
      </c>
      <c r="G332" s="135"/>
      <c r="H332" s="135"/>
      <c r="I332" s="135"/>
      <c r="J332" s="135"/>
      <c r="L332" s="219" t="s">
        <v>904</v>
      </c>
      <c r="M332" s="257" t="s">
        <v>905</v>
      </c>
      <c r="N332" s="257"/>
      <c r="O332" s="130"/>
      <c r="P332" s="129"/>
      <c r="Q332" s="129"/>
      <c r="R332" s="129"/>
      <c r="S332" s="129"/>
      <c r="T332" s="129"/>
      <c r="U332" s="129"/>
      <c r="V332" s="129"/>
    </row>
    <row r="333" spans="1:22" s="134" customFormat="1" hidden="1" outlineLevel="1">
      <c r="C333" s="138" t="s">
        <v>53</v>
      </c>
      <c r="D333" s="138"/>
      <c r="E333" s="138" t="s">
        <v>27</v>
      </c>
      <c r="F333" s="138" t="s">
        <v>152</v>
      </c>
      <c r="L333" s="216" t="s">
        <v>46</v>
      </c>
      <c r="N333" s="125" t="s">
        <v>47</v>
      </c>
      <c r="O333" s="128" t="str">
        <f>A344</f>
        <v>G7.01</v>
      </c>
    </row>
    <row r="334" spans="1:22" s="134" customFormat="1" hidden="1" outlineLevel="1">
      <c r="C334" s="138" t="s">
        <v>53</v>
      </c>
      <c r="D334" s="138"/>
      <c r="E334" s="138" t="s">
        <v>27</v>
      </c>
      <c r="F334" s="138" t="s">
        <v>152</v>
      </c>
      <c r="L334" s="216" t="s">
        <v>23</v>
      </c>
      <c r="N334" s="125" t="s">
        <v>49</v>
      </c>
      <c r="O334" s="128" t="str">
        <f>A337</f>
        <v>G6.06</v>
      </c>
    </row>
    <row r="335" spans="1:22" s="134" customFormat="1" hidden="1" outlineLevel="1">
      <c r="C335" s="138" t="s">
        <v>53</v>
      </c>
      <c r="D335" s="138"/>
      <c r="E335" s="138" t="s">
        <v>27</v>
      </c>
      <c r="F335" s="138" t="s">
        <v>152</v>
      </c>
      <c r="L335" s="138" t="s">
        <v>87</v>
      </c>
      <c r="N335" s="125" t="s">
        <v>88</v>
      </c>
      <c r="O335" s="128" t="str">
        <f>A344</f>
        <v>G7.01</v>
      </c>
    </row>
    <row r="336" spans="1:22" s="134" customFormat="1" hidden="1" outlineLevel="1">
      <c r="C336" s="138" t="s">
        <v>53</v>
      </c>
      <c r="D336" s="138"/>
      <c r="E336" s="138" t="s">
        <v>27</v>
      </c>
      <c r="F336" s="138" t="s">
        <v>152</v>
      </c>
      <c r="L336" s="138" t="s">
        <v>99</v>
      </c>
      <c r="N336" s="125" t="s">
        <v>100</v>
      </c>
      <c r="O336" s="128" t="str">
        <f>A344</f>
        <v>G7.01</v>
      </c>
    </row>
    <row r="337" spans="1:15" s="140" customFormat="1" hidden="1">
      <c r="A337" s="135" t="s">
        <v>906</v>
      </c>
      <c r="C337" s="128" t="s">
        <v>15</v>
      </c>
      <c r="D337" s="128" t="s">
        <v>42</v>
      </c>
      <c r="E337" s="128" t="s">
        <v>50</v>
      </c>
      <c r="F337" s="128" t="s">
        <v>76</v>
      </c>
      <c r="K337" s="131" t="s">
        <v>907</v>
      </c>
      <c r="M337" s="125" t="s">
        <v>908</v>
      </c>
      <c r="O337" s="128"/>
    </row>
    <row r="338" spans="1:15" s="140" customFormat="1" hidden="1" outlineLevel="1">
      <c r="C338" s="138" t="s">
        <v>53</v>
      </c>
      <c r="D338" s="138"/>
      <c r="E338" s="138" t="s">
        <v>27</v>
      </c>
      <c r="F338" s="138" t="s">
        <v>152</v>
      </c>
      <c r="L338" s="216" t="s">
        <v>46</v>
      </c>
      <c r="N338" s="125" t="s">
        <v>47</v>
      </c>
      <c r="O338" s="128" t="str">
        <f>A344</f>
        <v>G7.01</v>
      </c>
    </row>
    <row r="339" spans="1:15" s="140" customFormat="1" hidden="1" outlineLevel="1">
      <c r="C339" s="138" t="s">
        <v>53</v>
      </c>
      <c r="D339" s="138"/>
      <c r="E339" s="138" t="s">
        <v>27</v>
      </c>
      <c r="F339" s="138" t="s">
        <v>152</v>
      </c>
      <c r="L339" s="216" t="s">
        <v>23</v>
      </c>
      <c r="N339" s="125" t="s">
        <v>49</v>
      </c>
      <c r="O339" s="128" t="str">
        <f>A342</f>
        <v>G6.07</v>
      </c>
    </row>
    <row r="340" spans="1:15" s="140" customFormat="1" hidden="1" outlineLevel="1">
      <c r="C340" s="138" t="s">
        <v>53</v>
      </c>
      <c r="D340" s="138"/>
      <c r="E340" s="138" t="s">
        <v>27</v>
      </c>
      <c r="F340" s="138" t="s">
        <v>152</v>
      </c>
      <c r="L340" s="138" t="s">
        <v>87</v>
      </c>
      <c r="N340" s="125" t="s">
        <v>88</v>
      </c>
      <c r="O340" s="128" t="str">
        <f>A344</f>
        <v>G7.01</v>
      </c>
    </row>
    <row r="341" spans="1:15" s="140" customFormat="1" hidden="1" outlineLevel="1">
      <c r="C341" s="138" t="s">
        <v>53</v>
      </c>
      <c r="D341" s="138"/>
      <c r="E341" s="138" t="s">
        <v>27</v>
      </c>
      <c r="F341" s="138" t="s">
        <v>152</v>
      </c>
      <c r="L341" s="138" t="s">
        <v>99</v>
      </c>
      <c r="N341" s="125" t="s">
        <v>909</v>
      </c>
      <c r="O341" s="128" t="str">
        <f>A344</f>
        <v>G7.01</v>
      </c>
    </row>
    <row r="342" spans="1:15" s="140" customFormat="1" hidden="1">
      <c r="A342" s="135" t="s">
        <v>910</v>
      </c>
      <c r="C342" s="128" t="s">
        <v>15</v>
      </c>
      <c r="D342" s="128" t="s">
        <v>42</v>
      </c>
      <c r="E342" s="128" t="s">
        <v>73</v>
      </c>
      <c r="F342" s="128" t="s">
        <v>911</v>
      </c>
      <c r="G342" s="135"/>
      <c r="H342" s="135"/>
      <c r="I342" s="135"/>
      <c r="J342" s="135"/>
      <c r="K342" s="128" t="s">
        <v>912</v>
      </c>
      <c r="L342" s="129"/>
      <c r="M342" s="135" t="s">
        <v>913</v>
      </c>
      <c r="N342" s="138"/>
      <c r="O342" s="128" t="str">
        <f>A344</f>
        <v>G7.01</v>
      </c>
    </row>
    <row r="343" spans="1:15" s="156" customFormat="1">
      <c r="A343" s="156" t="s">
        <v>914</v>
      </c>
      <c r="B343" s="159"/>
      <c r="C343" s="160"/>
      <c r="D343" s="160"/>
      <c r="E343" s="160"/>
      <c r="F343" s="160"/>
      <c r="G343" s="161"/>
      <c r="H343" s="162"/>
      <c r="I343" s="162"/>
      <c r="J343" s="162"/>
      <c r="K343" s="163"/>
      <c r="L343" s="163"/>
      <c r="M343" s="164"/>
      <c r="N343" s="160"/>
      <c r="O343" s="165"/>
    </row>
    <row r="344" spans="1:15" s="8" customFormat="1" ht="31.5" customHeight="1">
      <c r="A344" s="9" t="s">
        <v>915</v>
      </c>
      <c r="B344" s="9"/>
      <c r="C344" s="11" t="s">
        <v>15</v>
      </c>
      <c r="D344" s="11" t="s">
        <v>42</v>
      </c>
      <c r="E344" s="11" t="s">
        <v>50</v>
      </c>
      <c r="F344" s="11" t="s">
        <v>76</v>
      </c>
      <c r="G344" s="21"/>
      <c r="H344" s="83"/>
      <c r="I344" s="83"/>
      <c r="J344" s="83"/>
      <c r="K344" s="270" t="s">
        <v>916</v>
      </c>
      <c r="L344" s="270"/>
      <c r="M344" s="254" t="s">
        <v>917</v>
      </c>
      <c r="N344" s="254"/>
      <c r="O344" s="84"/>
    </row>
    <row r="345" spans="1:15" s="8" customFormat="1" outlineLevel="1">
      <c r="A345" s="21"/>
      <c r="B345" s="21"/>
      <c r="C345" s="14" t="s">
        <v>53</v>
      </c>
      <c r="D345" s="14"/>
      <c r="E345" s="14" t="s">
        <v>27</v>
      </c>
      <c r="F345" s="14" t="s">
        <v>152</v>
      </c>
      <c r="G345" s="21"/>
      <c r="H345" s="83"/>
      <c r="I345" s="83"/>
      <c r="J345" s="83"/>
      <c r="K345" s="157"/>
      <c r="L345" s="157" t="s">
        <v>46</v>
      </c>
      <c r="M345" s="166"/>
      <c r="N345" s="14" t="s">
        <v>47</v>
      </c>
      <c r="O345" s="11" t="str">
        <f>A377</f>
        <v>G8.01</v>
      </c>
    </row>
    <row r="346" spans="1:15" s="8" customFormat="1" outlineLevel="1">
      <c r="A346" s="21"/>
      <c r="B346" s="21"/>
      <c r="C346" s="14" t="s">
        <v>53</v>
      </c>
      <c r="D346" s="14"/>
      <c r="E346" s="14" t="s">
        <v>27</v>
      </c>
      <c r="F346" s="14" t="s">
        <v>152</v>
      </c>
      <c r="G346" s="21"/>
      <c r="H346" s="83"/>
      <c r="I346" s="83"/>
      <c r="J346" s="83"/>
      <c r="K346" s="157"/>
      <c r="L346" s="157" t="s">
        <v>23</v>
      </c>
      <c r="M346" s="166"/>
      <c r="N346" s="14" t="s">
        <v>49</v>
      </c>
      <c r="O346" s="11" t="str">
        <f>A349</f>
        <v>G7.02</v>
      </c>
    </row>
    <row r="347" spans="1:15" s="8" customFormat="1" outlineLevel="1">
      <c r="A347" s="21"/>
      <c r="B347" s="21"/>
      <c r="C347" s="14" t="s">
        <v>53</v>
      </c>
      <c r="D347" s="14"/>
      <c r="E347" s="14" t="s">
        <v>27</v>
      </c>
      <c r="F347" s="14" t="s">
        <v>152</v>
      </c>
      <c r="G347" s="21"/>
      <c r="H347" s="83"/>
      <c r="I347" s="83"/>
      <c r="J347" s="83"/>
      <c r="K347" s="157"/>
      <c r="L347" s="157" t="s">
        <v>99</v>
      </c>
      <c r="M347" s="166"/>
      <c r="N347" s="14" t="s">
        <v>100</v>
      </c>
      <c r="O347" s="11" t="str">
        <f>A377</f>
        <v>G8.01</v>
      </c>
    </row>
    <row r="348" spans="1:15" s="8" customFormat="1" outlineLevel="1">
      <c r="A348" s="9"/>
      <c r="C348" s="14" t="s">
        <v>53</v>
      </c>
      <c r="D348" s="14"/>
      <c r="E348" s="14" t="s">
        <v>27</v>
      </c>
      <c r="F348" s="14" t="s">
        <v>152</v>
      </c>
      <c r="H348" s="83"/>
      <c r="I348" s="83"/>
      <c r="J348" s="83"/>
      <c r="K348" s="39"/>
      <c r="L348" s="157" t="s">
        <v>918</v>
      </c>
      <c r="N348" s="14" t="s">
        <v>919</v>
      </c>
      <c r="O348" s="11" t="str">
        <f>A377</f>
        <v>G8.01</v>
      </c>
    </row>
    <row r="349" spans="1:15" s="8" customFormat="1" ht="27.75" customHeight="1">
      <c r="A349" s="9" t="s">
        <v>920</v>
      </c>
      <c r="B349" s="9"/>
      <c r="C349" s="11" t="s">
        <v>15</v>
      </c>
      <c r="D349" s="11" t="s">
        <v>42</v>
      </c>
      <c r="E349" s="11" t="s">
        <v>50</v>
      </c>
      <c r="F349" s="11" t="s">
        <v>76</v>
      </c>
      <c r="G349" s="84"/>
      <c r="H349" s="83"/>
      <c r="I349" s="83"/>
      <c r="J349" s="83"/>
      <c r="K349" s="12" t="s">
        <v>921</v>
      </c>
      <c r="L349" s="12"/>
      <c r="M349" s="167" t="s">
        <v>922</v>
      </c>
      <c r="N349" s="14"/>
      <c r="O349" s="84"/>
    </row>
    <row r="350" spans="1:15" s="8" customFormat="1" outlineLevel="1">
      <c r="A350" s="21"/>
      <c r="B350" s="21"/>
      <c r="C350" s="14" t="s">
        <v>53</v>
      </c>
      <c r="D350" s="14"/>
      <c r="E350" s="14" t="s">
        <v>27</v>
      </c>
      <c r="F350" s="14" t="s">
        <v>152</v>
      </c>
      <c r="G350" s="84"/>
      <c r="H350" s="83"/>
      <c r="I350" s="83"/>
      <c r="J350" s="83"/>
      <c r="K350" s="157"/>
      <c r="L350" s="157" t="s">
        <v>46</v>
      </c>
      <c r="M350" s="166"/>
      <c r="N350" s="14" t="s">
        <v>47</v>
      </c>
      <c r="O350" s="11" t="str">
        <f>A353</f>
        <v>G7.03</v>
      </c>
    </row>
    <row r="351" spans="1:15" s="8" customFormat="1" outlineLevel="1">
      <c r="A351" s="21"/>
      <c r="B351" s="21"/>
      <c r="C351" s="14" t="s">
        <v>53</v>
      </c>
      <c r="D351" s="14"/>
      <c r="E351" s="14" t="s">
        <v>27</v>
      </c>
      <c r="F351" s="14" t="s">
        <v>152</v>
      </c>
      <c r="G351" s="84"/>
      <c r="H351" s="83"/>
      <c r="I351" s="83"/>
      <c r="J351" s="83"/>
      <c r="K351" s="157"/>
      <c r="L351" s="157" t="s">
        <v>23</v>
      </c>
      <c r="M351" s="166"/>
      <c r="N351" s="14" t="s">
        <v>49</v>
      </c>
      <c r="O351" s="11" t="str">
        <f>A364</f>
        <v>G7.04</v>
      </c>
    </row>
    <row r="352" spans="1:15" s="8" customFormat="1" outlineLevel="1">
      <c r="A352" s="21"/>
      <c r="B352" s="21"/>
      <c r="C352" s="14" t="s">
        <v>53</v>
      </c>
      <c r="D352" s="14"/>
      <c r="E352" s="14" t="s">
        <v>27</v>
      </c>
      <c r="F352" s="14" t="s">
        <v>152</v>
      </c>
      <c r="G352" s="84"/>
      <c r="H352" s="83"/>
      <c r="I352" s="83"/>
      <c r="J352" s="83"/>
      <c r="K352" s="157"/>
      <c r="L352" s="157" t="s">
        <v>99</v>
      </c>
      <c r="M352" s="166"/>
      <c r="N352" s="14" t="s">
        <v>100</v>
      </c>
      <c r="O352" s="11" t="str">
        <f>A377</f>
        <v>G8.01</v>
      </c>
    </row>
    <row r="353" spans="1:15" s="8" customFormat="1">
      <c r="A353" s="9" t="s">
        <v>923</v>
      </c>
      <c r="B353" s="9"/>
      <c r="C353" s="11" t="s">
        <v>15</v>
      </c>
      <c r="D353" s="11" t="s">
        <v>42</v>
      </c>
      <c r="E353" s="11" t="s">
        <v>50</v>
      </c>
      <c r="F353" s="11" t="s">
        <v>76</v>
      </c>
      <c r="G353" s="84"/>
      <c r="H353" s="83"/>
      <c r="I353" s="83"/>
      <c r="J353" s="83"/>
      <c r="K353" s="12" t="s">
        <v>924</v>
      </c>
      <c r="L353" s="12"/>
      <c r="M353" s="9" t="s">
        <v>925</v>
      </c>
      <c r="N353" s="14"/>
      <c r="O353" s="84"/>
    </row>
    <row r="354" spans="1:15" s="8" customFormat="1" outlineLevel="1">
      <c r="A354" s="21"/>
      <c r="B354" s="21"/>
      <c r="C354" s="14" t="s">
        <v>53</v>
      </c>
      <c r="D354" s="14"/>
      <c r="E354" s="14" t="s">
        <v>27</v>
      </c>
      <c r="F354" s="14" t="s">
        <v>152</v>
      </c>
      <c r="G354" s="84"/>
      <c r="H354" s="83"/>
      <c r="I354" s="83"/>
      <c r="J354" s="83"/>
      <c r="K354" s="157"/>
      <c r="L354" s="157" t="s">
        <v>926</v>
      </c>
      <c r="M354" s="166"/>
      <c r="N354" s="14" t="s">
        <v>927</v>
      </c>
      <c r="O354" s="11" t="str">
        <f>A364</f>
        <v>G7.04</v>
      </c>
    </row>
    <row r="355" spans="1:15" s="8" customFormat="1" outlineLevel="1">
      <c r="A355" s="21"/>
      <c r="B355" s="21"/>
      <c r="C355" s="14" t="s">
        <v>53</v>
      </c>
      <c r="D355" s="14"/>
      <c r="E355" s="14" t="s">
        <v>27</v>
      </c>
      <c r="F355" s="14" t="s">
        <v>152</v>
      </c>
      <c r="G355" s="84"/>
      <c r="H355" s="83"/>
      <c r="I355" s="83"/>
      <c r="J355" s="83"/>
      <c r="K355" s="157"/>
      <c r="L355" s="157" t="s">
        <v>928</v>
      </c>
      <c r="M355" s="166"/>
      <c r="N355" s="14" t="s">
        <v>929</v>
      </c>
      <c r="O355" s="11" t="str">
        <f>A364</f>
        <v>G7.04</v>
      </c>
    </row>
    <row r="356" spans="1:15" s="8" customFormat="1" ht="33" customHeight="1" outlineLevel="1">
      <c r="A356" s="21"/>
      <c r="B356" s="21"/>
      <c r="C356" s="14" t="s">
        <v>53</v>
      </c>
      <c r="D356" s="14"/>
      <c r="E356" s="14" t="s">
        <v>27</v>
      </c>
      <c r="F356" s="14" t="s">
        <v>152</v>
      </c>
      <c r="G356" s="84"/>
      <c r="H356" s="83"/>
      <c r="I356" s="83"/>
      <c r="J356" s="83"/>
      <c r="K356" s="267" t="s">
        <v>930</v>
      </c>
      <c r="L356" s="267"/>
      <c r="M356" s="166"/>
      <c r="N356" s="14" t="s">
        <v>931</v>
      </c>
      <c r="O356" s="11" t="str">
        <f>A364</f>
        <v>G7.04</v>
      </c>
    </row>
    <row r="357" spans="1:15" s="8" customFormat="1" outlineLevel="1">
      <c r="A357" s="21"/>
      <c r="B357" s="21"/>
      <c r="C357" s="14" t="s">
        <v>53</v>
      </c>
      <c r="D357" s="14"/>
      <c r="E357" s="14" t="s">
        <v>27</v>
      </c>
      <c r="F357" s="14" t="s">
        <v>152</v>
      </c>
      <c r="G357" s="84"/>
      <c r="H357" s="83"/>
      <c r="I357" s="83"/>
      <c r="J357" s="83"/>
      <c r="K357" s="157"/>
      <c r="L357" s="157" t="s">
        <v>932</v>
      </c>
      <c r="M357" s="166"/>
      <c r="N357" s="14" t="s">
        <v>933</v>
      </c>
      <c r="O357" s="11" t="str">
        <f>A364</f>
        <v>G7.04</v>
      </c>
    </row>
    <row r="358" spans="1:15" s="8" customFormat="1" outlineLevel="1">
      <c r="A358" s="21"/>
      <c r="B358" s="21"/>
      <c r="C358" s="14" t="s">
        <v>53</v>
      </c>
      <c r="D358" s="14"/>
      <c r="E358" s="14" t="s">
        <v>27</v>
      </c>
      <c r="F358" s="14" t="s">
        <v>152</v>
      </c>
      <c r="G358" s="84"/>
      <c r="H358" s="83"/>
      <c r="I358" s="83"/>
      <c r="J358" s="83"/>
      <c r="K358" s="157"/>
      <c r="L358" s="157" t="s">
        <v>934</v>
      </c>
      <c r="M358" s="166"/>
      <c r="N358" s="14" t="s">
        <v>935</v>
      </c>
      <c r="O358" s="11" t="str">
        <f>A364</f>
        <v>G7.04</v>
      </c>
    </row>
    <row r="359" spans="1:15" s="8" customFormat="1" outlineLevel="1">
      <c r="A359" s="21"/>
      <c r="B359" s="21"/>
      <c r="C359" s="14" t="s">
        <v>53</v>
      </c>
      <c r="D359" s="14"/>
      <c r="E359" s="14" t="s">
        <v>27</v>
      </c>
      <c r="F359" s="14" t="s">
        <v>152</v>
      </c>
      <c r="G359" s="84"/>
      <c r="H359" s="83"/>
      <c r="I359" s="83"/>
      <c r="J359" s="83"/>
      <c r="K359" s="157"/>
      <c r="L359" s="157" t="s">
        <v>936</v>
      </c>
      <c r="M359" s="166"/>
      <c r="N359" s="14" t="s">
        <v>937</v>
      </c>
      <c r="O359" s="11" t="str">
        <f>A364</f>
        <v>G7.04</v>
      </c>
    </row>
    <row r="360" spans="1:15" s="8" customFormat="1" outlineLevel="1">
      <c r="A360" s="21"/>
      <c r="B360" s="21"/>
      <c r="C360" s="14" t="s">
        <v>53</v>
      </c>
      <c r="D360" s="14"/>
      <c r="E360" s="14" t="s">
        <v>27</v>
      </c>
      <c r="F360" s="14" t="s">
        <v>152</v>
      </c>
      <c r="G360" s="84"/>
      <c r="H360" s="83"/>
      <c r="I360" s="83"/>
      <c r="J360" s="83"/>
      <c r="K360" s="157"/>
      <c r="L360" s="157" t="s">
        <v>87</v>
      </c>
      <c r="M360" s="166"/>
      <c r="N360" s="14" t="s">
        <v>88</v>
      </c>
      <c r="O360" s="11" t="str">
        <f>A364</f>
        <v>G7.04</v>
      </c>
    </row>
    <row r="361" spans="1:15" s="8" customFormat="1" outlineLevel="1">
      <c r="A361" s="21"/>
      <c r="B361" s="21"/>
      <c r="C361" s="14" t="s">
        <v>53</v>
      </c>
      <c r="D361" s="14"/>
      <c r="E361" s="14" t="s">
        <v>27</v>
      </c>
      <c r="F361" s="14" t="s">
        <v>152</v>
      </c>
      <c r="G361" s="84"/>
      <c r="H361" s="83"/>
      <c r="I361" s="83"/>
      <c r="J361" s="83"/>
      <c r="K361" s="157"/>
      <c r="L361" s="157" t="s">
        <v>99</v>
      </c>
      <c r="M361" s="166"/>
      <c r="N361" s="14" t="s">
        <v>100</v>
      </c>
      <c r="O361" s="11" t="str">
        <f>A364</f>
        <v>G7.04</v>
      </c>
    </row>
    <row r="362" spans="1:15" s="8" customFormat="1" outlineLevel="1">
      <c r="A362" s="21"/>
      <c r="B362" s="21"/>
      <c r="C362" s="14" t="s">
        <v>53</v>
      </c>
      <c r="D362" s="14"/>
      <c r="E362" s="14" t="s">
        <v>27</v>
      </c>
      <c r="F362" s="14" t="s">
        <v>152</v>
      </c>
      <c r="G362" s="84"/>
      <c r="H362" s="83"/>
      <c r="I362" s="83"/>
      <c r="J362" s="83"/>
      <c r="K362" s="157"/>
      <c r="L362" s="157" t="s">
        <v>938</v>
      </c>
      <c r="M362" s="166"/>
      <c r="N362" s="14" t="s">
        <v>372</v>
      </c>
      <c r="O362" s="11" t="str">
        <f>A363</f>
        <v>G7.03x</v>
      </c>
    </row>
    <row r="363" spans="1:15" s="8" customFormat="1" outlineLevel="1">
      <c r="A363" s="9" t="s">
        <v>939</v>
      </c>
      <c r="C363" s="9" t="s">
        <v>15</v>
      </c>
      <c r="D363" s="9" t="s">
        <v>16</v>
      </c>
      <c r="E363" s="9" t="s">
        <v>74</v>
      </c>
      <c r="F363" s="9" t="s">
        <v>28</v>
      </c>
      <c r="G363" s="25"/>
      <c r="H363" s="52"/>
      <c r="I363" s="52"/>
      <c r="J363" s="52"/>
      <c r="K363" s="39" t="s">
        <v>940</v>
      </c>
      <c r="L363" s="39"/>
      <c r="M363" s="166"/>
      <c r="N363" s="9" t="s">
        <v>941</v>
      </c>
      <c r="O363" s="35" t="str">
        <f>A364</f>
        <v>G7.04</v>
      </c>
    </row>
    <row r="364" spans="1:15" s="8" customFormat="1">
      <c r="A364" s="9" t="s">
        <v>942</v>
      </c>
      <c r="B364" s="9"/>
      <c r="C364" s="11" t="s">
        <v>15</v>
      </c>
      <c r="D364" s="11" t="s">
        <v>42</v>
      </c>
      <c r="E364" s="11" t="s">
        <v>50</v>
      </c>
      <c r="F364" s="11" t="s">
        <v>76</v>
      </c>
      <c r="G364" s="84"/>
      <c r="H364" s="83"/>
      <c r="I364" s="83"/>
      <c r="J364" s="83"/>
      <c r="K364" s="12" t="s">
        <v>943</v>
      </c>
      <c r="L364" s="12"/>
      <c r="M364" s="167" t="s">
        <v>944</v>
      </c>
      <c r="N364" s="14"/>
      <c r="O364" s="84"/>
    </row>
    <row r="365" spans="1:15" s="8" customFormat="1" outlineLevel="1">
      <c r="A365" s="21"/>
      <c r="B365" s="21"/>
      <c r="C365" s="14" t="s">
        <v>53</v>
      </c>
      <c r="D365" s="14"/>
      <c r="E365" s="14" t="s">
        <v>27</v>
      </c>
      <c r="F365" s="14" t="s">
        <v>152</v>
      </c>
      <c r="G365" s="84"/>
      <c r="H365" s="83"/>
      <c r="I365" s="83"/>
      <c r="J365" s="83"/>
      <c r="K365" s="157"/>
      <c r="L365" s="157" t="s">
        <v>46</v>
      </c>
      <c r="M365" s="166"/>
      <c r="N365" s="14" t="s">
        <v>47</v>
      </c>
      <c r="O365" s="11" t="str">
        <f>A377</f>
        <v>G8.01</v>
      </c>
    </row>
    <row r="366" spans="1:15" s="8" customFormat="1" outlineLevel="1">
      <c r="A366" s="21"/>
      <c r="B366" s="21"/>
      <c r="C366" s="14" t="s">
        <v>53</v>
      </c>
      <c r="D366" s="14"/>
      <c r="E366" s="14" t="s">
        <v>27</v>
      </c>
      <c r="F366" s="14" t="s">
        <v>152</v>
      </c>
      <c r="G366" s="84"/>
      <c r="H366" s="83"/>
      <c r="I366" s="83"/>
      <c r="J366" s="83"/>
      <c r="K366" s="157"/>
      <c r="L366" s="157" t="s">
        <v>23</v>
      </c>
      <c r="M366" s="166"/>
      <c r="N366" s="14" t="s">
        <v>49</v>
      </c>
      <c r="O366" s="11" t="str">
        <f>A368</f>
        <v>G7.05</v>
      </c>
    </row>
    <row r="367" spans="1:15" s="8" customFormat="1" outlineLevel="1">
      <c r="A367" s="21"/>
      <c r="B367" s="21"/>
      <c r="C367" s="14" t="s">
        <v>53</v>
      </c>
      <c r="D367" s="14"/>
      <c r="E367" s="14" t="s">
        <v>27</v>
      </c>
      <c r="F367" s="14" t="s">
        <v>152</v>
      </c>
      <c r="G367" s="84"/>
      <c r="H367" s="83"/>
      <c r="I367" s="83"/>
      <c r="J367" s="83"/>
      <c r="K367" s="157"/>
      <c r="L367" s="157" t="s">
        <v>99</v>
      </c>
      <c r="M367" s="166"/>
      <c r="N367" s="14" t="s">
        <v>100</v>
      </c>
      <c r="O367" s="11" t="str">
        <f>A377</f>
        <v>G8.01</v>
      </c>
    </row>
    <row r="368" spans="1:15" s="8" customFormat="1">
      <c r="A368" s="9" t="s">
        <v>945</v>
      </c>
      <c r="B368" s="9"/>
      <c r="C368" s="11" t="s">
        <v>15</v>
      </c>
      <c r="D368" s="11" t="s">
        <v>42</v>
      </c>
      <c r="E368" s="11" t="s">
        <v>50</v>
      </c>
      <c r="F368" s="11" t="s">
        <v>76</v>
      </c>
      <c r="G368" s="84"/>
      <c r="H368" s="83"/>
      <c r="I368" s="83"/>
      <c r="J368" s="83"/>
      <c r="K368" s="12" t="s">
        <v>946</v>
      </c>
      <c r="L368" s="12"/>
      <c r="M368" s="14" t="s">
        <v>947</v>
      </c>
      <c r="N368" s="14"/>
      <c r="O368" s="84"/>
    </row>
    <row r="369" spans="1:15" s="8" customFormat="1" outlineLevel="1">
      <c r="A369" s="21"/>
      <c r="B369" s="21"/>
      <c r="C369" s="14" t="s">
        <v>53</v>
      </c>
      <c r="D369" s="14"/>
      <c r="E369" s="14" t="s">
        <v>27</v>
      </c>
      <c r="F369" s="14" t="s">
        <v>152</v>
      </c>
      <c r="G369" s="84"/>
      <c r="H369" s="83"/>
      <c r="I369" s="83"/>
      <c r="J369" s="83"/>
      <c r="K369" s="157"/>
      <c r="L369" s="157" t="s">
        <v>46</v>
      </c>
      <c r="M369" s="166"/>
      <c r="N369" s="14" t="s">
        <v>47</v>
      </c>
      <c r="O369" s="11" t="str">
        <f>A377</f>
        <v>G8.01</v>
      </c>
    </row>
    <row r="370" spans="1:15" s="8" customFormat="1" outlineLevel="1">
      <c r="A370" s="21"/>
      <c r="B370" s="21"/>
      <c r="C370" s="14" t="s">
        <v>53</v>
      </c>
      <c r="D370" s="14"/>
      <c r="E370" s="14" t="s">
        <v>27</v>
      </c>
      <c r="F370" s="14" t="s">
        <v>152</v>
      </c>
      <c r="G370" s="84"/>
      <c r="H370" s="83"/>
      <c r="I370" s="83"/>
      <c r="J370" s="83"/>
      <c r="K370" s="157"/>
      <c r="L370" s="157" t="s">
        <v>23</v>
      </c>
      <c r="M370" s="166"/>
      <c r="N370" s="14" t="s">
        <v>49</v>
      </c>
      <c r="O370" s="11" t="str">
        <f>A372</f>
        <v>G7.06</v>
      </c>
    </row>
    <row r="371" spans="1:15" s="8" customFormat="1" outlineLevel="1">
      <c r="A371" s="21"/>
      <c r="B371" s="21"/>
      <c r="C371" s="14" t="s">
        <v>53</v>
      </c>
      <c r="D371" s="14"/>
      <c r="E371" s="14" t="s">
        <v>27</v>
      </c>
      <c r="F371" s="14" t="s">
        <v>152</v>
      </c>
      <c r="G371" s="84"/>
      <c r="H371" s="83"/>
      <c r="I371" s="83"/>
      <c r="J371" s="83"/>
      <c r="K371" s="157"/>
      <c r="L371" s="157" t="s">
        <v>99</v>
      </c>
      <c r="M371" s="166"/>
      <c r="N371" s="14" t="s">
        <v>100</v>
      </c>
      <c r="O371" s="11" t="str">
        <f>A377</f>
        <v>G8.01</v>
      </c>
    </row>
    <row r="372" spans="1:15" s="8" customFormat="1">
      <c r="A372" s="9" t="s">
        <v>948</v>
      </c>
      <c r="B372" s="9"/>
      <c r="C372" s="11" t="s">
        <v>15</v>
      </c>
      <c r="D372" s="11" t="s">
        <v>42</v>
      </c>
      <c r="E372" s="11" t="s">
        <v>50</v>
      </c>
      <c r="F372" s="11" t="s">
        <v>76</v>
      </c>
      <c r="G372" s="84"/>
      <c r="H372" s="83"/>
      <c r="I372" s="83"/>
      <c r="J372" s="83"/>
      <c r="K372" s="12" t="s">
        <v>949</v>
      </c>
      <c r="L372" s="12"/>
      <c r="M372" s="14" t="s">
        <v>950</v>
      </c>
      <c r="N372" s="14"/>
      <c r="O372" s="84"/>
    </row>
    <row r="373" spans="1:15" s="8" customFormat="1" outlineLevel="1">
      <c r="A373" s="21"/>
      <c r="B373" s="21"/>
      <c r="C373" s="14" t="s">
        <v>53</v>
      </c>
      <c r="D373" s="14"/>
      <c r="E373" s="14" t="s">
        <v>27</v>
      </c>
      <c r="F373" s="14" t="s">
        <v>152</v>
      </c>
      <c r="G373" s="84"/>
      <c r="H373" s="83"/>
      <c r="I373" s="83"/>
      <c r="J373" s="83"/>
      <c r="K373" s="157"/>
      <c r="L373" s="157" t="s">
        <v>46</v>
      </c>
      <c r="M373" s="166"/>
      <c r="N373" s="14" t="s">
        <v>47</v>
      </c>
      <c r="O373" s="11" t="str">
        <f>A385</f>
        <v>G8.03</v>
      </c>
    </row>
    <row r="374" spans="1:15" s="8" customFormat="1" outlineLevel="1">
      <c r="A374" s="21"/>
      <c r="B374" s="21"/>
      <c r="C374" s="14" t="s">
        <v>53</v>
      </c>
      <c r="D374" s="14"/>
      <c r="E374" s="14" t="s">
        <v>27</v>
      </c>
      <c r="F374" s="14" t="s">
        <v>152</v>
      </c>
      <c r="G374" s="84"/>
      <c r="H374" s="83"/>
      <c r="I374" s="83"/>
      <c r="J374" s="83"/>
      <c r="K374" s="157"/>
      <c r="L374" s="157" t="s">
        <v>23</v>
      </c>
      <c r="M374" s="166"/>
      <c r="N374" s="14" t="s">
        <v>49</v>
      </c>
      <c r="O374" s="11" t="str">
        <f>A385</f>
        <v>G8.03</v>
      </c>
    </row>
    <row r="375" spans="1:15" s="8" customFormat="1" outlineLevel="1">
      <c r="A375" s="21"/>
      <c r="B375" s="21"/>
      <c r="C375" s="14" t="s">
        <v>53</v>
      </c>
      <c r="D375" s="14"/>
      <c r="E375" s="14" t="s">
        <v>27</v>
      </c>
      <c r="F375" s="14" t="s">
        <v>152</v>
      </c>
      <c r="G375" s="84"/>
      <c r="H375" s="83"/>
      <c r="I375" s="83"/>
      <c r="J375" s="83"/>
      <c r="K375" s="157"/>
      <c r="L375" s="157" t="s">
        <v>99</v>
      </c>
      <c r="M375" s="166"/>
      <c r="N375" s="14" t="s">
        <v>100</v>
      </c>
      <c r="O375" s="11" t="str">
        <f>A385</f>
        <v>G8.03</v>
      </c>
    </row>
    <row r="376" spans="1:15" s="156" customFormat="1">
      <c r="A376" s="156" t="s">
        <v>521</v>
      </c>
      <c r="B376" s="159"/>
      <c r="C376" s="160"/>
      <c r="D376" s="160"/>
      <c r="E376" s="160"/>
      <c r="F376" s="160"/>
      <c r="G376" s="161"/>
      <c r="H376" s="162"/>
      <c r="I376" s="162"/>
      <c r="J376" s="162"/>
      <c r="K376" s="163"/>
      <c r="L376" s="163"/>
      <c r="M376" s="160" t="s">
        <v>951</v>
      </c>
      <c r="N376" s="160"/>
      <c r="O376" s="165"/>
    </row>
    <row r="377" spans="1:15" s="140" customFormat="1" hidden="1">
      <c r="A377" s="135" t="s">
        <v>952</v>
      </c>
      <c r="C377" s="128" t="s">
        <v>15</v>
      </c>
      <c r="D377" s="128" t="s">
        <v>42</v>
      </c>
      <c r="E377" s="128" t="s">
        <v>50</v>
      </c>
      <c r="F377" s="128" t="s">
        <v>76</v>
      </c>
      <c r="H377" s="139"/>
      <c r="I377" s="139"/>
      <c r="J377" s="139"/>
      <c r="K377" s="131" t="s">
        <v>953</v>
      </c>
      <c r="L377" s="131"/>
      <c r="M377" s="135" t="s">
        <v>954</v>
      </c>
      <c r="N377" s="138"/>
    </row>
    <row r="378" spans="1:15" s="140" customFormat="1" hidden="1" outlineLevel="1">
      <c r="A378" s="135"/>
      <c r="C378" s="138" t="s">
        <v>53</v>
      </c>
      <c r="D378" s="138"/>
      <c r="E378" s="138" t="s">
        <v>27</v>
      </c>
      <c r="F378" s="138" t="s">
        <v>152</v>
      </c>
      <c r="H378" s="139"/>
      <c r="I378" s="139"/>
      <c r="J378" s="139"/>
      <c r="K378" s="216"/>
      <c r="L378" s="138" t="s">
        <v>46</v>
      </c>
      <c r="M378" s="135"/>
      <c r="N378" s="138" t="s">
        <v>47</v>
      </c>
      <c r="O378" s="128" t="str">
        <f>A381</f>
        <v>G8.02</v>
      </c>
    </row>
    <row r="379" spans="1:15" s="140" customFormat="1" hidden="1" outlineLevel="1">
      <c r="A379" s="135"/>
      <c r="C379" s="138" t="s">
        <v>53</v>
      </c>
      <c r="D379" s="138"/>
      <c r="E379" s="138" t="s">
        <v>27</v>
      </c>
      <c r="F379" s="138" t="s">
        <v>152</v>
      </c>
      <c r="H379" s="139"/>
      <c r="I379" s="139"/>
      <c r="J379" s="139"/>
      <c r="K379" s="216"/>
      <c r="L379" s="138" t="s">
        <v>23</v>
      </c>
      <c r="M379" s="135"/>
      <c r="N379" s="138" t="s">
        <v>49</v>
      </c>
      <c r="O379" s="128" t="str">
        <f>A381</f>
        <v>G8.02</v>
      </c>
    </row>
    <row r="380" spans="1:15" s="140" customFormat="1" hidden="1" outlineLevel="1">
      <c r="A380" s="135"/>
      <c r="C380" s="138" t="s">
        <v>53</v>
      </c>
      <c r="D380" s="138"/>
      <c r="E380" s="138" t="s">
        <v>27</v>
      </c>
      <c r="F380" s="138" t="s">
        <v>152</v>
      </c>
      <c r="H380" s="139"/>
      <c r="I380" s="139"/>
      <c r="J380" s="139"/>
      <c r="K380" s="216"/>
      <c r="L380" s="138" t="s">
        <v>955</v>
      </c>
      <c r="M380" s="135"/>
      <c r="N380" s="138" t="s">
        <v>956</v>
      </c>
      <c r="O380" s="127" t="str">
        <f>A381</f>
        <v>G8.02</v>
      </c>
    </row>
    <row r="381" spans="1:15" s="140" customFormat="1" hidden="1">
      <c r="A381" s="135" t="s">
        <v>957</v>
      </c>
      <c r="C381" s="128" t="s">
        <v>15</v>
      </c>
      <c r="D381" s="128" t="s">
        <v>42</v>
      </c>
      <c r="E381" s="128" t="s">
        <v>50</v>
      </c>
      <c r="F381" s="128" t="s">
        <v>76</v>
      </c>
      <c r="H381" s="139"/>
      <c r="I381" s="139"/>
      <c r="J381" s="139"/>
      <c r="K381" s="131" t="s">
        <v>958</v>
      </c>
      <c r="L381" s="131"/>
      <c r="M381" s="135" t="s">
        <v>959</v>
      </c>
      <c r="N381" s="138"/>
      <c r="O381" s="128"/>
    </row>
    <row r="382" spans="1:15" s="140" customFormat="1" hidden="1" outlineLevel="1">
      <c r="A382" s="135"/>
      <c r="C382" s="138" t="s">
        <v>53</v>
      </c>
      <c r="D382" s="138"/>
      <c r="E382" s="138" t="s">
        <v>27</v>
      </c>
      <c r="F382" s="138" t="s">
        <v>152</v>
      </c>
      <c r="H382" s="139"/>
      <c r="I382" s="139"/>
      <c r="J382" s="139"/>
      <c r="K382" s="216"/>
      <c r="L382" s="138" t="s">
        <v>46</v>
      </c>
      <c r="M382" s="135"/>
      <c r="N382" s="138" t="s">
        <v>47</v>
      </c>
      <c r="O382" s="127" t="str">
        <f>A385</f>
        <v>G8.03</v>
      </c>
    </row>
    <row r="383" spans="1:15" s="140" customFormat="1" hidden="1" outlineLevel="1">
      <c r="A383" s="135"/>
      <c r="C383" s="138" t="s">
        <v>53</v>
      </c>
      <c r="D383" s="138"/>
      <c r="E383" s="138" t="s">
        <v>27</v>
      </c>
      <c r="F383" s="138" t="s">
        <v>152</v>
      </c>
      <c r="H383" s="139"/>
      <c r="I383" s="139"/>
      <c r="J383" s="139"/>
      <c r="K383" s="216"/>
      <c r="L383" s="138" t="s">
        <v>23</v>
      </c>
      <c r="M383" s="135"/>
      <c r="N383" s="138" t="s">
        <v>49</v>
      </c>
      <c r="O383" s="127" t="str">
        <f>A385</f>
        <v>G8.03</v>
      </c>
    </row>
    <row r="384" spans="1:15" s="140" customFormat="1" hidden="1" outlineLevel="1">
      <c r="A384" s="135"/>
      <c r="C384" s="138" t="s">
        <v>53</v>
      </c>
      <c r="D384" s="138"/>
      <c r="E384" s="138" t="s">
        <v>27</v>
      </c>
      <c r="F384" s="138" t="s">
        <v>152</v>
      </c>
      <c r="H384" s="139"/>
      <c r="I384" s="139"/>
      <c r="J384" s="139"/>
      <c r="K384" s="216"/>
      <c r="L384" s="138" t="s">
        <v>955</v>
      </c>
      <c r="M384" s="135"/>
      <c r="N384" s="138" t="s">
        <v>956</v>
      </c>
      <c r="O384" s="127" t="str">
        <f>A385</f>
        <v>G8.03</v>
      </c>
    </row>
    <row r="385" spans="1:15" customFormat="1" ht="60">
      <c r="A385" t="s">
        <v>960</v>
      </c>
      <c r="C385" s="11" t="s">
        <v>15</v>
      </c>
      <c r="D385" s="11" t="s">
        <v>42</v>
      </c>
      <c r="E385" s="11" t="s">
        <v>50</v>
      </c>
      <c r="F385" s="11" t="s">
        <v>76</v>
      </c>
      <c r="G385" s="84"/>
      <c r="H385" s="83"/>
      <c r="I385" s="83"/>
      <c r="J385" s="83"/>
      <c r="K385" s="14"/>
      <c r="L385" s="168" t="s">
        <v>961</v>
      </c>
      <c r="M385" s="268" t="s">
        <v>962</v>
      </c>
      <c r="N385" s="268"/>
    </row>
    <row r="386" spans="1:15" customFormat="1" outlineLevel="1">
      <c r="C386" s="14" t="s">
        <v>53</v>
      </c>
      <c r="D386" s="14"/>
      <c r="E386" s="14" t="s">
        <v>27</v>
      </c>
      <c r="F386" s="14" t="s">
        <v>152</v>
      </c>
      <c r="L386" s="157" t="s">
        <v>963</v>
      </c>
      <c r="N386" s="14" t="s">
        <v>964</v>
      </c>
      <c r="O386" t="str">
        <f>A392</f>
        <v>G8.04</v>
      </c>
    </row>
    <row r="387" spans="1:15" customFormat="1" outlineLevel="1">
      <c r="C387" s="14" t="s">
        <v>53</v>
      </c>
      <c r="D387" s="14"/>
      <c r="E387" s="14" t="s">
        <v>27</v>
      </c>
      <c r="F387" s="14" t="s">
        <v>152</v>
      </c>
      <c r="L387" s="157" t="s">
        <v>965</v>
      </c>
      <c r="N387" s="14" t="s">
        <v>966</v>
      </c>
      <c r="O387" t="str">
        <f>A392</f>
        <v>G8.04</v>
      </c>
    </row>
    <row r="388" spans="1:15" customFormat="1" outlineLevel="1">
      <c r="C388" s="14" t="s">
        <v>53</v>
      </c>
      <c r="D388" s="14"/>
      <c r="E388" s="14" t="s">
        <v>27</v>
      </c>
      <c r="F388" s="14" t="s">
        <v>152</v>
      </c>
      <c r="L388" s="157" t="s">
        <v>967</v>
      </c>
      <c r="N388" s="14" t="s">
        <v>968</v>
      </c>
      <c r="O388" t="str">
        <f>A392</f>
        <v>G8.04</v>
      </c>
    </row>
    <row r="389" spans="1:15" customFormat="1" outlineLevel="1">
      <c r="C389" s="14" t="s">
        <v>53</v>
      </c>
      <c r="D389" s="14"/>
      <c r="E389" s="14" t="s">
        <v>27</v>
      </c>
      <c r="F389" s="14" t="s">
        <v>152</v>
      </c>
      <c r="L389" s="157" t="s">
        <v>969</v>
      </c>
      <c r="N389" s="169" t="s">
        <v>970</v>
      </c>
      <c r="O389" t="str">
        <f>A392</f>
        <v>G8.04</v>
      </c>
    </row>
    <row r="390" spans="1:15" customFormat="1" outlineLevel="1">
      <c r="C390" s="14" t="s">
        <v>53</v>
      </c>
      <c r="D390" s="14"/>
      <c r="E390" s="14" t="s">
        <v>27</v>
      </c>
      <c r="F390" s="14" t="s">
        <v>152</v>
      </c>
      <c r="L390" s="157" t="s">
        <v>971</v>
      </c>
      <c r="N390" s="14" t="s">
        <v>972</v>
      </c>
      <c r="O390" t="str">
        <f>A392</f>
        <v>G8.04</v>
      </c>
    </row>
    <row r="391" spans="1:15" customFormat="1" outlineLevel="1">
      <c r="C391" s="14"/>
      <c r="D391" s="14"/>
      <c r="E391" s="14"/>
      <c r="F391" s="14"/>
      <c r="L391" s="157" t="s">
        <v>87</v>
      </c>
      <c r="N391" s="14" t="s">
        <v>88</v>
      </c>
    </row>
    <row r="392" spans="1:15" ht="61.5" customHeight="1">
      <c r="A392" s="9" t="s">
        <v>973</v>
      </c>
      <c r="B392" s="21"/>
      <c r="C392" s="11" t="s">
        <v>15</v>
      </c>
      <c r="D392" s="11" t="s">
        <v>42</v>
      </c>
      <c r="E392" s="11" t="s">
        <v>149</v>
      </c>
      <c r="F392" s="11" t="s">
        <v>76</v>
      </c>
      <c r="G392" s="21"/>
      <c r="H392" s="21"/>
      <c r="I392" s="21"/>
      <c r="J392" s="21"/>
      <c r="K392" s="21"/>
      <c r="L392" s="155" t="s">
        <v>974</v>
      </c>
      <c r="M392" s="269" t="s">
        <v>975</v>
      </c>
      <c r="N392" s="269"/>
      <c r="O392" s="11"/>
    </row>
    <row r="393" spans="1:15" outlineLevel="1">
      <c r="B393" s="21"/>
      <c r="C393" s="14" t="s">
        <v>53</v>
      </c>
      <c r="E393" s="14" t="s">
        <v>27</v>
      </c>
      <c r="F393" s="14" t="s">
        <v>152</v>
      </c>
      <c r="G393" s="21"/>
      <c r="H393" s="21"/>
      <c r="I393" s="21"/>
      <c r="J393" s="21"/>
      <c r="K393" s="21"/>
      <c r="L393" s="14" t="s">
        <v>976</v>
      </c>
      <c r="M393" s="14"/>
      <c r="N393" s="14" t="s">
        <v>977</v>
      </c>
      <c r="O393" s="11" t="str">
        <f>A395</f>
        <v>G8.05</v>
      </c>
    </row>
    <row r="394" spans="1:15" outlineLevel="1">
      <c r="B394" s="21"/>
      <c r="C394" s="14" t="s">
        <v>53</v>
      </c>
      <c r="E394" s="14" t="s">
        <v>27</v>
      </c>
      <c r="F394" s="14" t="s">
        <v>152</v>
      </c>
      <c r="G394" s="21"/>
      <c r="H394" s="21"/>
      <c r="I394" s="21"/>
      <c r="J394" s="21"/>
      <c r="K394" s="21"/>
      <c r="L394" s="14" t="s">
        <v>978</v>
      </c>
      <c r="M394" s="14"/>
      <c r="N394" s="14" t="s">
        <v>979</v>
      </c>
      <c r="O394" s="11" t="str">
        <f>A395</f>
        <v>G8.05</v>
      </c>
    </row>
    <row r="395" spans="1:15" s="8" customFormat="1" ht="68.25" customHeight="1">
      <c r="A395" s="9" t="s">
        <v>980</v>
      </c>
      <c r="B395" s="9"/>
      <c r="C395" s="11" t="s">
        <v>15</v>
      </c>
      <c r="D395" s="11" t="s">
        <v>42</v>
      </c>
      <c r="E395" s="11" t="s">
        <v>149</v>
      </c>
      <c r="F395" s="11" t="s">
        <v>76</v>
      </c>
      <c r="G395" s="84"/>
      <c r="H395" s="83"/>
      <c r="I395" s="83"/>
      <c r="J395" s="83"/>
      <c r="L395" s="170" t="s">
        <v>981</v>
      </c>
      <c r="M395" s="254" t="s">
        <v>982</v>
      </c>
      <c r="N395" s="254"/>
      <c r="O395" s="84"/>
    </row>
    <row r="396" spans="1:15" outlineLevel="1">
      <c r="B396" s="21"/>
      <c r="C396" s="14" t="s">
        <v>53</v>
      </c>
      <c r="E396" s="14" t="s">
        <v>27</v>
      </c>
      <c r="F396" s="14" t="s">
        <v>152</v>
      </c>
      <c r="G396" s="21"/>
      <c r="K396" s="171"/>
      <c r="L396" s="14" t="s">
        <v>477</v>
      </c>
      <c r="N396" s="14" t="s">
        <v>478</v>
      </c>
      <c r="O396" s="11" t="str">
        <f>H!A65</f>
        <v>H1.08</v>
      </c>
    </row>
    <row r="397" spans="1:15" outlineLevel="1">
      <c r="B397" s="21"/>
      <c r="C397" s="14" t="s">
        <v>53</v>
      </c>
      <c r="E397" s="14" t="s">
        <v>27</v>
      </c>
      <c r="F397" s="14" t="s">
        <v>152</v>
      </c>
      <c r="G397" s="21"/>
      <c r="K397" s="171"/>
      <c r="L397" s="14" t="s">
        <v>479</v>
      </c>
      <c r="N397" s="14" t="s">
        <v>480</v>
      </c>
      <c r="O397" s="220" t="str">
        <f>H!A65</f>
        <v>H1.08</v>
      </c>
    </row>
    <row r="398" spans="1:15" s="84" customFormat="1" outlineLevel="1">
      <c r="A398" s="21"/>
      <c r="B398" s="21"/>
      <c r="C398" s="14" t="s">
        <v>53</v>
      </c>
      <c r="D398" s="14"/>
      <c r="E398" s="14" t="s">
        <v>27</v>
      </c>
      <c r="F398" s="14" t="s">
        <v>152</v>
      </c>
      <c r="H398" s="83"/>
      <c r="I398" s="83"/>
      <c r="J398" s="83"/>
      <c r="K398" s="171"/>
      <c r="L398" s="14" t="s">
        <v>481</v>
      </c>
      <c r="M398" s="9"/>
      <c r="N398" s="14" t="s">
        <v>482</v>
      </c>
      <c r="O398" s="220" t="str">
        <f>H!A65</f>
        <v>H1.08</v>
      </c>
    </row>
    <row r="399" spans="1:15" outlineLevel="1">
      <c r="B399" s="21"/>
      <c r="C399" s="14" t="s">
        <v>53</v>
      </c>
      <c r="E399" s="14" t="s">
        <v>27</v>
      </c>
      <c r="F399" s="14" t="s">
        <v>152</v>
      </c>
      <c r="G399" s="84"/>
      <c r="K399" s="157"/>
      <c r="L399" s="14" t="s">
        <v>87</v>
      </c>
      <c r="N399" s="14" t="s">
        <v>88</v>
      </c>
      <c r="O399" s="220" t="str">
        <f>H!A65</f>
        <v>H1.08</v>
      </c>
    </row>
    <row r="400" spans="1:15" outlineLevel="1">
      <c r="B400" s="21"/>
      <c r="C400" s="14" t="s">
        <v>53</v>
      </c>
      <c r="E400" s="14" t="s">
        <v>27</v>
      </c>
      <c r="F400" s="14" t="s">
        <v>152</v>
      </c>
      <c r="G400" s="84"/>
      <c r="K400" s="157"/>
      <c r="L400" s="14" t="s">
        <v>99</v>
      </c>
      <c r="N400" s="14" t="s">
        <v>100</v>
      </c>
      <c r="O400" s="220" t="str">
        <f>H!A65</f>
        <v>H1.08</v>
      </c>
    </row>
    <row r="401" spans="2:15" s="174" customFormat="1">
      <c r="B401" s="172"/>
      <c r="C401" s="172"/>
      <c r="D401" s="172"/>
      <c r="E401" s="172"/>
      <c r="F401" s="172"/>
      <c r="G401" s="173"/>
      <c r="H401" s="173"/>
      <c r="I401" s="173"/>
      <c r="J401" s="173"/>
      <c r="K401" s="172"/>
      <c r="M401" s="175"/>
      <c r="N401" s="172"/>
      <c r="O401" s="176"/>
    </row>
  </sheetData>
  <mergeCells count="61">
    <mergeCell ref="K356:L356"/>
    <mergeCell ref="M385:N385"/>
    <mergeCell ref="M392:N392"/>
    <mergeCell ref="M395:N395"/>
    <mergeCell ref="M308:N308"/>
    <mergeCell ref="M314:N314"/>
    <mergeCell ref="M320:N320"/>
    <mergeCell ref="M326:N326"/>
    <mergeCell ref="M332:N332"/>
    <mergeCell ref="K344:L344"/>
    <mergeCell ref="M344:N344"/>
    <mergeCell ref="M269:N269"/>
    <mergeCell ref="M289:N289"/>
    <mergeCell ref="K294:L294"/>
    <mergeCell ref="M294:N294"/>
    <mergeCell ref="K299:L299"/>
    <mergeCell ref="M299:N299"/>
    <mergeCell ref="K239:L239"/>
    <mergeCell ref="M239:N239"/>
    <mergeCell ref="K249:L249"/>
    <mergeCell ref="M249:N249"/>
    <mergeCell ref="K257:L257"/>
    <mergeCell ref="M257:N257"/>
    <mergeCell ref="K191:L191"/>
    <mergeCell ref="M191:N191"/>
    <mergeCell ref="K200:L200"/>
    <mergeCell ref="M200:N200"/>
    <mergeCell ref="K212:L212"/>
    <mergeCell ref="M212:N212"/>
    <mergeCell ref="K167:L167"/>
    <mergeCell ref="M167:N167"/>
    <mergeCell ref="K177:L177"/>
    <mergeCell ref="M177:N177"/>
    <mergeCell ref="K185:L185"/>
    <mergeCell ref="M185:N185"/>
    <mergeCell ref="K121:L121"/>
    <mergeCell ref="M121:N121"/>
    <mergeCell ref="K129:L129"/>
    <mergeCell ref="M129:N129"/>
    <mergeCell ref="K140:L140"/>
    <mergeCell ref="M140:N140"/>
    <mergeCell ref="K76:L76"/>
    <mergeCell ref="M76:N76"/>
    <mergeCell ref="K103:L103"/>
    <mergeCell ref="M103:N103"/>
    <mergeCell ref="K113:L113"/>
    <mergeCell ref="M113:N113"/>
    <mergeCell ref="K66:L66"/>
    <mergeCell ref="M66:N66"/>
    <mergeCell ref="K2:L2"/>
    <mergeCell ref="K5:L5"/>
    <mergeCell ref="M5:N5"/>
    <mergeCell ref="K13:L13"/>
    <mergeCell ref="M13:N13"/>
    <mergeCell ref="K41:L41"/>
    <mergeCell ref="M41:N41"/>
    <mergeCell ref="K50:L50"/>
    <mergeCell ref="M50:N50"/>
    <mergeCell ref="M53:N53"/>
    <mergeCell ref="K58:L58"/>
    <mergeCell ref="M58:N58"/>
  </mergeCells>
  <conditionalFormatting sqref="D2 D344:D354 D399:D65656 D364:D395 D295:D298 D7:D8 D35 D24:D26 D28:D32 D50 D305:D306 D320:D342 D356:D361">
    <cfRule type="cellIs" dxfId="315" priority="239" operator="equal">
      <formula>"Observation"</formula>
    </cfRule>
  </conditionalFormatting>
  <conditionalFormatting sqref="D3">
    <cfRule type="cellIs" dxfId="314" priority="238" operator="equal">
      <formula>"Observation"</formula>
    </cfRule>
  </conditionalFormatting>
  <conditionalFormatting sqref="D343">
    <cfRule type="cellIs" dxfId="313" priority="237" operator="equal">
      <formula>"Observation"</formula>
    </cfRule>
  </conditionalFormatting>
  <conditionalFormatting sqref="D307">
    <cfRule type="cellIs" dxfId="312" priority="236" operator="equal">
      <formula>"Observation"</formula>
    </cfRule>
  </conditionalFormatting>
  <conditionalFormatting sqref="D398">
    <cfRule type="cellIs" dxfId="311" priority="234" operator="equal">
      <formula>"Observation"</formula>
    </cfRule>
  </conditionalFormatting>
  <conditionalFormatting sqref="D396">
    <cfRule type="cellIs" dxfId="310" priority="233" operator="equal">
      <formula>"Observation"</formula>
    </cfRule>
  </conditionalFormatting>
  <conditionalFormatting sqref="D397">
    <cfRule type="cellIs" dxfId="309" priority="235" operator="equal">
      <formula>"Observation"</formula>
    </cfRule>
  </conditionalFormatting>
  <conditionalFormatting sqref="D274">
    <cfRule type="cellIs" dxfId="308" priority="228" operator="equal">
      <formula>"Observation"</formula>
    </cfRule>
  </conditionalFormatting>
  <conditionalFormatting sqref="D266">
    <cfRule type="cellIs" dxfId="307" priority="232" operator="equal">
      <formula>"Observation"</formula>
    </cfRule>
  </conditionalFormatting>
  <conditionalFormatting sqref="D267">
    <cfRule type="cellIs" dxfId="306" priority="231" operator="equal">
      <formula>"Observation"</formula>
    </cfRule>
  </conditionalFormatting>
  <conditionalFormatting sqref="D270:D273">
    <cfRule type="cellIs" dxfId="305" priority="230" operator="equal">
      <formula>"Observation"</formula>
    </cfRule>
  </conditionalFormatting>
  <conditionalFormatting sqref="D269">
    <cfRule type="cellIs" dxfId="304" priority="229" operator="equal">
      <formula>"Observation"</formula>
    </cfRule>
  </conditionalFormatting>
  <conditionalFormatting sqref="D275:D278">
    <cfRule type="cellIs" dxfId="303" priority="227" operator="equal">
      <formula>"Observation"</formula>
    </cfRule>
  </conditionalFormatting>
  <conditionalFormatting sqref="D279">
    <cfRule type="cellIs" dxfId="302" priority="226" operator="equal">
      <formula>"Observation"</formula>
    </cfRule>
  </conditionalFormatting>
  <conditionalFormatting sqref="D280:D283">
    <cfRule type="cellIs" dxfId="301" priority="225" operator="equal">
      <formula>"Observation"</formula>
    </cfRule>
  </conditionalFormatting>
  <conditionalFormatting sqref="D284">
    <cfRule type="cellIs" dxfId="300" priority="224" operator="equal">
      <formula>"Observation"</formula>
    </cfRule>
  </conditionalFormatting>
  <conditionalFormatting sqref="D285:D288">
    <cfRule type="cellIs" dxfId="299" priority="223" operator="equal">
      <formula>"Observation"</formula>
    </cfRule>
  </conditionalFormatting>
  <conditionalFormatting sqref="D289">
    <cfRule type="cellIs" dxfId="298" priority="222" operator="equal">
      <formula>"Observation"</formula>
    </cfRule>
  </conditionalFormatting>
  <conditionalFormatting sqref="D290:D293">
    <cfRule type="cellIs" dxfId="297" priority="221" operator="equal">
      <formula>"Observation"</formula>
    </cfRule>
  </conditionalFormatting>
  <conditionalFormatting sqref="D294">
    <cfRule type="cellIs" dxfId="296" priority="220" operator="equal">
      <formula>"Observation"</formula>
    </cfRule>
  </conditionalFormatting>
  <conditionalFormatting sqref="D268">
    <cfRule type="cellIs" dxfId="295" priority="219" operator="equal">
      <formula>"Observation"</formula>
    </cfRule>
  </conditionalFormatting>
  <conditionalFormatting sqref="D33">
    <cfRule type="cellIs" dxfId="294" priority="213" operator="equal">
      <formula>"Observation"</formula>
    </cfRule>
  </conditionalFormatting>
  <conditionalFormatting sqref="D34">
    <cfRule type="cellIs" dxfId="293" priority="212" operator="equal">
      <formula>"Observation"</formula>
    </cfRule>
  </conditionalFormatting>
  <conditionalFormatting sqref="D362:D363">
    <cfRule type="cellIs" dxfId="292" priority="218" operator="equal">
      <formula>"Observation"</formula>
    </cfRule>
  </conditionalFormatting>
  <conditionalFormatting sqref="D22">
    <cfRule type="cellIs" dxfId="291" priority="217" operator="equal">
      <formula>"Observation"</formula>
    </cfRule>
  </conditionalFormatting>
  <conditionalFormatting sqref="D39 D36">
    <cfRule type="cellIs" dxfId="290" priority="216" operator="equal">
      <formula>"Observation"</formula>
    </cfRule>
  </conditionalFormatting>
  <conditionalFormatting sqref="D37">
    <cfRule type="cellIs" dxfId="289" priority="215" operator="equal">
      <formula>"Observation"</formula>
    </cfRule>
  </conditionalFormatting>
  <conditionalFormatting sqref="D38">
    <cfRule type="cellIs" dxfId="288" priority="214" operator="equal">
      <formula>"Observation"</formula>
    </cfRule>
  </conditionalFormatting>
  <conditionalFormatting sqref="D299:D304">
    <cfRule type="cellIs" dxfId="287" priority="211" operator="equal">
      <formula>"Observation"</formula>
    </cfRule>
  </conditionalFormatting>
  <conditionalFormatting sqref="D16">
    <cfRule type="cellIs" dxfId="286" priority="205" operator="equal">
      <formula>"Observation"</formula>
    </cfRule>
  </conditionalFormatting>
  <conditionalFormatting sqref="D5">
    <cfRule type="cellIs" dxfId="285" priority="210" operator="equal">
      <formula>"Observation"</formula>
    </cfRule>
  </conditionalFormatting>
  <conditionalFormatting sqref="D6">
    <cfRule type="cellIs" dxfId="284" priority="209" operator="equal">
      <formula>"Observation"</formula>
    </cfRule>
  </conditionalFormatting>
  <conditionalFormatting sqref="D12">
    <cfRule type="cellIs" dxfId="283" priority="202" operator="equal">
      <formula>"Observation"</formula>
    </cfRule>
  </conditionalFormatting>
  <conditionalFormatting sqref="D9">
    <cfRule type="cellIs" dxfId="282" priority="208" operator="equal">
      <formula>"Observation"</formula>
    </cfRule>
  </conditionalFormatting>
  <conditionalFormatting sqref="D23">
    <cfRule type="cellIs" dxfId="281" priority="200" operator="equal">
      <formula>"Observation"</formula>
    </cfRule>
  </conditionalFormatting>
  <conditionalFormatting sqref="D18">
    <cfRule type="cellIs" dxfId="280" priority="207" operator="equal">
      <formula>"Observation"</formula>
    </cfRule>
  </conditionalFormatting>
  <conditionalFormatting sqref="D40">
    <cfRule type="cellIs" dxfId="279" priority="198" operator="equal">
      <formula>"Observation"</formula>
    </cfRule>
  </conditionalFormatting>
  <conditionalFormatting sqref="D48">
    <cfRule type="cellIs" dxfId="278" priority="196" operator="equal">
      <formula>"Observation"</formula>
    </cfRule>
  </conditionalFormatting>
  <conditionalFormatting sqref="D13">
    <cfRule type="cellIs" dxfId="277" priority="206" operator="equal">
      <formula>"Observation"</formula>
    </cfRule>
  </conditionalFormatting>
  <conditionalFormatting sqref="D14">
    <cfRule type="cellIs" dxfId="276" priority="204" operator="equal">
      <formula>"Observation"</formula>
    </cfRule>
  </conditionalFormatting>
  <conditionalFormatting sqref="D15">
    <cfRule type="cellIs" dxfId="275" priority="203" operator="equal">
      <formula>"Observation"</formula>
    </cfRule>
  </conditionalFormatting>
  <conditionalFormatting sqref="D17">
    <cfRule type="cellIs" dxfId="274" priority="201" operator="equal">
      <formula>"Observation"</formula>
    </cfRule>
  </conditionalFormatting>
  <conditionalFormatting sqref="D27">
    <cfRule type="cellIs" dxfId="273" priority="199" operator="equal">
      <formula>"Observation"</formula>
    </cfRule>
  </conditionalFormatting>
  <conditionalFormatting sqref="D4">
    <cfRule type="cellIs" dxfId="272" priority="197" operator="equal">
      <formula>"Observation"</formula>
    </cfRule>
  </conditionalFormatting>
  <conditionalFormatting sqref="D68:D69 D97 D86:D88 D90:D94">
    <cfRule type="cellIs" dxfId="271" priority="195" operator="equal">
      <formula>"Observation"</formula>
    </cfRule>
  </conditionalFormatting>
  <conditionalFormatting sqref="D84">
    <cfRule type="cellIs" dxfId="270" priority="194" operator="equal">
      <formula>"Observation"</formula>
    </cfRule>
  </conditionalFormatting>
  <conditionalFormatting sqref="D101 D98">
    <cfRule type="cellIs" dxfId="269" priority="193" operator="equal">
      <formula>"Observation"</formula>
    </cfRule>
  </conditionalFormatting>
  <conditionalFormatting sqref="D99">
    <cfRule type="cellIs" dxfId="268" priority="192" operator="equal">
      <formula>"Observation"</formula>
    </cfRule>
  </conditionalFormatting>
  <conditionalFormatting sqref="D100">
    <cfRule type="cellIs" dxfId="267" priority="191" operator="equal">
      <formula>"Observation"</formula>
    </cfRule>
  </conditionalFormatting>
  <conditionalFormatting sqref="D95">
    <cfRule type="cellIs" dxfId="266" priority="190" operator="equal">
      <formula>"Observation"</formula>
    </cfRule>
  </conditionalFormatting>
  <conditionalFormatting sqref="D96">
    <cfRule type="cellIs" dxfId="265" priority="189" operator="equal">
      <formula>"Observation"</formula>
    </cfRule>
  </conditionalFormatting>
  <conditionalFormatting sqref="D66">
    <cfRule type="cellIs" dxfId="264" priority="188" operator="equal">
      <formula>"Observation"</formula>
    </cfRule>
  </conditionalFormatting>
  <conditionalFormatting sqref="D71">
    <cfRule type="cellIs" dxfId="263" priority="187" operator="equal">
      <formula>"Observation"</formula>
    </cfRule>
  </conditionalFormatting>
  <conditionalFormatting sqref="D67">
    <cfRule type="cellIs" dxfId="262" priority="186" operator="equal">
      <formula>"Observation"</formula>
    </cfRule>
  </conditionalFormatting>
  <conditionalFormatting sqref="D70">
    <cfRule type="cellIs" dxfId="261" priority="185" operator="equal">
      <formula>"Observation"</formula>
    </cfRule>
  </conditionalFormatting>
  <conditionalFormatting sqref="D80">
    <cfRule type="cellIs" dxfId="260" priority="184" operator="equal">
      <formula>"Observation"</formula>
    </cfRule>
  </conditionalFormatting>
  <conditionalFormatting sqref="D76">
    <cfRule type="cellIs" dxfId="259" priority="183" operator="equal">
      <formula>"Observation"</formula>
    </cfRule>
  </conditionalFormatting>
  <conditionalFormatting sqref="D89">
    <cfRule type="cellIs" dxfId="258" priority="177" operator="equal">
      <formula>"Observation"</formula>
    </cfRule>
  </conditionalFormatting>
  <conditionalFormatting sqref="D77">
    <cfRule type="cellIs" dxfId="257" priority="182" operator="equal">
      <formula>"Observation"</formula>
    </cfRule>
  </conditionalFormatting>
  <conditionalFormatting sqref="D78">
    <cfRule type="cellIs" dxfId="256" priority="181" operator="equal">
      <formula>"Observation"</formula>
    </cfRule>
  </conditionalFormatting>
  <conditionalFormatting sqref="D75">
    <cfRule type="cellIs" dxfId="255" priority="180" operator="equal">
      <formula>"Observation"</formula>
    </cfRule>
  </conditionalFormatting>
  <conditionalFormatting sqref="D79">
    <cfRule type="cellIs" dxfId="254" priority="179" operator="equal">
      <formula>"Observation"</formula>
    </cfRule>
  </conditionalFormatting>
  <conditionalFormatting sqref="D85">
    <cfRule type="cellIs" dxfId="253" priority="178" operator="equal">
      <formula>"Observation"</formula>
    </cfRule>
  </conditionalFormatting>
  <conditionalFormatting sqref="D102">
    <cfRule type="cellIs" dxfId="252" priority="176" operator="equal">
      <formula>"Observation"</formula>
    </cfRule>
  </conditionalFormatting>
  <conditionalFormatting sqref="D65">
    <cfRule type="cellIs" dxfId="251" priority="175" operator="equal">
      <formula>"Observation"</formula>
    </cfRule>
  </conditionalFormatting>
  <conditionalFormatting sqref="D110">
    <cfRule type="cellIs" dxfId="250" priority="174" operator="equal">
      <formula>"Observation"</formula>
    </cfRule>
  </conditionalFormatting>
  <conditionalFormatting sqref="D236">
    <cfRule type="cellIs" dxfId="249" priority="168" operator="equal">
      <formula>"Observation"</formula>
    </cfRule>
  </conditionalFormatting>
  <conditionalFormatting sqref="D72">
    <cfRule type="cellIs" dxfId="248" priority="173" operator="equal">
      <formula>"Observation"</formula>
    </cfRule>
  </conditionalFormatting>
  <conditionalFormatting sqref="D202:D203 D233 D222:D224 D226:D230">
    <cfRule type="cellIs" dxfId="247" priority="172" operator="equal">
      <formula>"Observation"</formula>
    </cfRule>
  </conditionalFormatting>
  <conditionalFormatting sqref="D231">
    <cfRule type="cellIs" dxfId="246" priority="167" operator="equal">
      <formula>"Observation"</formula>
    </cfRule>
  </conditionalFormatting>
  <conditionalFormatting sqref="D232">
    <cfRule type="cellIs" dxfId="245" priority="166" operator="equal">
      <formula>"Observation"</formula>
    </cfRule>
  </conditionalFormatting>
  <conditionalFormatting sqref="D220">
    <cfRule type="cellIs" dxfId="244" priority="171" operator="equal">
      <formula>"Observation"</formula>
    </cfRule>
  </conditionalFormatting>
  <conditionalFormatting sqref="D237 D234">
    <cfRule type="cellIs" dxfId="243" priority="170" operator="equal">
      <formula>"Observation"</formula>
    </cfRule>
  </conditionalFormatting>
  <conditionalFormatting sqref="D235">
    <cfRule type="cellIs" dxfId="242" priority="169" operator="equal">
      <formula>"Observation"</formula>
    </cfRule>
  </conditionalFormatting>
  <conditionalFormatting sqref="D200">
    <cfRule type="cellIs" dxfId="241" priority="165" operator="equal">
      <formula>"Observation"</formula>
    </cfRule>
  </conditionalFormatting>
  <conditionalFormatting sqref="D205">
    <cfRule type="cellIs" dxfId="240" priority="164" operator="equal">
      <formula>"Observation"</formula>
    </cfRule>
  </conditionalFormatting>
  <conditionalFormatting sqref="D201">
    <cfRule type="cellIs" dxfId="239" priority="163" operator="equal">
      <formula>"Observation"</formula>
    </cfRule>
  </conditionalFormatting>
  <conditionalFormatting sqref="D204">
    <cfRule type="cellIs" dxfId="238" priority="162" operator="equal">
      <formula>"Observation"</formula>
    </cfRule>
  </conditionalFormatting>
  <conditionalFormatting sqref="D216">
    <cfRule type="cellIs" dxfId="237" priority="161" operator="equal">
      <formula>"Observation"</formula>
    </cfRule>
  </conditionalFormatting>
  <conditionalFormatting sqref="D212">
    <cfRule type="cellIs" dxfId="236" priority="160" operator="equal">
      <formula>"Observation"</formula>
    </cfRule>
  </conditionalFormatting>
  <conditionalFormatting sqref="D225">
    <cfRule type="cellIs" dxfId="235" priority="154" operator="equal">
      <formula>"Observation"</formula>
    </cfRule>
  </conditionalFormatting>
  <conditionalFormatting sqref="D213">
    <cfRule type="cellIs" dxfId="234" priority="159" operator="equal">
      <formula>"Observation"</formula>
    </cfRule>
  </conditionalFormatting>
  <conditionalFormatting sqref="D214">
    <cfRule type="cellIs" dxfId="233" priority="158" operator="equal">
      <formula>"Observation"</formula>
    </cfRule>
  </conditionalFormatting>
  <conditionalFormatting sqref="D211">
    <cfRule type="cellIs" dxfId="232" priority="157" operator="equal">
      <formula>"Observation"</formula>
    </cfRule>
  </conditionalFormatting>
  <conditionalFormatting sqref="D215">
    <cfRule type="cellIs" dxfId="231" priority="156" operator="equal">
      <formula>"Observation"</formula>
    </cfRule>
  </conditionalFormatting>
  <conditionalFormatting sqref="D221">
    <cfRule type="cellIs" dxfId="230" priority="155" operator="equal">
      <formula>"Observation"</formula>
    </cfRule>
  </conditionalFormatting>
  <conditionalFormatting sqref="D238">
    <cfRule type="cellIs" dxfId="229" priority="153" operator="equal">
      <formula>"Observation"</formula>
    </cfRule>
  </conditionalFormatting>
  <conditionalFormatting sqref="D199">
    <cfRule type="cellIs" dxfId="228" priority="152" operator="equal">
      <formula>"Observation"</formula>
    </cfRule>
  </conditionalFormatting>
  <conditionalFormatting sqref="D246">
    <cfRule type="cellIs" dxfId="227" priority="151" operator="equal">
      <formula>"Observation"</formula>
    </cfRule>
  </conditionalFormatting>
  <conditionalFormatting sqref="D208">
    <cfRule type="cellIs" dxfId="226" priority="150" operator="equal">
      <formula>"Observation"</formula>
    </cfRule>
  </conditionalFormatting>
  <conditionalFormatting sqref="D264">
    <cfRule type="cellIs" dxfId="225" priority="149" operator="equal">
      <formula>"Observation"</formula>
    </cfRule>
  </conditionalFormatting>
  <conditionalFormatting sqref="D265">
    <cfRule type="cellIs" dxfId="224" priority="148" operator="equal">
      <formula>"Observation"</formula>
    </cfRule>
  </conditionalFormatting>
  <conditionalFormatting sqref="D53">
    <cfRule type="cellIs" dxfId="223" priority="147" operator="equal">
      <formula>"Observation"</formula>
    </cfRule>
  </conditionalFormatting>
  <conditionalFormatting sqref="D57">
    <cfRule type="cellIs" dxfId="222" priority="143" operator="equal">
      <formula>"Observation"</formula>
    </cfRule>
  </conditionalFormatting>
  <conditionalFormatting sqref="D51">
    <cfRule type="cellIs" dxfId="221" priority="142" operator="equal">
      <formula>"Observation"</formula>
    </cfRule>
  </conditionalFormatting>
  <conditionalFormatting sqref="D54">
    <cfRule type="cellIs" dxfId="220" priority="146" operator="equal">
      <formula>"Observation"</formula>
    </cfRule>
  </conditionalFormatting>
  <conditionalFormatting sqref="D120">
    <cfRule type="cellIs" dxfId="219" priority="135" operator="equal">
      <formula>"Observation"</formula>
    </cfRule>
  </conditionalFormatting>
  <conditionalFormatting sqref="D55">
    <cfRule type="cellIs" dxfId="218" priority="145" operator="equal">
      <formula>"Observation"</formula>
    </cfRule>
  </conditionalFormatting>
  <conditionalFormatting sqref="D56">
    <cfRule type="cellIs" dxfId="217" priority="144" operator="equal">
      <formula>"Observation"</formula>
    </cfRule>
  </conditionalFormatting>
  <conditionalFormatting sqref="D117">
    <cfRule type="cellIs" dxfId="216" priority="139" operator="equal">
      <formula>"Observation"</formula>
    </cfRule>
  </conditionalFormatting>
  <conditionalFormatting sqref="D118">
    <cfRule type="cellIs" dxfId="215" priority="138" operator="equal">
      <formula>"Observation"</formula>
    </cfRule>
  </conditionalFormatting>
  <conditionalFormatting sqref="D119">
    <cfRule type="cellIs" dxfId="214" priority="137" operator="equal">
      <formula>"Observation"</formula>
    </cfRule>
  </conditionalFormatting>
  <conditionalFormatting sqref="D114">
    <cfRule type="cellIs" dxfId="213" priority="134" operator="equal">
      <formula>"Observation"</formula>
    </cfRule>
  </conditionalFormatting>
  <conditionalFormatting sqref="D112:D113">
    <cfRule type="cellIs" dxfId="212" priority="136" operator="equal">
      <formula>"Observation"</formula>
    </cfRule>
  </conditionalFormatting>
  <conditionalFormatting sqref="D115">
    <cfRule type="cellIs" dxfId="211" priority="133" operator="equal">
      <formula>"Observation"</formula>
    </cfRule>
  </conditionalFormatting>
  <conditionalFormatting sqref="D52">
    <cfRule type="cellIs" dxfId="210" priority="141" operator="equal">
      <formula>"Observation"</formula>
    </cfRule>
  </conditionalFormatting>
  <conditionalFormatting sqref="D255">
    <cfRule type="cellIs" dxfId="209" priority="129" operator="equal">
      <formula>"Observation"</formula>
    </cfRule>
  </conditionalFormatting>
  <conditionalFormatting sqref="D252">
    <cfRule type="cellIs" dxfId="208" priority="132" operator="equal">
      <formula>"Observation"</formula>
    </cfRule>
  </conditionalFormatting>
  <conditionalFormatting sqref="D116">
    <cfRule type="cellIs" dxfId="207" priority="140" operator="equal">
      <formula>"Observation"</formula>
    </cfRule>
  </conditionalFormatting>
  <conditionalFormatting sqref="D254">
    <cfRule type="cellIs" dxfId="206" priority="130" operator="equal">
      <formula>"Observation"</formula>
    </cfRule>
  </conditionalFormatting>
  <conditionalFormatting sqref="D248:D249">
    <cfRule type="cellIs" dxfId="205" priority="128" operator="equal">
      <formula>"Observation"</formula>
    </cfRule>
  </conditionalFormatting>
  <conditionalFormatting sqref="D256">
    <cfRule type="cellIs" dxfId="204" priority="127" operator="equal">
      <formula>"Observation"</formula>
    </cfRule>
  </conditionalFormatting>
  <conditionalFormatting sqref="D250">
    <cfRule type="cellIs" dxfId="203" priority="126" operator="equal">
      <formula>"Observation"</formula>
    </cfRule>
  </conditionalFormatting>
  <conditionalFormatting sqref="D251">
    <cfRule type="cellIs" dxfId="202" priority="125" operator="equal">
      <formula>"Observation"</formula>
    </cfRule>
  </conditionalFormatting>
  <conditionalFormatting sqref="D253">
    <cfRule type="cellIs" dxfId="201" priority="131" operator="equal">
      <formula>"Observation"</formula>
    </cfRule>
  </conditionalFormatting>
  <conditionalFormatting sqref="D207">
    <cfRule type="cellIs" dxfId="200" priority="124" operator="equal">
      <formula>"Observation"</formula>
    </cfRule>
  </conditionalFormatting>
  <conditionalFormatting sqref="D260">
    <cfRule type="cellIs" dxfId="199" priority="121" operator="equal">
      <formula>"Observation"</formula>
    </cfRule>
  </conditionalFormatting>
  <conditionalFormatting sqref="D262">
    <cfRule type="cellIs" dxfId="198" priority="120" operator="equal">
      <formula>"Observation"</formula>
    </cfRule>
  </conditionalFormatting>
  <conditionalFormatting sqref="D258">
    <cfRule type="cellIs" dxfId="197" priority="122" operator="equal">
      <formula>"Observation"</formula>
    </cfRule>
  </conditionalFormatting>
  <conditionalFormatting sqref="D257">
    <cfRule type="cellIs" dxfId="196" priority="123" operator="equal">
      <formula>"Observation"</formula>
    </cfRule>
  </conditionalFormatting>
  <conditionalFormatting sqref="D259">
    <cfRule type="cellIs" dxfId="195" priority="119" operator="equal">
      <formula>"Observation"</formula>
    </cfRule>
  </conditionalFormatting>
  <conditionalFormatting sqref="D261">
    <cfRule type="cellIs" dxfId="194" priority="118" operator="equal">
      <formula>"Observation"</formula>
    </cfRule>
  </conditionalFormatting>
  <conditionalFormatting sqref="D63">
    <cfRule type="cellIs" dxfId="193" priority="114" operator="equal">
      <formula>"Observation"</formula>
    </cfRule>
  </conditionalFormatting>
  <conditionalFormatting sqref="D61">
    <cfRule type="cellIs" dxfId="192" priority="115" operator="equal">
      <formula>"Observation"</formula>
    </cfRule>
  </conditionalFormatting>
  <conditionalFormatting sqref="D59">
    <cfRule type="cellIs" dxfId="191" priority="116" operator="equal">
      <formula>"Observation"</formula>
    </cfRule>
  </conditionalFormatting>
  <conditionalFormatting sqref="D58">
    <cfRule type="cellIs" dxfId="190" priority="117" operator="equal">
      <formula>"Observation"</formula>
    </cfRule>
  </conditionalFormatting>
  <conditionalFormatting sqref="D60">
    <cfRule type="cellIs" dxfId="189" priority="113" operator="equal">
      <formula>"Observation"</formula>
    </cfRule>
  </conditionalFormatting>
  <conditionalFormatting sqref="D62">
    <cfRule type="cellIs" dxfId="188" priority="112" operator="equal">
      <formula>"Observation"</formula>
    </cfRule>
  </conditionalFormatting>
  <conditionalFormatting sqref="D126">
    <cfRule type="cellIs" dxfId="187" priority="108" operator="equal">
      <formula>"Observation"</formula>
    </cfRule>
  </conditionalFormatting>
  <conditionalFormatting sqref="D124">
    <cfRule type="cellIs" dxfId="186" priority="109" operator="equal">
      <formula>"Observation"</formula>
    </cfRule>
  </conditionalFormatting>
  <conditionalFormatting sqref="D122">
    <cfRule type="cellIs" dxfId="185" priority="110" operator="equal">
      <formula>"Observation"</formula>
    </cfRule>
  </conditionalFormatting>
  <conditionalFormatting sqref="D121">
    <cfRule type="cellIs" dxfId="184" priority="111" operator="equal">
      <formula>"Observation"</formula>
    </cfRule>
  </conditionalFormatting>
  <conditionalFormatting sqref="D123">
    <cfRule type="cellIs" dxfId="183" priority="107" operator="equal">
      <formula>"Observation"</formula>
    </cfRule>
  </conditionalFormatting>
  <conditionalFormatting sqref="D125">
    <cfRule type="cellIs" dxfId="182" priority="106" operator="equal">
      <formula>"Observation"</formula>
    </cfRule>
  </conditionalFormatting>
  <conditionalFormatting sqref="D314:D319">
    <cfRule type="cellIs" dxfId="181" priority="105" operator="equal">
      <formula>"Observation"</formula>
    </cfRule>
  </conditionalFormatting>
  <conditionalFormatting sqref="D308:D313">
    <cfRule type="cellIs" dxfId="180" priority="104" operator="equal">
      <formula>"Observation"</formula>
    </cfRule>
  </conditionalFormatting>
  <conditionalFormatting sqref="D355">
    <cfRule type="cellIs" dxfId="179" priority="103" operator="equal">
      <formula>"Observation"</formula>
    </cfRule>
  </conditionalFormatting>
  <conditionalFormatting sqref="D131:D132 D161 D150:D152 D154:D158">
    <cfRule type="cellIs" dxfId="178" priority="102" operator="equal">
      <formula>"Observation"</formula>
    </cfRule>
  </conditionalFormatting>
  <conditionalFormatting sqref="D148">
    <cfRule type="cellIs" dxfId="177" priority="101" operator="equal">
      <formula>"Observation"</formula>
    </cfRule>
  </conditionalFormatting>
  <conditionalFormatting sqref="D165 D162">
    <cfRule type="cellIs" dxfId="176" priority="100" operator="equal">
      <formula>"Observation"</formula>
    </cfRule>
  </conditionalFormatting>
  <conditionalFormatting sqref="D163">
    <cfRule type="cellIs" dxfId="175" priority="99" operator="equal">
      <formula>"Observation"</formula>
    </cfRule>
  </conditionalFormatting>
  <conditionalFormatting sqref="D164">
    <cfRule type="cellIs" dxfId="174" priority="98" operator="equal">
      <formula>"Observation"</formula>
    </cfRule>
  </conditionalFormatting>
  <conditionalFormatting sqref="D159">
    <cfRule type="cellIs" dxfId="173" priority="97" operator="equal">
      <formula>"Observation"</formula>
    </cfRule>
  </conditionalFormatting>
  <conditionalFormatting sqref="D160">
    <cfRule type="cellIs" dxfId="172" priority="96" operator="equal">
      <formula>"Observation"</formula>
    </cfRule>
  </conditionalFormatting>
  <conditionalFormatting sqref="D129">
    <cfRule type="cellIs" dxfId="171" priority="95" operator="equal">
      <formula>"Observation"</formula>
    </cfRule>
  </conditionalFormatting>
  <conditionalFormatting sqref="D135">
    <cfRule type="cellIs" dxfId="170" priority="94" operator="equal">
      <formula>"Observation"</formula>
    </cfRule>
  </conditionalFormatting>
  <conditionalFormatting sqref="D130">
    <cfRule type="cellIs" dxfId="169" priority="93" operator="equal">
      <formula>"Observation"</formula>
    </cfRule>
  </conditionalFormatting>
  <conditionalFormatting sqref="D133">
    <cfRule type="cellIs" dxfId="168" priority="92" operator="equal">
      <formula>"Observation"</formula>
    </cfRule>
  </conditionalFormatting>
  <conditionalFormatting sqref="D144">
    <cfRule type="cellIs" dxfId="167" priority="91" operator="equal">
      <formula>"Observation"</formula>
    </cfRule>
  </conditionalFormatting>
  <conditionalFormatting sqref="D140">
    <cfRule type="cellIs" dxfId="166" priority="90" operator="equal">
      <formula>"Observation"</formula>
    </cfRule>
  </conditionalFormatting>
  <conditionalFormatting sqref="D153">
    <cfRule type="cellIs" dxfId="165" priority="84" operator="equal">
      <formula>"Observation"</formula>
    </cfRule>
  </conditionalFormatting>
  <conditionalFormatting sqref="D141">
    <cfRule type="cellIs" dxfId="164" priority="89" operator="equal">
      <formula>"Observation"</formula>
    </cfRule>
  </conditionalFormatting>
  <conditionalFormatting sqref="D142">
    <cfRule type="cellIs" dxfId="163" priority="88" operator="equal">
      <formula>"Observation"</formula>
    </cfRule>
  </conditionalFormatting>
  <conditionalFormatting sqref="D139">
    <cfRule type="cellIs" dxfId="162" priority="87" operator="equal">
      <formula>"Observation"</formula>
    </cfRule>
  </conditionalFormatting>
  <conditionalFormatting sqref="D143">
    <cfRule type="cellIs" dxfId="161" priority="86" operator="equal">
      <formula>"Observation"</formula>
    </cfRule>
  </conditionalFormatting>
  <conditionalFormatting sqref="D149">
    <cfRule type="cellIs" dxfId="160" priority="85" operator="equal">
      <formula>"Observation"</formula>
    </cfRule>
  </conditionalFormatting>
  <conditionalFormatting sqref="D166">
    <cfRule type="cellIs" dxfId="159" priority="83" operator="equal">
      <formula>"Observation"</formula>
    </cfRule>
  </conditionalFormatting>
  <conditionalFormatting sqref="D128">
    <cfRule type="cellIs" dxfId="158" priority="82" operator="equal">
      <formula>"Observation"</formula>
    </cfRule>
  </conditionalFormatting>
  <conditionalFormatting sqref="D174">
    <cfRule type="cellIs" dxfId="157" priority="81" operator="equal">
      <formula>"Observation"</formula>
    </cfRule>
  </conditionalFormatting>
  <conditionalFormatting sqref="D136">
    <cfRule type="cellIs" dxfId="156" priority="80" operator="equal">
      <formula>"Observation"</formula>
    </cfRule>
  </conditionalFormatting>
  <conditionalFormatting sqref="D184">
    <cfRule type="cellIs" dxfId="155" priority="74" operator="equal">
      <formula>"Observation"</formula>
    </cfRule>
  </conditionalFormatting>
  <conditionalFormatting sqref="D181">
    <cfRule type="cellIs" dxfId="154" priority="78" operator="equal">
      <formula>"Observation"</formula>
    </cfRule>
  </conditionalFormatting>
  <conditionalFormatting sqref="D182">
    <cfRule type="cellIs" dxfId="153" priority="77" operator="equal">
      <formula>"Observation"</formula>
    </cfRule>
  </conditionalFormatting>
  <conditionalFormatting sqref="D183">
    <cfRule type="cellIs" dxfId="152" priority="76" operator="equal">
      <formula>"Observation"</formula>
    </cfRule>
  </conditionalFormatting>
  <conditionalFormatting sqref="D178">
    <cfRule type="cellIs" dxfId="151" priority="73" operator="equal">
      <formula>"Observation"</formula>
    </cfRule>
  </conditionalFormatting>
  <conditionalFormatting sqref="D176:D177">
    <cfRule type="cellIs" dxfId="150" priority="75" operator="equal">
      <formula>"Observation"</formula>
    </cfRule>
  </conditionalFormatting>
  <conditionalFormatting sqref="D179">
    <cfRule type="cellIs" dxfId="149" priority="72" operator="equal">
      <formula>"Observation"</formula>
    </cfRule>
  </conditionalFormatting>
  <conditionalFormatting sqref="D180">
    <cfRule type="cellIs" dxfId="148" priority="79" operator="equal">
      <formula>"Observation"</formula>
    </cfRule>
  </conditionalFormatting>
  <conditionalFormatting sqref="D190">
    <cfRule type="cellIs" dxfId="147" priority="68" operator="equal">
      <formula>"Observation"</formula>
    </cfRule>
  </conditionalFormatting>
  <conditionalFormatting sqref="D188">
    <cfRule type="cellIs" dxfId="146" priority="69" operator="equal">
      <formula>"Observation"</formula>
    </cfRule>
  </conditionalFormatting>
  <conditionalFormatting sqref="D186">
    <cfRule type="cellIs" dxfId="145" priority="70" operator="equal">
      <formula>"Observation"</formula>
    </cfRule>
  </conditionalFormatting>
  <conditionalFormatting sqref="D185">
    <cfRule type="cellIs" dxfId="144" priority="71" operator="equal">
      <formula>"Observation"</formula>
    </cfRule>
  </conditionalFormatting>
  <conditionalFormatting sqref="D187">
    <cfRule type="cellIs" dxfId="143" priority="67" operator="equal">
      <formula>"Observation"</formula>
    </cfRule>
  </conditionalFormatting>
  <conditionalFormatting sqref="D189">
    <cfRule type="cellIs" dxfId="142" priority="66" operator="equal">
      <formula>"Observation"</formula>
    </cfRule>
  </conditionalFormatting>
  <conditionalFormatting sqref="D134">
    <cfRule type="cellIs" dxfId="141" priority="65" operator="equal">
      <formula>"Observation"</formula>
    </cfRule>
  </conditionalFormatting>
  <conditionalFormatting sqref="D197">
    <cfRule type="cellIs" dxfId="140" priority="61" operator="equal">
      <formula>"Observation"</formula>
    </cfRule>
  </conditionalFormatting>
  <conditionalFormatting sqref="D194">
    <cfRule type="cellIs" dxfId="139" priority="62" operator="equal">
      <formula>"Observation"</formula>
    </cfRule>
  </conditionalFormatting>
  <conditionalFormatting sqref="D192">
    <cfRule type="cellIs" dxfId="138" priority="63" operator="equal">
      <formula>"Observation"</formula>
    </cfRule>
  </conditionalFormatting>
  <conditionalFormatting sqref="D191">
    <cfRule type="cellIs" dxfId="137" priority="64" operator="equal">
      <formula>"Observation"</formula>
    </cfRule>
  </conditionalFormatting>
  <conditionalFormatting sqref="D193">
    <cfRule type="cellIs" dxfId="136" priority="60" operator="equal">
      <formula>"Observation"</formula>
    </cfRule>
  </conditionalFormatting>
  <conditionalFormatting sqref="D196">
    <cfRule type="cellIs" dxfId="135" priority="59" operator="equal">
      <formula>"Observation"</formula>
    </cfRule>
  </conditionalFormatting>
  <conditionalFormatting sqref="D195">
    <cfRule type="cellIs" dxfId="134" priority="58" operator="equal">
      <formula>"Observation"</formula>
    </cfRule>
  </conditionalFormatting>
  <conditionalFormatting sqref="D206">
    <cfRule type="cellIs" dxfId="133" priority="57" operator="equal">
      <formula>"Observation"</formula>
    </cfRule>
  </conditionalFormatting>
  <conditionalFormatting sqref="D10">
    <cfRule type="cellIs" dxfId="132" priority="56" operator="equal">
      <formula>"Observation"</formula>
    </cfRule>
  </conditionalFormatting>
  <conditionalFormatting sqref="D11">
    <cfRule type="cellIs" dxfId="131" priority="55" operator="equal">
      <formula>"Observation"</formula>
    </cfRule>
  </conditionalFormatting>
  <conditionalFormatting sqref="D74">
    <cfRule type="cellIs" dxfId="130" priority="54" operator="equal">
      <formula>"Observation"</formula>
    </cfRule>
  </conditionalFormatting>
  <conditionalFormatting sqref="D73">
    <cfRule type="cellIs" dxfId="129" priority="53" operator="equal">
      <formula>"Observation"</formula>
    </cfRule>
  </conditionalFormatting>
  <conditionalFormatting sqref="D138">
    <cfRule type="cellIs" dxfId="128" priority="52" operator="equal">
      <formula>"Observation"</formula>
    </cfRule>
  </conditionalFormatting>
  <conditionalFormatting sqref="D137">
    <cfRule type="cellIs" dxfId="127" priority="51" operator="equal">
      <formula>"Observation"</formula>
    </cfRule>
  </conditionalFormatting>
  <conditionalFormatting sqref="D209">
    <cfRule type="cellIs" dxfId="126" priority="49" operator="equal">
      <formula>"Observation"</formula>
    </cfRule>
  </conditionalFormatting>
  <conditionalFormatting sqref="D210">
    <cfRule type="cellIs" dxfId="125" priority="50" operator="equal">
      <formula>"Observation"</formula>
    </cfRule>
  </conditionalFormatting>
  <conditionalFormatting sqref="D49">
    <cfRule type="cellIs" dxfId="124" priority="48" operator="equal">
      <formula>"Observation"</formula>
    </cfRule>
  </conditionalFormatting>
  <conditionalFormatting sqref="D64">
    <cfRule type="cellIs" dxfId="123" priority="47" operator="equal">
      <formula>"Observation"</formula>
    </cfRule>
  </conditionalFormatting>
  <conditionalFormatting sqref="D111">
    <cfRule type="cellIs" dxfId="122" priority="46" operator="equal">
      <formula>"Observation"</formula>
    </cfRule>
  </conditionalFormatting>
  <conditionalFormatting sqref="D127">
    <cfRule type="cellIs" dxfId="121" priority="45" operator="equal">
      <formula>"Observation"</formula>
    </cfRule>
  </conditionalFormatting>
  <conditionalFormatting sqref="D175">
    <cfRule type="cellIs" dxfId="120" priority="44" operator="equal">
      <formula>"Observation"</formula>
    </cfRule>
  </conditionalFormatting>
  <conditionalFormatting sqref="D198">
    <cfRule type="cellIs" dxfId="119" priority="43" operator="equal">
      <formula>"Observation"</formula>
    </cfRule>
  </conditionalFormatting>
  <conditionalFormatting sqref="D247">
    <cfRule type="cellIs" dxfId="118" priority="42" operator="equal">
      <formula>"Observation"</formula>
    </cfRule>
  </conditionalFormatting>
  <conditionalFormatting sqref="D263">
    <cfRule type="cellIs" dxfId="117" priority="41" operator="equal">
      <formula>"Observation"</formula>
    </cfRule>
  </conditionalFormatting>
  <conditionalFormatting sqref="D21">
    <cfRule type="cellIs" dxfId="116" priority="40" operator="equal">
      <formula>"Observation"</formula>
    </cfRule>
  </conditionalFormatting>
  <conditionalFormatting sqref="D19">
    <cfRule type="cellIs" dxfId="115" priority="39" operator="equal">
      <formula>"Observation"</formula>
    </cfRule>
  </conditionalFormatting>
  <conditionalFormatting sqref="D20">
    <cfRule type="cellIs" dxfId="114" priority="38" operator="equal">
      <formula>"Observation"</formula>
    </cfRule>
  </conditionalFormatting>
  <conditionalFormatting sqref="D47">
    <cfRule type="cellIs" dxfId="113" priority="37" operator="equal">
      <formula>"Observation"</formula>
    </cfRule>
  </conditionalFormatting>
  <conditionalFormatting sqref="D41">
    <cfRule type="cellIs" dxfId="112" priority="36" operator="equal">
      <formula>"Observation"</formula>
    </cfRule>
  </conditionalFormatting>
  <conditionalFormatting sqref="D42">
    <cfRule type="cellIs" dxfId="111" priority="35" operator="equal">
      <formula>"Observation"</formula>
    </cfRule>
  </conditionalFormatting>
  <conditionalFormatting sqref="D44">
    <cfRule type="cellIs" dxfId="110" priority="34" operator="equal">
      <formula>"Observation"</formula>
    </cfRule>
  </conditionalFormatting>
  <conditionalFormatting sqref="D43">
    <cfRule type="cellIs" dxfId="109" priority="33" operator="equal">
      <formula>"Observation"</formula>
    </cfRule>
  </conditionalFormatting>
  <conditionalFormatting sqref="D45">
    <cfRule type="cellIs" dxfId="108" priority="32" operator="equal">
      <formula>"Observation"</formula>
    </cfRule>
  </conditionalFormatting>
  <conditionalFormatting sqref="D46">
    <cfRule type="cellIs" dxfId="107" priority="31" operator="equal">
      <formula>"Observation"</formula>
    </cfRule>
  </conditionalFormatting>
  <conditionalFormatting sqref="D83">
    <cfRule type="cellIs" dxfId="106" priority="30" operator="equal">
      <formula>"Observation"</formula>
    </cfRule>
  </conditionalFormatting>
  <conditionalFormatting sqref="D81">
    <cfRule type="cellIs" dxfId="105" priority="29" operator="equal">
      <formula>"Observation"</formula>
    </cfRule>
  </conditionalFormatting>
  <conditionalFormatting sqref="D82">
    <cfRule type="cellIs" dxfId="104" priority="28" operator="equal">
      <formula>"Observation"</formula>
    </cfRule>
  </conditionalFormatting>
  <conditionalFormatting sqref="D147">
    <cfRule type="cellIs" dxfId="103" priority="27" operator="equal">
      <formula>"Observation"</formula>
    </cfRule>
  </conditionalFormatting>
  <conditionalFormatting sqref="D145">
    <cfRule type="cellIs" dxfId="102" priority="26" operator="equal">
      <formula>"Observation"</formula>
    </cfRule>
  </conditionalFormatting>
  <conditionalFormatting sqref="D146">
    <cfRule type="cellIs" dxfId="101" priority="25" operator="equal">
      <formula>"Observation"</formula>
    </cfRule>
  </conditionalFormatting>
  <conditionalFormatting sqref="D219">
    <cfRule type="cellIs" dxfId="100" priority="24" operator="equal">
      <formula>"Observation"</formula>
    </cfRule>
  </conditionalFormatting>
  <conditionalFormatting sqref="D217">
    <cfRule type="cellIs" dxfId="99" priority="23" operator="equal">
      <formula>"Observation"</formula>
    </cfRule>
  </conditionalFormatting>
  <conditionalFormatting sqref="D218">
    <cfRule type="cellIs" dxfId="98" priority="22" operator="equal">
      <formula>"Observation"</formula>
    </cfRule>
  </conditionalFormatting>
  <conditionalFormatting sqref="D109">
    <cfRule type="cellIs" dxfId="97" priority="21" operator="equal">
      <formula>"Observation"</formula>
    </cfRule>
  </conditionalFormatting>
  <conditionalFormatting sqref="D103">
    <cfRule type="cellIs" dxfId="96" priority="20" operator="equal">
      <formula>"Observation"</formula>
    </cfRule>
  </conditionalFormatting>
  <conditionalFormatting sqref="D104">
    <cfRule type="cellIs" dxfId="95" priority="19" operator="equal">
      <formula>"Observation"</formula>
    </cfRule>
  </conditionalFormatting>
  <conditionalFormatting sqref="D106">
    <cfRule type="cellIs" dxfId="94" priority="18" operator="equal">
      <formula>"Observation"</formula>
    </cfRule>
  </conditionalFormatting>
  <conditionalFormatting sqref="D105">
    <cfRule type="cellIs" dxfId="93" priority="17" operator="equal">
      <formula>"Observation"</formula>
    </cfRule>
  </conditionalFormatting>
  <conditionalFormatting sqref="D107">
    <cfRule type="cellIs" dxfId="92" priority="16" operator="equal">
      <formula>"Observation"</formula>
    </cfRule>
  </conditionalFormatting>
  <conditionalFormatting sqref="D108">
    <cfRule type="cellIs" dxfId="91" priority="15" operator="equal">
      <formula>"Observation"</formula>
    </cfRule>
  </conditionalFormatting>
  <conditionalFormatting sqref="D173">
    <cfRule type="cellIs" dxfId="90" priority="14" operator="equal">
      <formula>"Observation"</formula>
    </cfRule>
  </conditionalFormatting>
  <conditionalFormatting sqref="D167">
    <cfRule type="cellIs" dxfId="89" priority="13" operator="equal">
      <formula>"Observation"</formula>
    </cfRule>
  </conditionalFormatting>
  <conditionalFormatting sqref="D168">
    <cfRule type="cellIs" dxfId="88" priority="12" operator="equal">
      <formula>"Observation"</formula>
    </cfRule>
  </conditionalFormatting>
  <conditionalFormatting sqref="D170">
    <cfRule type="cellIs" dxfId="87" priority="11" operator="equal">
      <formula>"Observation"</formula>
    </cfRule>
  </conditionalFormatting>
  <conditionalFormatting sqref="D169">
    <cfRule type="cellIs" dxfId="86" priority="10" operator="equal">
      <formula>"Observation"</formula>
    </cfRule>
  </conditionalFormatting>
  <conditionalFormatting sqref="D171">
    <cfRule type="cellIs" dxfId="85" priority="9" operator="equal">
      <formula>"Observation"</formula>
    </cfRule>
  </conditionalFormatting>
  <conditionalFormatting sqref="D172">
    <cfRule type="cellIs" dxfId="84" priority="8" operator="equal">
      <formula>"Observation"</formula>
    </cfRule>
  </conditionalFormatting>
  <conditionalFormatting sqref="D245">
    <cfRule type="cellIs" dxfId="83" priority="7" operator="equal">
      <formula>"Observation"</formula>
    </cfRule>
  </conditionalFormatting>
  <conditionalFormatting sqref="D239">
    <cfRule type="cellIs" dxfId="82" priority="6" operator="equal">
      <formula>"Observation"</formula>
    </cfRule>
  </conditionalFormatting>
  <conditionalFormatting sqref="D240">
    <cfRule type="cellIs" dxfId="81" priority="5" operator="equal">
      <formula>"Observation"</formula>
    </cfRule>
  </conditionalFormatting>
  <conditionalFormatting sqref="D242">
    <cfRule type="cellIs" dxfId="80" priority="4" operator="equal">
      <formula>"Observation"</formula>
    </cfRule>
  </conditionalFormatting>
  <conditionalFormatting sqref="D241">
    <cfRule type="cellIs" dxfId="79" priority="3" operator="equal">
      <formula>"Observation"</formula>
    </cfRule>
  </conditionalFormatting>
  <conditionalFormatting sqref="D243">
    <cfRule type="cellIs" dxfId="78" priority="2" operator="equal">
      <formula>"Observation"</formula>
    </cfRule>
  </conditionalFormatting>
  <conditionalFormatting sqref="D244">
    <cfRule type="cellIs" dxfId="77" priority="1" operator="equal">
      <formula>"Observation"</formula>
    </cfRule>
  </conditionalFormatting>
  <printOptions gridLines="1"/>
  <pageMargins left="0.25" right="0.25" top="0.75" bottom="0.75" header="0.3" footer="0.3"/>
  <pageSetup paperSize="9" scale="65" fitToHeight="0" orientation="landscape"/>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pageSetUpPr fitToPage="1"/>
  </sheetPr>
  <dimension ref="A1:O106"/>
  <sheetViews>
    <sheetView zoomScaleSheetLayoutView="70" workbookViewId="0">
      <pane xSplit="1" ySplit="2" topLeftCell="K73" activePane="bottomRight" state="frozen"/>
      <selection pane="topRight" activeCell="B1" sqref="B1"/>
      <selection pane="bottomLeft" activeCell="A3" sqref="A3"/>
      <selection pane="bottomRight" activeCell="P1" sqref="P1:V1048576"/>
    </sheetView>
  </sheetViews>
  <sheetFormatPr defaultColWidth="8.85546875" defaultRowHeight="15" outlineLevelRow="1"/>
  <cols>
    <col min="1" max="1" width="9.42578125" style="21" customWidth="1"/>
    <col min="2" max="6" width="6.28515625" style="14" customWidth="1"/>
    <col min="7" max="8" width="2.7109375" style="83" customWidth="1"/>
    <col min="9" max="9" width="4.140625" style="83" customWidth="1"/>
    <col min="10" max="10" width="2.7109375" style="83" customWidth="1"/>
    <col min="11" max="11" width="2.28515625" style="14" customWidth="1"/>
    <col min="12" max="12" width="63.28515625" style="21" customWidth="1"/>
    <col min="13" max="13" width="2.28515625" style="9" customWidth="1"/>
    <col min="14" max="14" width="59.7109375" style="14" customWidth="1"/>
    <col min="15" max="15" width="13.7109375" style="84" customWidth="1"/>
    <col min="16" max="16384" width="8.85546875" style="21"/>
  </cols>
  <sheetData>
    <row r="1" spans="1:15" s="1" customFormat="1" ht="45" customHeight="1">
      <c r="A1" s="1" t="s">
        <v>1382</v>
      </c>
      <c r="G1" s="2"/>
      <c r="H1" s="2"/>
      <c r="I1" s="2"/>
      <c r="J1" s="2"/>
      <c r="O1" s="3"/>
    </row>
    <row r="2" spans="1:15" s="8" customFormat="1">
      <c r="A2" s="5" t="s">
        <v>550</v>
      </c>
      <c r="B2" s="5" t="s">
        <v>551</v>
      </c>
      <c r="C2" s="5" t="s">
        <v>1</v>
      </c>
      <c r="D2" s="5" t="s">
        <v>2</v>
      </c>
      <c r="E2" s="5" t="s">
        <v>3</v>
      </c>
      <c r="F2" s="5" t="s">
        <v>4</v>
      </c>
      <c r="G2" s="4" t="s">
        <v>5</v>
      </c>
      <c r="H2" s="4" t="s">
        <v>6</v>
      </c>
      <c r="I2" s="4" t="s">
        <v>578</v>
      </c>
      <c r="J2" s="4" t="s">
        <v>577</v>
      </c>
      <c r="K2" s="253" t="s">
        <v>8</v>
      </c>
      <c r="L2" s="253"/>
      <c r="M2" s="5" t="s">
        <v>9</v>
      </c>
      <c r="N2" s="6"/>
      <c r="O2" s="7" t="s">
        <v>10</v>
      </c>
    </row>
    <row r="3" spans="1:15" s="122" customFormat="1" hidden="1">
      <c r="A3" s="149" t="s">
        <v>983</v>
      </c>
      <c r="B3" s="124"/>
      <c r="C3" s="135"/>
      <c r="D3" s="124"/>
      <c r="E3" s="124"/>
      <c r="F3" s="124"/>
      <c r="G3" s="135"/>
      <c r="H3" s="135"/>
      <c r="I3" s="135"/>
      <c r="J3" s="135"/>
      <c r="K3" s="135"/>
      <c r="L3" s="124"/>
      <c r="M3" s="124" t="s">
        <v>984</v>
      </c>
      <c r="N3" s="125"/>
      <c r="O3" s="137"/>
    </row>
    <row r="4" spans="1:15" s="129" customFormat="1" ht="30" hidden="1">
      <c r="A4" s="129" t="s">
        <v>985</v>
      </c>
      <c r="B4" s="128"/>
      <c r="C4" s="128" t="s">
        <v>15</v>
      </c>
      <c r="D4" s="128" t="s">
        <v>42</v>
      </c>
      <c r="E4" s="128" t="s">
        <v>50</v>
      </c>
      <c r="F4" s="128" t="s">
        <v>76</v>
      </c>
      <c r="G4" s="135"/>
      <c r="H4" s="135"/>
      <c r="I4" s="135"/>
      <c r="J4" s="135"/>
      <c r="L4" s="219" t="s">
        <v>986</v>
      </c>
      <c r="N4" s="211" t="s">
        <v>987</v>
      </c>
      <c r="O4" s="130"/>
    </row>
    <row r="5" spans="1:15" s="134" customFormat="1" hidden="1" outlineLevel="1">
      <c r="B5" s="138"/>
      <c r="C5" s="138" t="s">
        <v>53</v>
      </c>
      <c r="D5" s="138"/>
      <c r="E5" s="138" t="s">
        <v>27</v>
      </c>
      <c r="F5" s="138" t="s">
        <v>152</v>
      </c>
      <c r="G5" s="124"/>
      <c r="H5" s="124"/>
      <c r="I5" s="124"/>
      <c r="J5" s="124"/>
      <c r="K5" s="138"/>
      <c r="L5" s="125" t="s">
        <v>46</v>
      </c>
      <c r="M5" s="124"/>
      <c r="N5" s="125" t="s">
        <v>47</v>
      </c>
      <c r="O5" s="140" t="str">
        <f>A9</f>
        <v>H1.02</v>
      </c>
    </row>
    <row r="6" spans="1:15" s="134" customFormat="1" hidden="1" outlineLevel="1">
      <c r="B6" s="138"/>
      <c r="C6" s="138" t="s">
        <v>53</v>
      </c>
      <c r="D6" s="138"/>
      <c r="E6" s="138" t="s">
        <v>27</v>
      </c>
      <c r="F6" s="138" t="s">
        <v>152</v>
      </c>
      <c r="G6" s="135"/>
      <c r="H6" s="135"/>
      <c r="I6" s="135"/>
      <c r="J6" s="135"/>
      <c r="K6" s="138"/>
      <c r="L6" s="125" t="s">
        <v>23</v>
      </c>
      <c r="M6" s="124"/>
      <c r="N6" s="125" t="s">
        <v>49</v>
      </c>
      <c r="O6" s="140" t="str">
        <f>A9</f>
        <v>H1.02</v>
      </c>
    </row>
    <row r="7" spans="1:15" s="134" customFormat="1" hidden="1" outlineLevel="1">
      <c r="B7" s="138"/>
      <c r="C7" s="138" t="s">
        <v>53</v>
      </c>
      <c r="D7" s="138"/>
      <c r="E7" s="138" t="s">
        <v>27</v>
      </c>
      <c r="F7" s="138" t="s">
        <v>152</v>
      </c>
      <c r="G7" s="124"/>
      <c r="H7" s="124"/>
      <c r="I7" s="124"/>
      <c r="J7" s="124"/>
      <c r="K7" s="138"/>
      <c r="L7" s="125" t="s">
        <v>988</v>
      </c>
      <c r="M7" s="124"/>
      <c r="N7" s="125" t="s">
        <v>88</v>
      </c>
      <c r="O7" s="140" t="str">
        <f>A9</f>
        <v>H1.02</v>
      </c>
    </row>
    <row r="8" spans="1:15" s="134" customFormat="1" hidden="1" outlineLevel="1">
      <c r="B8" s="138"/>
      <c r="C8" s="138" t="s">
        <v>53</v>
      </c>
      <c r="D8" s="138"/>
      <c r="E8" s="138" t="s">
        <v>27</v>
      </c>
      <c r="F8" s="138" t="s">
        <v>152</v>
      </c>
      <c r="G8" s="135"/>
      <c r="H8" s="135"/>
      <c r="I8" s="135"/>
      <c r="J8" s="135"/>
      <c r="K8" s="138"/>
      <c r="L8" s="125" t="s">
        <v>989</v>
      </c>
      <c r="M8" s="124"/>
      <c r="N8" s="125" t="s">
        <v>100</v>
      </c>
      <c r="O8" s="140" t="str">
        <f>A9</f>
        <v>H1.02</v>
      </c>
    </row>
    <row r="9" spans="1:15" s="129" customFormat="1" ht="51.75" hidden="1" customHeight="1">
      <c r="A9" s="129" t="s">
        <v>990</v>
      </c>
      <c r="B9" s="128"/>
      <c r="C9" s="128" t="s">
        <v>15</v>
      </c>
      <c r="D9" s="128" t="s">
        <v>42</v>
      </c>
      <c r="E9" s="128" t="s">
        <v>50</v>
      </c>
      <c r="F9" s="128" t="s">
        <v>76</v>
      </c>
      <c r="G9" s="135"/>
      <c r="H9" s="135"/>
      <c r="I9" s="135"/>
      <c r="J9" s="135"/>
      <c r="L9" s="219" t="s">
        <v>991</v>
      </c>
      <c r="N9" s="211" t="s">
        <v>992</v>
      </c>
      <c r="O9" s="130"/>
    </row>
    <row r="10" spans="1:15" s="134" customFormat="1" hidden="1" outlineLevel="1">
      <c r="B10" s="138"/>
      <c r="C10" s="138" t="s">
        <v>53</v>
      </c>
      <c r="D10" s="138"/>
      <c r="E10" s="138" t="s">
        <v>27</v>
      </c>
      <c r="F10" s="138" t="s">
        <v>152</v>
      </c>
      <c r="G10" s="135"/>
      <c r="H10" s="135"/>
      <c r="I10" s="135"/>
      <c r="J10" s="135"/>
      <c r="K10" s="138"/>
      <c r="L10" s="125" t="s">
        <v>46</v>
      </c>
      <c r="M10" s="124"/>
      <c r="N10" s="125" t="s">
        <v>47</v>
      </c>
      <c r="O10" s="133" t="str">
        <f>A65</f>
        <v>H1.08</v>
      </c>
    </row>
    <row r="11" spans="1:15" s="134" customFormat="1" hidden="1" outlineLevel="1">
      <c r="B11" s="138"/>
      <c r="C11" s="138" t="s">
        <v>53</v>
      </c>
      <c r="D11" s="138"/>
      <c r="E11" s="138" t="s">
        <v>27</v>
      </c>
      <c r="F11" s="138" t="s">
        <v>152</v>
      </c>
      <c r="G11" s="135"/>
      <c r="H11" s="135"/>
      <c r="I11" s="135"/>
      <c r="J11" s="135"/>
      <c r="K11" s="138"/>
      <c r="L11" s="125" t="s">
        <v>23</v>
      </c>
      <c r="M11" s="124"/>
      <c r="N11" s="125" t="s">
        <v>49</v>
      </c>
      <c r="O11" s="133" t="str">
        <f>A14</f>
        <v>H1.03</v>
      </c>
    </row>
    <row r="12" spans="1:15" s="134" customFormat="1" hidden="1" outlineLevel="1">
      <c r="B12" s="138"/>
      <c r="C12" s="138" t="s">
        <v>53</v>
      </c>
      <c r="D12" s="138"/>
      <c r="E12" s="138" t="s">
        <v>27</v>
      </c>
      <c r="F12" s="138" t="s">
        <v>152</v>
      </c>
      <c r="G12" s="135"/>
      <c r="H12" s="135"/>
      <c r="I12" s="135"/>
      <c r="J12" s="135"/>
      <c r="K12" s="138"/>
      <c r="L12" s="125" t="s">
        <v>988</v>
      </c>
      <c r="M12" s="124"/>
      <c r="N12" s="125" t="s">
        <v>88</v>
      </c>
      <c r="O12" s="133" t="str">
        <f>A65</f>
        <v>H1.08</v>
      </c>
    </row>
    <row r="13" spans="1:15" s="134" customFormat="1" hidden="1" outlineLevel="1">
      <c r="B13" s="138"/>
      <c r="C13" s="138" t="s">
        <v>53</v>
      </c>
      <c r="D13" s="138"/>
      <c r="E13" s="138" t="s">
        <v>27</v>
      </c>
      <c r="F13" s="138" t="s">
        <v>152</v>
      </c>
      <c r="G13" s="135"/>
      <c r="H13" s="135"/>
      <c r="I13" s="135"/>
      <c r="J13" s="135"/>
      <c r="K13" s="138"/>
      <c r="L13" s="125" t="s">
        <v>989</v>
      </c>
      <c r="M13" s="124"/>
      <c r="N13" s="125" t="s">
        <v>100</v>
      </c>
      <c r="O13" s="140" t="str">
        <f>A65</f>
        <v>H1.08</v>
      </c>
    </row>
    <row r="14" spans="1:15" s="129" customFormat="1" hidden="1">
      <c r="A14" s="129" t="s">
        <v>993</v>
      </c>
      <c r="B14" s="128"/>
      <c r="C14" s="128" t="s">
        <v>15</v>
      </c>
      <c r="D14" s="128" t="s">
        <v>42</v>
      </c>
      <c r="E14" s="128" t="s">
        <v>50</v>
      </c>
      <c r="F14" s="128" t="s">
        <v>76</v>
      </c>
      <c r="G14" s="135"/>
      <c r="H14" s="135"/>
      <c r="I14" s="135"/>
      <c r="J14" s="135"/>
      <c r="K14" s="128" t="s">
        <v>994</v>
      </c>
      <c r="M14" s="209" t="s">
        <v>995</v>
      </c>
      <c r="O14" s="130"/>
    </row>
    <row r="15" spans="1:15" s="134" customFormat="1" hidden="1" outlineLevel="1">
      <c r="B15" s="138"/>
      <c r="C15" s="138" t="s">
        <v>53</v>
      </c>
      <c r="D15" s="138"/>
      <c r="E15" s="138" t="s">
        <v>27</v>
      </c>
      <c r="F15" s="138" t="s">
        <v>152</v>
      </c>
      <c r="G15" s="135"/>
      <c r="H15" s="135"/>
      <c r="I15" s="135"/>
      <c r="J15" s="135"/>
      <c r="K15" s="138"/>
      <c r="L15" s="147" t="s">
        <v>699</v>
      </c>
      <c r="M15" s="124"/>
      <c r="N15" s="138" t="s">
        <v>996</v>
      </c>
      <c r="O15" s="133" t="str">
        <f>A22</f>
        <v>H1.04</v>
      </c>
    </row>
    <row r="16" spans="1:15" s="134" customFormat="1" hidden="1" outlineLevel="1">
      <c r="B16" s="138"/>
      <c r="C16" s="138" t="s">
        <v>53</v>
      </c>
      <c r="D16" s="138"/>
      <c r="E16" s="138" t="s">
        <v>27</v>
      </c>
      <c r="F16" s="138" t="s">
        <v>152</v>
      </c>
      <c r="G16" s="135"/>
      <c r="H16" s="135"/>
      <c r="I16" s="135"/>
      <c r="J16" s="135"/>
      <c r="K16" s="138"/>
      <c r="L16" s="147" t="s">
        <v>997</v>
      </c>
      <c r="M16" s="124"/>
      <c r="N16" s="138" t="s">
        <v>998</v>
      </c>
      <c r="O16" s="133" t="str">
        <f>A22</f>
        <v>H1.04</v>
      </c>
    </row>
    <row r="17" spans="1:15" s="134" customFormat="1" hidden="1" outlineLevel="1">
      <c r="B17" s="138"/>
      <c r="C17" s="138" t="s">
        <v>53</v>
      </c>
      <c r="D17" s="138"/>
      <c r="E17" s="138" t="s">
        <v>27</v>
      </c>
      <c r="F17" s="138" t="s">
        <v>152</v>
      </c>
      <c r="G17" s="135"/>
      <c r="H17" s="135"/>
      <c r="I17" s="135"/>
      <c r="J17" s="135"/>
      <c r="K17" s="138"/>
      <c r="L17" s="147" t="s">
        <v>999</v>
      </c>
      <c r="M17" s="124"/>
      <c r="N17" s="138" t="s">
        <v>1000</v>
      </c>
      <c r="O17" s="133" t="str">
        <f>A22</f>
        <v>H1.04</v>
      </c>
    </row>
    <row r="18" spans="1:15" s="134" customFormat="1" hidden="1" outlineLevel="1">
      <c r="B18" s="138"/>
      <c r="C18" s="138"/>
      <c r="D18" s="138"/>
      <c r="E18" s="138"/>
      <c r="F18" s="138"/>
      <c r="G18" s="135"/>
      <c r="H18" s="135"/>
      <c r="I18" s="135"/>
      <c r="J18" s="135"/>
      <c r="K18" s="138"/>
      <c r="L18" s="147" t="s">
        <v>1001</v>
      </c>
      <c r="M18" s="124"/>
      <c r="N18" s="138" t="s">
        <v>1002</v>
      </c>
      <c r="O18" s="133" t="str">
        <f>A22</f>
        <v>H1.04</v>
      </c>
    </row>
    <row r="19" spans="1:15" s="134" customFormat="1" hidden="1" outlineLevel="1">
      <c r="B19" s="138"/>
      <c r="C19" s="138"/>
      <c r="D19" s="138"/>
      <c r="E19" s="138"/>
      <c r="F19" s="138"/>
      <c r="G19" s="135"/>
      <c r="H19" s="135"/>
      <c r="I19" s="135"/>
      <c r="J19" s="135"/>
      <c r="K19" s="138"/>
      <c r="L19" s="147" t="s">
        <v>1003</v>
      </c>
      <c r="M19" s="124"/>
      <c r="N19" s="138" t="s">
        <v>1004</v>
      </c>
      <c r="O19" s="133" t="str">
        <f>A22</f>
        <v>H1.04</v>
      </c>
    </row>
    <row r="20" spans="1:15" s="134" customFormat="1" hidden="1" outlineLevel="1">
      <c r="B20" s="138"/>
      <c r="C20" s="138" t="s">
        <v>53</v>
      </c>
      <c r="D20" s="138"/>
      <c r="E20" s="138" t="s">
        <v>27</v>
      </c>
      <c r="F20" s="138" t="s">
        <v>152</v>
      </c>
      <c r="G20" s="135"/>
      <c r="H20" s="135"/>
      <c r="I20" s="135"/>
      <c r="J20" s="135"/>
      <c r="K20" s="138"/>
      <c r="L20" s="125" t="s">
        <v>988</v>
      </c>
      <c r="M20" s="124"/>
      <c r="N20" s="125" t="s">
        <v>88</v>
      </c>
      <c r="O20" s="133" t="str">
        <f>A22</f>
        <v>H1.04</v>
      </c>
    </row>
    <row r="21" spans="1:15" s="134" customFormat="1" hidden="1" outlineLevel="1">
      <c r="B21" s="138"/>
      <c r="C21" s="138" t="s">
        <v>53</v>
      </c>
      <c r="D21" s="138"/>
      <c r="E21" s="138" t="s">
        <v>27</v>
      </c>
      <c r="F21" s="138" t="s">
        <v>152</v>
      </c>
      <c r="G21" s="135"/>
      <c r="H21" s="135"/>
      <c r="I21" s="135"/>
      <c r="J21" s="135"/>
      <c r="K21" s="138"/>
      <c r="L21" s="125" t="s">
        <v>989</v>
      </c>
      <c r="M21" s="124"/>
      <c r="N21" s="125" t="s">
        <v>100</v>
      </c>
      <c r="O21" s="140" t="str">
        <f>A22</f>
        <v>H1.04</v>
      </c>
    </row>
    <row r="22" spans="1:15" s="129" customFormat="1" hidden="1">
      <c r="A22" s="129" t="s">
        <v>1005</v>
      </c>
      <c r="B22" s="128"/>
      <c r="C22" s="128" t="s">
        <v>15</v>
      </c>
      <c r="D22" s="128" t="s">
        <v>42</v>
      </c>
      <c r="E22" s="128" t="s">
        <v>149</v>
      </c>
      <c r="F22" s="128" t="s">
        <v>76</v>
      </c>
      <c r="G22" s="135"/>
      <c r="H22" s="135"/>
      <c r="I22" s="135"/>
      <c r="J22" s="135"/>
      <c r="K22" s="128" t="s">
        <v>1006</v>
      </c>
      <c r="M22" s="135" t="s">
        <v>1007</v>
      </c>
      <c r="N22" s="138"/>
      <c r="O22" s="130"/>
    </row>
    <row r="23" spans="1:15" s="134" customFormat="1" hidden="1" outlineLevel="1">
      <c r="B23" s="138"/>
      <c r="C23" s="138" t="s">
        <v>53</v>
      </c>
      <c r="D23" s="138"/>
      <c r="E23" s="138" t="s">
        <v>27</v>
      </c>
      <c r="F23" s="138" t="s">
        <v>152</v>
      </c>
      <c r="G23" s="135"/>
      <c r="H23" s="135"/>
      <c r="I23" s="135"/>
      <c r="J23" s="135"/>
      <c r="K23" s="138"/>
      <c r="L23" s="125" t="s">
        <v>1008</v>
      </c>
      <c r="M23" s="124"/>
      <c r="N23" s="125" t="s">
        <v>1009</v>
      </c>
      <c r="O23" s="133" t="str">
        <f>A36</f>
        <v>H1.05</v>
      </c>
    </row>
    <row r="24" spans="1:15" s="134" customFormat="1" hidden="1" outlineLevel="1">
      <c r="B24" s="138"/>
      <c r="C24" s="138" t="s">
        <v>53</v>
      </c>
      <c r="D24" s="138"/>
      <c r="E24" s="138" t="s">
        <v>27</v>
      </c>
      <c r="F24" s="138" t="s">
        <v>152</v>
      </c>
      <c r="G24" s="135"/>
      <c r="H24" s="135"/>
      <c r="I24" s="135"/>
      <c r="J24" s="135"/>
      <c r="K24" s="138"/>
      <c r="L24" s="125" t="s">
        <v>1010</v>
      </c>
      <c r="M24" s="124"/>
      <c r="N24" s="125" t="s">
        <v>1011</v>
      </c>
      <c r="O24" s="133" t="str">
        <f>A36</f>
        <v>H1.05</v>
      </c>
    </row>
    <row r="25" spans="1:15" s="134" customFormat="1" hidden="1" outlineLevel="1">
      <c r="B25" s="138"/>
      <c r="C25" s="138" t="s">
        <v>53</v>
      </c>
      <c r="D25" s="138"/>
      <c r="E25" s="138" t="s">
        <v>27</v>
      </c>
      <c r="F25" s="138" t="s">
        <v>152</v>
      </c>
      <c r="G25" s="135"/>
      <c r="H25" s="135"/>
      <c r="I25" s="135"/>
      <c r="J25" s="135"/>
      <c r="K25" s="138"/>
      <c r="L25" s="125" t="s">
        <v>1012</v>
      </c>
      <c r="M25" s="124"/>
      <c r="N25" s="125" t="s">
        <v>1013</v>
      </c>
      <c r="O25" s="133" t="str">
        <f>A36</f>
        <v>H1.05</v>
      </c>
    </row>
    <row r="26" spans="1:15" s="134" customFormat="1" hidden="1" outlineLevel="1">
      <c r="B26" s="138"/>
      <c r="C26" s="138" t="s">
        <v>53</v>
      </c>
      <c r="D26" s="138"/>
      <c r="E26" s="138" t="s">
        <v>27</v>
      </c>
      <c r="F26" s="138" t="s">
        <v>152</v>
      </c>
      <c r="G26" s="135"/>
      <c r="H26" s="135"/>
      <c r="I26" s="135"/>
      <c r="J26" s="135"/>
      <c r="K26" s="138"/>
      <c r="L26" s="125" t="s">
        <v>1014</v>
      </c>
      <c r="M26" s="124"/>
      <c r="N26" s="125" t="s">
        <v>1015</v>
      </c>
      <c r="O26" s="133" t="str">
        <f>A36</f>
        <v>H1.05</v>
      </c>
    </row>
    <row r="27" spans="1:15" s="134" customFormat="1" hidden="1" outlineLevel="1">
      <c r="B27" s="138"/>
      <c r="C27" s="138" t="s">
        <v>53</v>
      </c>
      <c r="D27" s="138"/>
      <c r="E27" s="138" t="s">
        <v>27</v>
      </c>
      <c r="F27" s="138" t="s">
        <v>152</v>
      </c>
      <c r="G27" s="135"/>
      <c r="H27" s="135"/>
      <c r="I27" s="135"/>
      <c r="J27" s="135"/>
      <c r="K27" s="138"/>
      <c r="L27" s="125" t="s">
        <v>1016</v>
      </c>
      <c r="M27" s="124"/>
      <c r="N27" s="125" t="s">
        <v>1017</v>
      </c>
      <c r="O27" s="133" t="str">
        <f>A36</f>
        <v>H1.05</v>
      </c>
    </row>
    <row r="28" spans="1:15" s="134" customFormat="1" hidden="1" outlineLevel="1">
      <c r="B28" s="138"/>
      <c r="C28" s="138" t="s">
        <v>53</v>
      </c>
      <c r="D28" s="138"/>
      <c r="E28" s="138" t="s">
        <v>27</v>
      </c>
      <c r="F28" s="138" t="s">
        <v>152</v>
      </c>
      <c r="G28" s="135"/>
      <c r="H28" s="135"/>
      <c r="I28" s="135"/>
      <c r="J28" s="135"/>
      <c r="K28" s="138"/>
      <c r="L28" s="125" t="s">
        <v>1018</v>
      </c>
      <c r="M28" s="124"/>
      <c r="N28" s="125" t="s">
        <v>1019</v>
      </c>
      <c r="O28" s="133" t="str">
        <f>A36</f>
        <v>H1.05</v>
      </c>
    </row>
    <row r="29" spans="1:15" s="134" customFormat="1" hidden="1" outlineLevel="1">
      <c r="B29" s="138"/>
      <c r="C29" s="138" t="s">
        <v>53</v>
      </c>
      <c r="D29" s="138"/>
      <c r="E29" s="138" t="s">
        <v>27</v>
      </c>
      <c r="F29" s="138" t="s">
        <v>152</v>
      </c>
      <c r="G29" s="135"/>
      <c r="H29" s="135"/>
      <c r="I29" s="135"/>
      <c r="J29" s="135"/>
      <c r="K29" s="138"/>
      <c r="L29" s="125" t="s">
        <v>1020</v>
      </c>
      <c r="M29" s="124"/>
      <c r="N29" s="125" t="s">
        <v>1021</v>
      </c>
      <c r="O29" s="133" t="str">
        <f>A36</f>
        <v>H1.05</v>
      </c>
    </row>
    <row r="30" spans="1:15" s="134" customFormat="1" hidden="1" outlineLevel="1">
      <c r="B30" s="138"/>
      <c r="C30" s="138" t="s">
        <v>53</v>
      </c>
      <c r="D30" s="138"/>
      <c r="E30" s="138" t="s">
        <v>27</v>
      </c>
      <c r="F30" s="138" t="s">
        <v>152</v>
      </c>
      <c r="G30" s="135"/>
      <c r="H30" s="135"/>
      <c r="I30" s="135"/>
      <c r="J30" s="135"/>
      <c r="K30" s="138"/>
      <c r="L30" s="125" t="s">
        <v>1022</v>
      </c>
      <c r="M30" s="124"/>
      <c r="N30" s="125" t="s">
        <v>1023</v>
      </c>
      <c r="O30" s="133" t="str">
        <f>A36</f>
        <v>H1.05</v>
      </c>
    </row>
    <row r="31" spans="1:15" s="134" customFormat="1" hidden="1" outlineLevel="1">
      <c r="B31" s="138"/>
      <c r="C31" s="138" t="s">
        <v>53</v>
      </c>
      <c r="D31" s="138"/>
      <c r="E31" s="138" t="s">
        <v>27</v>
      </c>
      <c r="F31" s="138" t="s">
        <v>152</v>
      </c>
      <c r="G31" s="135"/>
      <c r="H31" s="135"/>
      <c r="I31" s="135"/>
      <c r="J31" s="135"/>
      <c r="K31" s="138"/>
      <c r="L31" s="125" t="s">
        <v>1024</v>
      </c>
      <c r="M31" s="124"/>
      <c r="N31" s="125" t="s">
        <v>1025</v>
      </c>
      <c r="O31" s="133" t="str">
        <f>A36</f>
        <v>H1.05</v>
      </c>
    </row>
    <row r="32" spans="1:15" s="134" customFormat="1" hidden="1" outlineLevel="1">
      <c r="B32" s="138"/>
      <c r="C32" s="138" t="s">
        <v>53</v>
      </c>
      <c r="D32" s="138"/>
      <c r="E32" s="138" t="s">
        <v>27</v>
      </c>
      <c r="F32" s="138" t="s">
        <v>152</v>
      </c>
      <c r="G32" s="135"/>
      <c r="H32" s="135"/>
      <c r="I32" s="135"/>
      <c r="J32" s="135"/>
      <c r="K32" s="138"/>
      <c r="L32" s="125" t="s">
        <v>1026</v>
      </c>
      <c r="M32" s="124"/>
      <c r="N32" s="125" t="s">
        <v>1027</v>
      </c>
      <c r="O32" s="133" t="str">
        <f>A36</f>
        <v>H1.05</v>
      </c>
    </row>
    <row r="33" spans="1:15" s="134" customFormat="1" hidden="1" outlineLevel="1">
      <c r="B33" s="138"/>
      <c r="C33" s="138"/>
      <c r="D33" s="138"/>
      <c r="E33" s="138"/>
      <c r="F33" s="138"/>
      <c r="G33" s="135"/>
      <c r="H33" s="135"/>
      <c r="I33" s="135"/>
      <c r="J33" s="135"/>
      <c r="K33" s="138"/>
      <c r="L33" s="125" t="s">
        <v>1028</v>
      </c>
      <c r="M33" s="124"/>
      <c r="N33" s="125" t="s">
        <v>1029</v>
      </c>
      <c r="O33" s="133" t="str">
        <f>A36</f>
        <v>H1.05</v>
      </c>
    </row>
    <row r="34" spans="1:15" s="134" customFormat="1" hidden="1" outlineLevel="1">
      <c r="B34" s="138"/>
      <c r="C34" s="138" t="s">
        <v>53</v>
      </c>
      <c r="D34" s="138"/>
      <c r="E34" s="138" t="s">
        <v>27</v>
      </c>
      <c r="F34" s="138" t="s">
        <v>152</v>
      </c>
      <c r="G34" s="135"/>
      <c r="H34" s="135"/>
      <c r="I34" s="135"/>
      <c r="J34" s="135"/>
      <c r="K34" s="138"/>
      <c r="L34" s="125" t="s">
        <v>351</v>
      </c>
      <c r="M34" s="138"/>
      <c r="N34" s="125" t="s">
        <v>372</v>
      </c>
      <c r="O34" s="133" t="str">
        <f>A35</f>
        <v>H1.04x</v>
      </c>
    </row>
    <row r="35" spans="1:15" s="134" customFormat="1" hidden="1" outlineLevel="1">
      <c r="A35" s="134" t="s">
        <v>1030</v>
      </c>
      <c r="B35" s="138"/>
      <c r="C35" s="138" t="s">
        <v>53</v>
      </c>
      <c r="D35" s="138"/>
      <c r="E35" s="138" t="s">
        <v>74</v>
      </c>
      <c r="F35" s="138" t="s">
        <v>28</v>
      </c>
      <c r="G35" s="135"/>
      <c r="H35" s="135"/>
      <c r="I35" s="135"/>
      <c r="J35" s="135"/>
      <c r="K35" s="138"/>
      <c r="L35" s="125" t="s">
        <v>1031</v>
      </c>
      <c r="M35" s="138"/>
      <c r="N35" s="125" t="s">
        <v>318</v>
      </c>
      <c r="O35" s="133" t="str">
        <f>A36</f>
        <v>H1.05</v>
      </c>
    </row>
    <row r="36" spans="1:15" s="129" customFormat="1" ht="45" hidden="1">
      <c r="A36" s="129" t="s">
        <v>1032</v>
      </c>
      <c r="B36" s="128"/>
      <c r="C36" s="128" t="s">
        <v>15</v>
      </c>
      <c r="D36" s="128" t="s">
        <v>42</v>
      </c>
      <c r="E36" s="128" t="s">
        <v>50</v>
      </c>
      <c r="F36" s="128" t="s">
        <v>76</v>
      </c>
      <c r="G36" s="124"/>
      <c r="H36" s="124"/>
      <c r="I36" s="124"/>
      <c r="J36" s="124"/>
      <c r="L36" s="219" t="s">
        <v>1033</v>
      </c>
      <c r="N36" s="211" t="s">
        <v>1034</v>
      </c>
      <c r="O36" s="130"/>
    </row>
    <row r="37" spans="1:15" s="129" customFormat="1" hidden="1">
      <c r="B37" s="128"/>
      <c r="C37" s="128"/>
      <c r="D37" s="128"/>
      <c r="E37" s="128"/>
      <c r="F37" s="128"/>
      <c r="G37" s="124"/>
      <c r="H37" s="124"/>
      <c r="I37" s="124"/>
      <c r="J37" s="124"/>
      <c r="L37" s="219" t="s">
        <v>1035</v>
      </c>
      <c r="N37" s="211" t="s">
        <v>1036</v>
      </c>
      <c r="O37" s="130" t="str">
        <f>A55</f>
        <v>H1.06</v>
      </c>
    </row>
    <row r="38" spans="1:15" s="134" customFormat="1" hidden="1" outlineLevel="1">
      <c r="A38" s="132"/>
      <c r="B38" s="138"/>
      <c r="C38" s="138" t="s">
        <v>53</v>
      </c>
      <c r="D38" s="138"/>
      <c r="E38" s="138" t="s">
        <v>27</v>
      </c>
      <c r="F38" s="138" t="s">
        <v>152</v>
      </c>
      <c r="G38" s="135"/>
      <c r="H38" s="135"/>
      <c r="I38" s="135"/>
      <c r="J38" s="135"/>
      <c r="K38" s="138"/>
      <c r="L38" s="206" t="s">
        <v>636</v>
      </c>
      <c r="M38" s="124"/>
      <c r="N38" s="206" t="s">
        <v>636</v>
      </c>
      <c r="O38" s="140" t="str">
        <f>A55</f>
        <v>H1.06</v>
      </c>
    </row>
    <row r="39" spans="1:15" s="134" customFormat="1" hidden="1" outlineLevel="1">
      <c r="B39" s="138"/>
      <c r="C39" s="138" t="s">
        <v>53</v>
      </c>
      <c r="D39" s="138"/>
      <c r="E39" s="138" t="s">
        <v>27</v>
      </c>
      <c r="F39" s="138" t="s">
        <v>152</v>
      </c>
      <c r="G39" s="124"/>
      <c r="H39" s="124"/>
      <c r="I39" s="124"/>
      <c r="J39" s="124"/>
      <c r="K39" s="138"/>
      <c r="L39" s="206" t="s">
        <v>1037</v>
      </c>
      <c r="M39" s="124"/>
      <c r="N39" s="206" t="s">
        <v>635</v>
      </c>
      <c r="O39" s="140" t="str">
        <f>A55</f>
        <v>H1.06</v>
      </c>
    </row>
    <row r="40" spans="1:15" s="134" customFormat="1" hidden="1" outlineLevel="1">
      <c r="B40" s="138"/>
      <c r="C40" s="138" t="s">
        <v>53</v>
      </c>
      <c r="D40" s="138"/>
      <c r="E40" s="138" t="s">
        <v>27</v>
      </c>
      <c r="F40" s="138" t="s">
        <v>152</v>
      </c>
      <c r="G40" s="135"/>
      <c r="H40" s="135"/>
      <c r="I40" s="135"/>
      <c r="J40" s="135"/>
      <c r="K40" s="138"/>
      <c r="L40" s="206" t="s">
        <v>1038</v>
      </c>
      <c r="M40" s="124"/>
      <c r="N40" s="125" t="s">
        <v>662</v>
      </c>
      <c r="O40" s="140" t="str">
        <f>A55</f>
        <v>H1.06</v>
      </c>
    </row>
    <row r="41" spans="1:15" s="134" customFormat="1" hidden="1" outlineLevel="1">
      <c r="B41" s="138"/>
      <c r="C41" s="138" t="s">
        <v>53</v>
      </c>
      <c r="D41" s="138"/>
      <c r="E41" s="138" t="s">
        <v>27</v>
      </c>
      <c r="F41" s="138" t="s">
        <v>152</v>
      </c>
      <c r="G41" s="135"/>
      <c r="H41" s="135"/>
      <c r="I41" s="135"/>
      <c r="J41" s="135"/>
      <c r="K41" s="138"/>
      <c r="L41" s="206" t="s">
        <v>663</v>
      </c>
      <c r="M41" s="124"/>
      <c r="N41" s="125" t="s">
        <v>1039</v>
      </c>
      <c r="O41" s="140" t="str">
        <f>A55</f>
        <v>H1.06</v>
      </c>
    </row>
    <row r="42" spans="1:15" s="134" customFormat="1" hidden="1" outlineLevel="1">
      <c r="B42" s="138"/>
      <c r="C42" s="138" t="s">
        <v>53</v>
      </c>
      <c r="D42" s="138"/>
      <c r="E42" s="138" t="s">
        <v>27</v>
      </c>
      <c r="F42" s="138" t="s">
        <v>152</v>
      </c>
      <c r="G42" s="135"/>
      <c r="H42" s="135"/>
      <c r="I42" s="135"/>
      <c r="J42" s="135"/>
      <c r="K42" s="138"/>
      <c r="L42" s="206" t="s">
        <v>665</v>
      </c>
      <c r="M42" s="124"/>
      <c r="N42" s="125" t="s">
        <v>1040</v>
      </c>
      <c r="O42" s="140" t="str">
        <f>A55</f>
        <v>H1.06</v>
      </c>
    </row>
    <row r="43" spans="1:15" s="134" customFormat="1" hidden="1" outlineLevel="1">
      <c r="B43" s="138"/>
      <c r="C43" s="138" t="s">
        <v>53</v>
      </c>
      <c r="D43" s="138"/>
      <c r="E43" s="138" t="s">
        <v>27</v>
      </c>
      <c r="F43" s="138" t="s">
        <v>152</v>
      </c>
      <c r="G43" s="135"/>
      <c r="H43" s="135"/>
      <c r="I43" s="135"/>
      <c r="J43" s="135"/>
      <c r="K43" s="138"/>
      <c r="L43" s="206" t="s">
        <v>1041</v>
      </c>
      <c r="M43" s="124"/>
      <c r="N43" s="125" t="s">
        <v>1042</v>
      </c>
      <c r="O43" s="140" t="str">
        <f>A55</f>
        <v>H1.06</v>
      </c>
    </row>
    <row r="44" spans="1:15" s="134" customFormat="1" hidden="1" outlineLevel="1">
      <c r="B44" s="138"/>
      <c r="C44" s="138" t="s">
        <v>53</v>
      </c>
      <c r="D44" s="138"/>
      <c r="E44" s="138" t="s">
        <v>27</v>
      </c>
      <c r="F44" s="138" t="s">
        <v>152</v>
      </c>
      <c r="G44" s="135"/>
      <c r="H44" s="135"/>
      <c r="I44" s="135"/>
      <c r="J44" s="135"/>
      <c r="K44" s="138"/>
      <c r="L44" s="206" t="s">
        <v>1043</v>
      </c>
      <c r="M44" s="124"/>
      <c r="N44" s="125" t="s">
        <v>1044</v>
      </c>
      <c r="O44" s="140" t="str">
        <f>A55</f>
        <v>H1.06</v>
      </c>
    </row>
    <row r="45" spans="1:15" s="134" customFormat="1" hidden="1" outlineLevel="1">
      <c r="B45" s="138"/>
      <c r="C45" s="138" t="s">
        <v>53</v>
      </c>
      <c r="D45" s="138"/>
      <c r="E45" s="138" t="s">
        <v>27</v>
      </c>
      <c r="F45" s="138" t="s">
        <v>152</v>
      </c>
      <c r="G45" s="135"/>
      <c r="H45" s="135"/>
      <c r="I45" s="135"/>
      <c r="J45" s="135"/>
      <c r="K45" s="138"/>
      <c r="L45" s="206" t="s">
        <v>1045</v>
      </c>
      <c r="M45" s="124"/>
      <c r="N45" s="125" t="s">
        <v>1046</v>
      </c>
      <c r="O45" s="140" t="str">
        <f>A55</f>
        <v>H1.06</v>
      </c>
    </row>
    <row r="46" spans="1:15" s="134" customFormat="1" hidden="1" outlineLevel="1">
      <c r="B46" s="138"/>
      <c r="C46" s="138" t="s">
        <v>53</v>
      </c>
      <c r="D46" s="138"/>
      <c r="E46" s="138" t="s">
        <v>27</v>
      </c>
      <c r="F46" s="138" t="s">
        <v>152</v>
      </c>
      <c r="G46" s="135"/>
      <c r="H46" s="135"/>
      <c r="I46" s="135"/>
      <c r="J46" s="135"/>
      <c r="K46" s="138"/>
      <c r="L46" s="206" t="s">
        <v>1047</v>
      </c>
      <c r="M46" s="124"/>
      <c r="N46" s="125" t="s">
        <v>1048</v>
      </c>
      <c r="O46" s="140" t="str">
        <f>A55</f>
        <v>H1.06</v>
      </c>
    </row>
    <row r="47" spans="1:15" s="134" customFormat="1" hidden="1" outlineLevel="1">
      <c r="B47" s="138"/>
      <c r="C47" s="138" t="s">
        <v>53</v>
      </c>
      <c r="D47" s="138"/>
      <c r="E47" s="138" t="s">
        <v>27</v>
      </c>
      <c r="F47" s="138" t="s">
        <v>152</v>
      </c>
      <c r="G47" s="135"/>
      <c r="H47" s="135"/>
      <c r="I47" s="135"/>
      <c r="J47" s="135"/>
      <c r="K47" s="138"/>
      <c r="L47" s="206" t="s">
        <v>673</v>
      </c>
      <c r="M47" s="124"/>
      <c r="N47" s="206" t="s">
        <v>673</v>
      </c>
      <c r="O47" s="140" t="str">
        <f>A55</f>
        <v>H1.06</v>
      </c>
    </row>
    <row r="48" spans="1:15" s="134" customFormat="1" hidden="1" outlineLevel="1">
      <c r="B48" s="138"/>
      <c r="C48" s="138" t="s">
        <v>53</v>
      </c>
      <c r="D48" s="138"/>
      <c r="E48" s="138" t="s">
        <v>74</v>
      </c>
      <c r="F48" s="138" t="s">
        <v>28</v>
      </c>
      <c r="G48" s="135"/>
      <c r="H48" s="135"/>
      <c r="I48" s="135"/>
      <c r="J48" s="135"/>
      <c r="K48" s="138"/>
      <c r="L48" s="206" t="s">
        <v>677</v>
      </c>
      <c r="M48" s="138"/>
      <c r="N48" s="206" t="s">
        <v>1049</v>
      </c>
      <c r="O48" s="140" t="str">
        <f>A55</f>
        <v>H1.06</v>
      </c>
    </row>
    <row r="49" spans="1:15" s="134" customFormat="1" hidden="1" outlineLevel="1">
      <c r="B49" s="138"/>
      <c r="C49" s="138" t="s">
        <v>53</v>
      </c>
      <c r="D49" s="138"/>
      <c r="E49" s="138" t="s">
        <v>27</v>
      </c>
      <c r="F49" s="138" t="s">
        <v>152</v>
      </c>
      <c r="G49" s="135"/>
      <c r="H49" s="135"/>
      <c r="I49" s="135"/>
      <c r="J49" s="135"/>
      <c r="K49" s="138"/>
      <c r="L49" s="206" t="s">
        <v>679</v>
      </c>
      <c r="M49" s="124"/>
      <c r="N49" s="206" t="s">
        <v>1050</v>
      </c>
      <c r="O49" s="140" t="str">
        <f>A55</f>
        <v>H1.06</v>
      </c>
    </row>
    <row r="50" spans="1:15" s="134" customFormat="1" hidden="1" outlineLevel="1">
      <c r="B50" s="138"/>
      <c r="C50" s="138"/>
      <c r="D50" s="138"/>
      <c r="E50" s="138"/>
      <c r="F50" s="138"/>
      <c r="G50" s="135"/>
      <c r="H50" s="135"/>
      <c r="I50" s="135"/>
      <c r="J50" s="135"/>
      <c r="K50" s="138"/>
      <c r="L50" s="206" t="s">
        <v>1051</v>
      </c>
      <c r="M50" s="124"/>
      <c r="N50" s="206" t="s">
        <v>1052</v>
      </c>
      <c r="O50" s="140" t="str">
        <f>A55</f>
        <v>H1.06</v>
      </c>
    </row>
    <row r="51" spans="1:15" s="134" customFormat="1" hidden="1" outlineLevel="1">
      <c r="B51" s="138"/>
      <c r="C51" s="138"/>
      <c r="D51" s="138"/>
      <c r="E51" s="138"/>
      <c r="F51" s="138"/>
      <c r="G51" s="135"/>
      <c r="H51" s="135"/>
      <c r="I51" s="135"/>
      <c r="J51" s="135"/>
      <c r="K51" s="138"/>
      <c r="L51" s="206" t="s">
        <v>685</v>
      </c>
      <c r="M51" s="124"/>
      <c r="N51" s="206" t="s">
        <v>1053</v>
      </c>
      <c r="O51" s="140" t="str">
        <f>A55</f>
        <v>H1.06</v>
      </c>
    </row>
    <row r="52" spans="1:15" s="134" customFormat="1" hidden="1" outlineLevel="1">
      <c r="B52" s="138"/>
      <c r="C52" s="138"/>
      <c r="D52" s="138"/>
      <c r="E52" s="138"/>
      <c r="F52" s="138"/>
      <c r="G52" s="135"/>
      <c r="H52" s="135"/>
      <c r="I52" s="135"/>
      <c r="J52" s="135"/>
      <c r="K52" s="138"/>
      <c r="L52" s="206" t="s">
        <v>687</v>
      </c>
      <c r="M52" s="124"/>
      <c r="N52" s="206" t="s">
        <v>1054</v>
      </c>
      <c r="O52" s="140" t="str">
        <f>A55</f>
        <v>H1.06</v>
      </c>
    </row>
    <row r="53" spans="1:15" s="134" customFormat="1" hidden="1" outlineLevel="1">
      <c r="B53" s="138"/>
      <c r="C53" s="138" t="s">
        <v>53</v>
      </c>
      <c r="D53" s="138"/>
      <c r="E53" s="138" t="s">
        <v>27</v>
      </c>
      <c r="F53" s="138" t="s">
        <v>152</v>
      </c>
      <c r="G53" s="135"/>
      <c r="H53" s="135"/>
      <c r="I53" s="135"/>
      <c r="J53" s="135"/>
      <c r="K53" s="138"/>
      <c r="L53" s="206" t="s">
        <v>689</v>
      </c>
      <c r="M53" s="124"/>
      <c r="N53" s="206" t="s">
        <v>690</v>
      </c>
      <c r="O53" s="140" t="str">
        <f>A55</f>
        <v>H1.06</v>
      </c>
    </row>
    <row r="54" spans="1:15" s="134" customFormat="1" hidden="1" outlineLevel="1">
      <c r="B54" s="138"/>
      <c r="C54" s="138" t="s">
        <v>53</v>
      </c>
      <c r="D54" s="138"/>
      <c r="E54" s="138" t="s">
        <v>27</v>
      </c>
      <c r="F54" s="138" t="s">
        <v>152</v>
      </c>
      <c r="G54" s="135"/>
      <c r="H54" s="135"/>
      <c r="I54" s="135"/>
      <c r="J54" s="135"/>
      <c r="K54" s="138"/>
      <c r="L54" s="206" t="s">
        <v>691</v>
      </c>
      <c r="M54" s="124"/>
      <c r="N54" s="206" t="s">
        <v>1055</v>
      </c>
      <c r="O54" s="140" t="str">
        <f>A55</f>
        <v>H1.06</v>
      </c>
    </row>
    <row r="55" spans="1:15" s="129" customFormat="1" hidden="1">
      <c r="A55" s="129" t="s">
        <v>1056</v>
      </c>
      <c r="B55" s="128"/>
      <c r="C55" s="128" t="s">
        <v>15</v>
      </c>
      <c r="D55" s="128" t="s">
        <v>42</v>
      </c>
      <c r="E55" s="128" t="s">
        <v>50</v>
      </c>
      <c r="F55" s="128" t="s">
        <v>76</v>
      </c>
      <c r="G55" s="135"/>
      <c r="H55" s="135"/>
      <c r="I55" s="135"/>
      <c r="J55" s="135"/>
      <c r="K55" s="128" t="s">
        <v>1057</v>
      </c>
      <c r="M55" s="135" t="s">
        <v>1058</v>
      </c>
      <c r="N55" s="138"/>
      <c r="O55" s="130"/>
    </row>
    <row r="56" spans="1:15" s="134" customFormat="1" hidden="1" outlineLevel="1">
      <c r="B56" s="138"/>
      <c r="C56" s="138" t="s">
        <v>53</v>
      </c>
      <c r="D56" s="138"/>
      <c r="E56" s="138" t="s">
        <v>27</v>
      </c>
      <c r="F56" s="138" t="s">
        <v>152</v>
      </c>
      <c r="G56" s="124"/>
      <c r="H56" s="124"/>
      <c r="I56" s="124"/>
      <c r="J56" s="124"/>
      <c r="K56" s="138"/>
      <c r="L56" s="125" t="s">
        <v>46</v>
      </c>
      <c r="M56" s="124"/>
      <c r="N56" s="125" t="s">
        <v>47</v>
      </c>
      <c r="O56" s="133" t="str">
        <f>A60</f>
        <v>H1.07</v>
      </c>
    </row>
    <row r="57" spans="1:15" s="134" customFormat="1" hidden="1" outlineLevel="1">
      <c r="B57" s="138"/>
      <c r="C57" s="138" t="s">
        <v>53</v>
      </c>
      <c r="D57" s="138"/>
      <c r="E57" s="138" t="s">
        <v>27</v>
      </c>
      <c r="F57" s="138" t="s">
        <v>152</v>
      </c>
      <c r="G57" s="124"/>
      <c r="H57" s="124"/>
      <c r="I57" s="124"/>
      <c r="J57" s="124"/>
      <c r="K57" s="138"/>
      <c r="L57" s="125" t="s">
        <v>23</v>
      </c>
      <c r="M57" s="124"/>
      <c r="N57" s="125" t="s">
        <v>49</v>
      </c>
      <c r="O57" s="133" t="str">
        <f>A60</f>
        <v>H1.07</v>
      </c>
    </row>
    <row r="58" spans="1:15" s="134" customFormat="1" hidden="1" outlineLevel="1">
      <c r="B58" s="138"/>
      <c r="C58" s="138" t="s">
        <v>53</v>
      </c>
      <c r="D58" s="138"/>
      <c r="E58" s="138" t="s">
        <v>27</v>
      </c>
      <c r="F58" s="138" t="s">
        <v>152</v>
      </c>
      <c r="G58" s="124"/>
      <c r="H58" s="124"/>
      <c r="I58" s="124"/>
      <c r="J58" s="124"/>
      <c r="K58" s="138"/>
      <c r="L58" s="125" t="s">
        <v>988</v>
      </c>
      <c r="M58" s="124"/>
      <c r="N58" s="125" t="s">
        <v>88</v>
      </c>
      <c r="O58" s="133" t="str">
        <f>A60</f>
        <v>H1.07</v>
      </c>
    </row>
    <row r="59" spans="1:15" s="134" customFormat="1" hidden="1" outlineLevel="1">
      <c r="B59" s="138"/>
      <c r="C59" s="138" t="s">
        <v>53</v>
      </c>
      <c r="D59" s="138"/>
      <c r="E59" s="138" t="s">
        <v>27</v>
      </c>
      <c r="F59" s="138" t="s">
        <v>152</v>
      </c>
      <c r="G59" s="124"/>
      <c r="H59" s="124"/>
      <c r="I59" s="124"/>
      <c r="J59" s="124"/>
      <c r="K59" s="138"/>
      <c r="L59" s="125" t="s">
        <v>989</v>
      </c>
      <c r="M59" s="124"/>
      <c r="N59" s="125" t="s">
        <v>100</v>
      </c>
      <c r="O59" s="133" t="str">
        <f>A60</f>
        <v>H1.07</v>
      </c>
    </row>
    <row r="60" spans="1:15" s="134" customFormat="1" hidden="1">
      <c r="A60" s="134" t="s">
        <v>1059</v>
      </c>
      <c r="B60" s="138"/>
      <c r="C60" s="138"/>
      <c r="D60" s="138"/>
      <c r="E60" s="138"/>
      <c r="F60" s="138"/>
      <c r="G60" s="135"/>
      <c r="H60" s="135"/>
      <c r="I60" s="135"/>
      <c r="J60" s="135"/>
      <c r="K60" s="135" t="s">
        <v>1060</v>
      </c>
      <c r="L60" s="125"/>
      <c r="M60" s="125" t="s">
        <v>1061</v>
      </c>
      <c r="N60" s="138"/>
      <c r="O60" s="140"/>
    </row>
    <row r="61" spans="1:15" s="134" customFormat="1" hidden="1" outlineLevel="1">
      <c r="B61" s="138"/>
      <c r="C61" s="138"/>
      <c r="D61" s="138"/>
      <c r="E61" s="138"/>
      <c r="F61" s="138"/>
      <c r="G61" s="135"/>
      <c r="H61" s="135"/>
      <c r="I61" s="135"/>
      <c r="J61" s="135"/>
      <c r="K61" s="135"/>
      <c r="L61" s="125" t="s">
        <v>46</v>
      </c>
      <c r="M61" s="124"/>
      <c r="N61" s="125" t="s">
        <v>47</v>
      </c>
      <c r="O61" s="140" t="str">
        <f>A65</f>
        <v>H1.08</v>
      </c>
    </row>
    <row r="62" spans="1:15" s="134" customFormat="1" hidden="1" outlineLevel="1">
      <c r="B62" s="138"/>
      <c r="C62" s="138"/>
      <c r="D62" s="138"/>
      <c r="E62" s="138"/>
      <c r="F62" s="138"/>
      <c r="G62" s="135"/>
      <c r="H62" s="135"/>
      <c r="I62" s="135"/>
      <c r="J62" s="135"/>
      <c r="K62" s="135"/>
      <c r="L62" s="125" t="s">
        <v>23</v>
      </c>
      <c r="M62" s="124"/>
      <c r="N62" s="125" t="s">
        <v>49</v>
      </c>
      <c r="O62" s="140" t="str">
        <f>A65</f>
        <v>H1.08</v>
      </c>
    </row>
    <row r="63" spans="1:15" s="134" customFormat="1" hidden="1" outlineLevel="1">
      <c r="B63" s="138"/>
      <c r="C63" s="138"/>
      <c r="D63" s="138"/>
      <c r="E63" s="138"/>
      <c r="F63" s="138"/>
      <c r="G63" s="135"/>
      <c r="H63" s="135"/>
      <c r="I63" s="135"/>
      <c r="J63" s="135"/>
      <c r="K63" s="135"/>
      <c r="L63" s="125" t="s">
        <v>988</v>
      </c>
      <c r="M63" s="124"/>
      <c r="N63" s="125" t="s">
        <v>88</v>
      </c>
      <c r="O63" s="140" t="str">
        <f>A65</f>
        <v>H1.08</v>
      </c>
    </row>
    <row r="64" spans="1:15" s="134" customFormat="1" hidden="1" outlineLevel="1">
      <c r="B64" s="138"/>
      <c r="C64" s="138"/>
      <c r="D64" s="138"/>
      <c r="E64" s="138"/>
      <c r="F64" s="138"/>
      <c r="G64" s="135"/>
      <c r="H64" s="135"/>
      <c r="I64" s="135"/>
      <c r="J64" s="135"/>
      <c r="K64" s="135"/>
      <c r="L64" s="125" t="s">
        <v>989</v>
      </c>
      <c r="M64" s="124"/>
      <c r="N64" s="125" t="s">
        <v>100</v>
      </c>
      <c r="O64" s="140" t="str">
        <f>A65</f>
        <v>H1.08</v>
      </c>
    </row>
    <row r="65" spans="1:15" ht="36.75" customHeight="1">
      <c r="A65" s="9" t="s">
        <v>1062</v>
      </c>
      <c r="B65" s="9"/>
      <c r="C65" s="11" t="s">
        <v>15</v>
      </c>
      <c r="D65" s="11" t="s">
        <v>42</v>
      </c>
      <c r="E65" s="11" t="s">
        <v>50</v>
      </c>
      <c r="F65" s="11" t="s">
        <v>76</v>
      </c>
      <c r="G65" s="21"/>
      <c r="K65" s="272" t="s">
        <v>1063</v>
      </c>
      <c r="L65" s="272"/>
      <c r="M65" s="254" t="s">
        <v>1064</v>
      </c>
      <c r="N65" s="254"/>
    </row>
    <row r="66" spans="1:15" outlineLevel="1">
      <c r="B66" s="21"/>
      <c r="C66" s="14" t="s">
        <v>53</v>
      </c>
      <c r="E66" s="14" t="s">
        <v>27</v>
      </c>
      <c r="F66" s="14" t="s">
        <v>152</v>
      </c>
      <c r="G66" s="21"/>
      <c r="K66" s="171"/>
      <c r="L66" s="171" t="s">
        <v>1065</v>
      </c>
      <c r="M66" s="39"/>
      <c r="N66" s="14" t="s">
        <v>1066</v>
      </c>
      <c r="O66" s="84" t="str">
        <f>A69</f>
        <v>H1.09</v>
      </c>
    </row>
    <row r="67" spans="1:15" outlineLevel="1">
      <c r="B67" s="21"/>
      <c r="C67" s="14" t="s">
        <v>53</v>
      </c>
      <c r="E67" s="14" t="s">
        <v>27</v>
      </c>
      <c r="F67" s="14" t="s">
        <v>152</v>
      </c>
      <c r="G67" s="21"/>
      <c r="K67" s="171"/>
      <c r="L67" s="171" t="s">
        <v>729</v>
      </c>
      <c r="M67" s="39"/>
      <c r="N67" s="14" t="s">
        <v>1067</v>
      </c>
      <c r="O67" s="84" t="str">
        <f>A69</f>
        <v>H1.09</v>
      </c>
    </row>
    <row r="68" spans="1:15" outlineLevel="1">
      <c r="B68" s="21"/>
      <c r="C68" s="14" t="s">
        <v>53</v>
      </c>
      <c r="E68" s="14" t="s">
        <v>27</v>
      </c>
      <c r="F68" s="14" t="s">
        <v>152</v>
      </c>
      <c r="G68" s="21"/>
      <c r="K68" s="171"/>
      <c r="L68" s="171" t="s">
        <v>731</v>
      </c>
      <c r="M68" s="39"/>
      <c r="N68" s="14" t="s">
        <v>732</v>
      </c>
      <c r="O68" s="84" t="str">
        <f>A69</f>
        <v>H1.09</v>
      </c>
    </row>
    <row r="69" spans="1:15" ht="33" customHeight="1">
      <c r="A69" s="9" t="s">
        <v>1068</v>
      </c>
      <c r="B69" s="9"/>
      <c r="C69" s="11" t="s">
        <v>15</v>
      </c>
      <c r="D69" s="11" t="s">
        <v>42</v>
      </c>
      <c r="E69" s="11" t="s">
        <v>50</v>
      </c>
      <c r="F69" s="11" t="s">
        <v>76</v>
      </c>
      <c r="G69" s="21"/>
      <c r="K69" s="270" t="s">
        <v>1069</v>
      </c>
      <c r="L69" s="270"/>
      <c r="M69" s="254" t="s">
        <v>1070</v>
      </c>
      <c r="N69" s="254"/>
    </row>
    <row r="70" spans="1:15" outlineLevel="1">
      <c r="B70" s="21"/>
      <c r="C70" s="14" t="s">
        <v>53</v>
      </c>
      <c r="E70" s="14" t="s">
        <v>27</v>
      </c>
      <c r="F70" s="14" t="s">
        <v>152</v>
      </c>
      <c r="G70" s="21"/>
      <c r="K70" s="171"/>
      <c r="L70" s="171" t="s">
        <v>1071</v>
      </c>
      <c r="M70" s="39"/>
      <c r="N70" s="14" t="s">
        <v>1072</v>
      </c>
      <c r="O70" s="20" t="str">
        <f>A75</f>
        <v>H2.10</v>
      </c>
    </row>
    <row r="71" spans="1:15" outlineLevel="1">
      <c r="B71" s="21"/>
      <c r="C71" s="14" t="s">
        <v>53</v>
      </c>
      <c r="E71" s="14" t="s">
        <v>27</v>
      </c>
      <c r="F71" s="14" t="s">
        <v>152</v>
      </c>
      <c r="G71" s="21"/>
      <c r="K71" s="21"/>
      <c r="L71" s="171" t="s">
        <v>92</v>
      </c>
      <c r="M71" s="39"/>
      <c r="N71" s="14" t="s">
        <v>1073</v>
      </c>
      <c r="O71" s="20" t="str">
        <f>A75</f>
        <v>H2.10</v>
      </c>
    </row>
    <row r="72" spans="1:15" outlineLevel="1">
      <c r="B72" s="21"/>
      <c r="C72" s="14" t="s">
        <v>53</v>
      </c>
      <c r="E72" s="14" t="s">
        <v>27</v>
      </c>
      <c r="F72" s="14" t="s">
        <v>152</v>
      </c>
      <c r="G72" s="21"/>
      <c r="K72" s="171"/>
      <c r="L72" s="171" t="s">
        <v>1074</v>
      </c>
      <c r="M72" s="166"/>
      <c r="N72" s="14" t="s">
        <v>1075</v>
      </c>
      <c r="O72" s="20" t="str">
        <f>A75</f>
        <v>H2.10</v>
      </c>
    </row>
    <row r="73" spans="1:15" outlineLevel="1">
      <c r="B73" s="21"/>
      <c r="C73" s="14" t="s">
        <v>53</v>
      </c>
      <c r="E73" s="14" t="s">
        <v>27</v>
      </c>
      <c r="F73" s="14" t="s">
        <v>152</v>
      </c>
      <c r="G73" s="21"/>
      <c r="K73" s="171"/>
      <c r="L73" s="171" t="s">
        <v>87</v>
      </c>
      <c r="M73" s="166"/>
      <c r="N73" s="14" t="s">
        <v>88</v>
      </c>
      <c r="O73" s="20" t="str">
        <f>A75</f>
        <v>H2.10</v>
      </c>
    </row>
    <row r="74" spans="1:15" s="78" customFormat="1">
      <c r="A74" s="79" t="s">
        <v>1076</v>
      </c>
      <c r="H74" s="79"/>
      <c r="I74" s="79"/>
      <c r="J74" s="79"/>
      <c r="M74" s="79" t="s">
        <v>1077</v>
      </c>
      <c r="N74" s="81"/>
      <c r="O74" s="77"/>
    </row>
    <row r="75" spans="1:15" ht="75">
      <c r="A75" s="10" t="s">
        <v>1078</v>
      </c>
      <c r="B75" s="10"/>
      <c r="C75" s="11" t="s">
        <v>15</v>
      </c>
      <c r="D75" s="11" t="s">
        <v>42</v>
      </c>
      <c r="E75" s="11" t="s">
        <v>50</v>
      </c>
      <c r="F75" s="11" t="s">
        <v>76</v>
      </c>
      <c r="G75" s="21"/>
      <c r="H75" s="9"/>
      <c r="I75" s="9"/>
      <c r="J75" s="9"/>
      <c r="L75" s="170" t="s">
        <v>1079</v>
      </c>
      <c r="N75" s="175" t="s">
        <v>1080</v>
      </c>
    </row>
    <row r="76" spans="1:15" outlineLevel="1">
      <c r="B76" s="21"/>
      <c r="C76" s="14" t="s">
        <v>53</v>
      </c>
      <c r="E76" s="14" t="s">
        <v>27</v>
      </c>
      <c r="F76" s="14" t="s">
        <v>152</v>
      </c>
      <c r="G76" s="21"/>
      <c r="H76" s="9"/>
      <c r="I76" s="9"/>
      <c r="J76" s="9"/>
      <c r="L76" s="171" t="s">
        <v>1081</v>
      </c>
      <c r="M76" s="39"/>
      <c r="N76" s="14" t="s">
        <v>1082</v>
      </c>
      <c r="O76" s="20" t="str">
        <f>A79</f>
        <v>H2.11</v>
      </c>
    </row>
    <row r="77" spans="1:15" outlineLevel="1">
      <c r="B77" s="21"/>
      <c r="C77" s="14" t="s">
        <v>53</v>
      </c>
      <c r="E77" s="14" t="s">
        <v>27</v>
      </c>
      <c r="F77" s="14" t="s">
        <v>152</v>
      </c>
      <c r="G77" s="21"/>
      <c r="H77" s="9"/>
      <c r="I77" s="9"/>
      <c r="J77" s="9"/>
      <c r="L77" s="171" t="s">
        <v>1083</v>
      </c>
      <c r="M77" s="39"/>
      <c r="N77" s="14" t="s">
        <v>1084</v>
      </c>
      <c r="O77" s="20" t="str">
        <f>A79</f>
        <v>H2.11</v>
      </c>
    </row>
    <row r="78" spans="1:15" s="84" customFormat="1" outlineLevel="1">
      <c r="A78" s="21"/>
      <c r="B78" s="21"/>
      <c r="C78" s="14" t="s">
        <v>53</v>
      </c>
      <c r="D78" s="14"/>
      <c r="E78" s="14" t="s">
        <v>27</v>
      </c>
      <c r="F78" s="14" t="s">
        <v>152</v>
      </c>
      <c r="H78" s="9"/>
      <c r="I78" s="9"/>
      <c r="J78" s="9"/>
      <c r="K78" s="171"/>
      <c r="L78" s="19" t="s">
        <v>99</v>
      </c>
      <c r="M78" s="16"/>
      <c r="N78" s="14" t="s">
        <v>100</v>
      </c>
      <c r="O78" s="20" t="str">
        <f>A79</f>
        <v>H2.11</v>
      </c>
    </row>
    <row r="79" spans="1:15" s="84" customFormat="1" ht="31.5" customHeight="1">
      <c r="A79" s="10" t="s">
        <v>1085</v>
      </c>
      <c r="B79" s="10"/>
      <c r="C79" s="11" t="s">
        <v>15</v>
      </c>
      <c r="D79" s="11" t="s">
        <v>42</v>
      </c>
      <c r="E79" s="11" t="s">
        <v>50</v>
      </c>
      <c r="F79" s="11" t="s">
        <v>76</v>
      </c>
      <c r="H79" s="9"/>
      <c r="I79" s="9"/>
      <c r="J79" s="9"/>
      <c r="K79" s="270" t="s">
        <v>1086</v>
      </c>
      <c r="L79" s="270"/>
      <c r="M79" s="254" t="s">
        <v>1087</v>
      </c>
      <c r="N79" s="254"/>
    </row>
    <row r="80" spans="1:15" outlineLevel="1">
      <c r="B80" s="21"/>
      <c r="C80" s="14" t="s">
        <v>53</v>
      </c>
      <c r="E80" s="14" t="s">
        <v>27</v>
      </c>
      <c r="F80" s="14" t="s">
        <v>152</v>
      </c>
      <c r="G80" s="21"/>
      <c r="H80" s="9"/>
      <c r="I80" s="9"/>
      <c r="J80" s="9"/>
      <c r="L80" s="171" t="s">
        <v>1081</v>
      </c>
      <c r="M80" s="39"/>
      <c r="N80" s="14" t="s">
        <v>1082</v>
      </c>
      <c r="O80" s="20" t="str">
        <f>A83</f>
        <v>H2.12</v>
      </c>
    </row>
    <row r="81" spans="1:15" outlineLevel="1">
      <c r="B81" s="21"/>
      <c r="C81" s="14" t="s">
        <v>53</v>
      </c>
      <c r="E81" s="14" t="s">
        <v>27</v>
      </c>
      <c r="F81" s="14" t="s">
        <v>152</v>
      </c>
      <c r="G81" s="21"/>
      <c r="H81" s="9"/>
      <c r="I81" s="9"/>
      <c r="J81" s="9"/>
      <c r="L81" s="171" t="s">
        <v>1083</v>
      </c>
      <c r="M81" s="39"/>
      <c r="N81" s="14" t="s">
        <v>1084</v>
      </c>
      <c r="O81" s="20" t="str">
        <f>A83</f>
        <v>H2.12</v>
      </c>
    </row>
    <row r="82" spans="1:15" s="84" customFormat="1" outlineLevel="1">
      <c r="A82" s="21"/>
      <c r="B82" s="21"/>
      <c r="C82" s="14" t="s">
        <v>53</v>
      </c>
      <c r="D82" s="14"/>
      <c r="E82" s="14" t="s">
        <v>27</v>
      </c>
      <c r="F82" s="14" t="s">
        <v>152</v>
      </c>
      <c r="H82" s="9"/>
      <c r="I82" s="9"/>
      <c r="J82" s="9"/>
      <c r="K82" s="171"/>
      <c r="L82" s="19" t="s">
        <v>99</v>
      </c>
      <c r="M82" s="16"/>
      <c r="N82" s="14" t="s">
        <v>100</v>
      </c>
      <c r="O82" s="20" t="str">
        <f>A83</f>
        <v>H2.12</v>
      </c>
    </row>
    <row r="83" spans="1:15" s="84" customFormat="1" ht="41.25" customHeight="1">
      <c r="A83" s="10" t="s">
        <v>1088</v>
      </c>
      <c r="B83" s="10"/>
      <c r="C83" s="11" t="s">
        <v>15</v>
      </c>
      <c r="D83" s="11" t="s">
        <v>42</v>
      </c>
      <c r="E83" s="11" t="s">
        <v>50</v>
      </c>
      <c r="F83" s="11" t="s">
        <v>76</v>
      </c>
      <c r="H83" s="9"/>
      <c r="I83" s="9"/>
      <c r="J83" s="9"/>
      <c r="K83" s="270" t="s">
        <v>1264</v>
      </c>
      <c r="L83" s="271"/>
      <c r="M83" s="254" t="s">
        <v>1089</v>
      </c>
      <c r="N83" s="254"/>
    </row>
    <row r="84" spans="1:15" outlineLevel="1">
      <c r="B84" s="21"/>
      <c r="C84" s="14" t="s">
        <v>53</v>
      </c>
      <c r="E84" s="14" t="s">
        <v>27</v>
      </c>
      <c r="F84" s="14" t="s">
        <v>152</v>
      </c>
      <c r="G84" s="14"/>
      <c r="H84" s="9"/>
      <c r="I84" s="9"/>
      <c r="J84" s="9"/>
      <c r="L84" s="171" t="s">
        <v>1081</v>
      </c>
      <c r="M84" s="39"/>
      <c r="N84" s="14" t="s">
        <v>1082</v>
      </c>
      <c r="O84" s="20" t="str">
        <f>A93</f>
        <v>H2.14</v>
      </c>
    </row>
    <row r="85" spans="1:15" outlineLevel="1">
      <c r="B85" s="21"/>
      <c r="C85" s="14" t="s">
        <v>53</v>
      </c>
      <c r="E85" s="14" t="s">
        <v>27</v>
      </c>
      <c r="F85" s="14" t="s">
        <v>152</v>
      </c>
      <c r="G85" s="14"/>
      <c r="H85" s="9"/>
      <c r="I85" s="9"/>
      <c r="J85" s="9"/>
      <c r="L85" s="171" t="s">
        <v>1083</v>
      </c>
      <c r="M85" s="39"/>
      <c r="N85" s="14" t="s">
        <v>1084</v>
      </c>
      <c r="O85" s="20" t="str">
        <f>A93</f>
        <v>H2.14</v>
      </c>
    </row>
    <row r="86" spans="1:15" s="84" customFormat="1" outlineLevel="1">
      <c r="A86" s="21"/>
      <c r="B86" s="21"/>
      <c r="C86" s="14" t="s">
        <v>53</v>
      </c>
      <c r="D86" s="14"/>
      <c r="E86" s="14" t="s">
        <v>27</v>
      </c>
      <c r="F86" s="14" t="s">
        <v>152</v>
      </c>
      <c r="G86" s="14"/>
      <c r="H86" s="9"/>
      <c r="I86" s="9"/>
      <c r="J86" s="9"/>
      <c r="K86" s="171"/>
      <c r="L86" s="19" t="s">
        <v>99</v>
      </c>
      <c r="M86" s="16"/>
      <c r="N86" s="14" t="s">
        <v>100</v>
      </c>
      <c r="O86" s="20" t="str">
        <f>A93</f>
        <v>H2.14</v>
      </c>
    </row>
    <row r="87" spans="1:15" s="134" customFormat="1" ht="45" hidden="1">
      <c r="A87" s="127" t="s">
        <v>1090</v>
      </c>
      <c r="B87" s="127"/>
      <c r="C87" s="128" t="s">
        <v>15</v>
      </c>
      <c r="D87" s="128" t="s">
        <v>42</v>
      </c>
      <c r="E87" s="128" t="s">
        <v>50</v>
      </c>
      <c r="F87" s="128" t="s">
        <v>76</v>
      </c>
      <c r="G87" s="135"/>
      <c r="H87" s="124"/>
      <c r="I87" s="124"/>
      <c r="J87" s="124"/>
      <c r="K87" s="138"/>
      <c r="L87" s="214" t="s">
        <v>1091</v>
      </c>
      <c r="M87" s="135"/>
      <c r="N87" s="211" t="s">
        <v>1092</v>
      </c>
      <c r="O87" s="137"/>
    </row>
    <row r="88" spans="1:15" s="134" customFormat="1" hidden="1" outlineLevel="1">
      <c r="C88" s="138" t="s">
        <v>53</v>
      </c>
      <c r="D88" s="138"/>
      <c r="E88" s="138" t="s">
        <v>27</v>
      </c>
      <c r="F88" s="138" t="s">
        <v>152</v>
      </c>
      <c r="G88" s="138"/>
      <c r="H88" s="135"/>
      <c r="I88" s="135"/>
      <c r="J88" s="135"/>
      <c r="K88" s="138"/>
      <c r="L88" s="216" t="s">
        <v>46</v>
      </c>
      <c r="M88" s="199"/>
      <c r="N88" s="138" t="s">
        <v>47</v>
      </c>
      <c r="O88" s="133" t="str">
        <f>A93</f>
        <v>H2.14</v>
      </c>
    </row>
    <row r="89" spans="1:15" s="134" customFormat="1" hidden="1" outlineLevel="1">
      <c r="C89" s="138" t="s">
        <v>53</v>
      </c>
      <c r="D89" s="138"/>
      <c r="E89" s="138" t="s">
        <v>27</v>
      </c>
      <c r="F89" s="138" t="s">
        <v>152</v>
      </c>
      <c r="G89" s="138"/>
      <c r="H89" s="135"/>
      <c r="I89" s="135"/>
      <c r="J89" s="135"/>
      <c r="K89" s="138"/>
      <c r="L89" s="216" t="s">
        <v>23</v>
      </c>
      <c r="M89" s="199"/>
      <c r="N89" s="138" t="s">
        <v>49</v>
      </c>
      <c r="O89" s="133" t="str">
        <f>A93</f>
        <v>H2.14</v>
      </c>
    </row>
    <row r="90" spans="1:15" s="134" customFormat="1" hidden="1" outlineLevel="1">
      <c r="C90" s="138" t="s">
        <v>53</v>
      </c>
      <c r="D90" s="138"/>
      <c r="E90" s="138" t="s">
        <v>27</v>
      </c>
      <c r="F90" s="138" t="s">
        <v>152</v>
      </c>
      <c r="G90" s="138"/>
      <c r="H90" s="135"/>
      <c r="I90" s="135"/>
      <c r="J90" s="135"/>
      <c r="K90" s="138"/>
      <c r="L90" s="216" t="s">
        <v>723</v>
      </c>
      <c r="M90" s="199"/>
      <c r="N90" s="138" t="s">
        <v>88</v>
      </c>
      <c r="O90" s="133" t="str">
        <f>A93</f>
        <v>H2.14</v>
      </c>
    </row>
    <row r="91" spans="1:15" s="140" customFormat="1" hidden="1" outlineLevel="1">
      <c r="A91" s="134"/>
      <c r="B91" s="134"/>
      <c r="C91" s="138" t="s">
        <v>53</v>
      </c>
      <c r="D91" s="138"/>
      <c r="E91" s="138" t="s">
        <v>27</v>
      </c>
      <c r="F91" s="138" t="s">
        <v>152</v>
      </c>
      <c r="G91" s="138"/>
      <c r="H91" s="135"/>
      <c r="I91" s="135"/>
      <c r="J91" s="135"/>
      <c r="K91" s="216"/>
      <c r="L91" s="125" t="s">
        <v>99</v>
      </c>
      <c r="M91" s="124"/>
      <c r="N91" s="138" t="s">
        <v>100</v>
      </c>
      <c r="O91" s="133" t="str">
        <f>A93</f>
        <v>H2.14</v>
      </c>
    </row>
    <row r="92" spans="1:15" s="78" customFormat="1">
      <c r="A92" s="78" t="s">
        <v>1093</v>
      </c>
      <c r="H92" s="79"/>
      <c r="I92" s="79"/>
      <c r="J92" s="79"/>
      <c r="M92" s="78" t="s">
        <v>1094</v>
      </c>
      <c r="N92" s="81"/>
      <c r="O92" s="77"/>
    </row>
    <row r="93" spans="1:15" s="84" customFormat="1" ht="30">
      <c r="A93" s="9" t="s">
        <v>1095</v>
      </c>
      <c r="B93" s="9"/>
      <c r="C93" s="11" t="s">
        <v>15</v>
      </c>
      <c r="D93" s="11" t="s">
        <v>42</v>
      </c>
      <c r="E93" s="11" t="s">
        <v>50</v>
      </c>
      <c r="F93" s="11" t="s">
        <v>76</v>
      </c>
      <c r="H93" s="9"/>
      <c r="I93" s="9"/>
      <c r="J93" s="9"/>
      <c r="L93" s="170" t="s">
        <v>1096</v>
      </c>
      <c r="N93" s="175" t="s">
        <v>1097</v>
      </c>
    </row>
    <row r="94" spans="1:15" s="84" customFormat="1" outlineLevel="1">
      <c r="A94" s="21"/>
      <c r="B94" s="21"/>
      <c r="C94" s="14" t="s">
        <v>53</v>
      </c>
      <c r="D94" s="14"/>
      <c r="E94" s="14" t="s">
        <v>27</v>
      </c>
      <c r="F94" s="14" t="s">
        <v>152</v>
      </c>
      <c r="H94" s="9"/>
      <c r="I94" s="9"/>
      <c r="J94" s="9"/>
      <c r="K94" s="171"/>
      <c r="L94" s="171" t="s">
        <v>46</v>
      </c>
      <c r="M94" s="39"/>
      <c r="N94" s="14" t="s">
        <v>47</v>
      </c>
      <c r="O94" s="84" t="str">
        <f>A97</f>
        <v>H2.15</v>
      </c>
    </row>
    <row r="95" spans="1:15" s="84" customFormat="1" outlineLevel="1">
      <c r="A95" s="21"/>
      <c r="B95" s="21"/>
      <c r="C95" s="14" t="s">
        <v>53</v>
      </c>
      <c r="D95" s="14"/>
      <c r="E95" s="14" t="s">
        <v>27</v>
      </c>
      <c r="F95" s="14" t="s">
        <v>152</v>
      </c>
      <c r="H95" s="9"/>
      <c r="I95" s="9"/>
      <c r="J95" s="9"/>
      <c r="K95" s="171"/>
      <c r="L95" s="171" t="s">
        <v>23</v>
      </c>
      <c r="M95" s="39"/>
      <c r="N95" s="14" t="s">
        <v>49</v>
      </c>
      <c r="O95" s="84" t="str">
        <f>A97</f>
        <v>H2.15</v>
      </c>
    </row>
    <row r="96" spans="1:15" outlineLevel="1">
      <c r="B96" s="21"/>
      <c r="C96" s="14" t="s">
        <v>53</v>
      </c>
      <c r="E96" s="14" t="s">
        <v>27</v>
      </c>
      <c r="F96" s="14" t="s">
        <v>152</v>
      </c>
      <c r="G96" s="21"/>
      <c r="H96" s="9"/>
      <c r="I96" s="9"/>
      <c r="J96" s="9"/>
      <c r="K96" s="171"/>
      <c r="L96" s="171" t="s">
        <v>99</v>
      </c>
      <c r="M96" s="39"/>
      <c r="N96" s="14" t="s">
        <v>1098</v>
      </c>
      <c r="O96" s="84" t="str">
        <f>A97</f>
        <v>H2.15</v>
      </c>
    </row>
    <row r="97" spans="1:15" s="8" customFormat="1" ht="30">
      <c r="A97" s="8" t="s">
        <v>1099</v>
      </c>
      <c r="B97" s="9"/>
      <c r="C97" s="11" t="s">
        <v>15</v>
      </c>
      <c r="D97" s="11" t="s">
        <v>42</v>
      </c>
      <c r="E97" s="11" t="s">
        <v>50</v>
      </c>
      <c r="F97" s="11" t="s">
        <v>76</v>
      </c>
      <c r="G97" s="52"/>
      <c r="H97" s="52"/>
      <c r="I97" s="52"/>
      <c r="J97" s="52"/>
      <c r="L97" s="175" t="s">
        <v>1100</v>
      </c>
      <c r="N97" s="175" t="s">
        <v>1101</v>
      </c>
      <c r="O97" s="25"/>
    </row>
    <row r="98" spans="1:15" s="8" customFormat="1">
      <c r="B98" s="9"/>
      <c r="C98" s="14" t="s">
        <v>53</v>
      </c>
      <c r="D98" s="14"/>
      <c r="E98" s="14" t="s">
        <v>27</v>
      </c>
      <c r="F98" s="14" t="s">
        <v>152</v>
      </c>
      <c r="G98" s="52"/>
      <c r="H98" s="52"/>
      <c r="I98" s="52"/>
      <c r="J98" s="52"/>
      <c r="L98" s="171" t="s">
        <v>46</v>
      </c>
      <c r="M98" s="9"/>
      <c r="N98" s="14" t="s">
        <v>47</v>
      </c>
      <c r="O98" s="25" t="str">
        <f>A102</f>
        <v>H2.16</v>
      </c>
    </row>
    <row r="99" spans="1:15" s="8" customFormat="1">
      <c r="B99" s="9"/>
      <c r="C99" s="14" t="s">
        <v>53</v>
      </c>
      <c r="D99" s="14"/>
      <c r="E99" s="14" t="s">
        <v>27</v>
      </c>
      <c r="F99" s="14" t="s">
        <v>152</v>
      </c>
      <c r="G99" s="52"/>
      <c r="H99" s="52"/>
      <c r="I99" s="52"/>
      <c r="J99" s="52"/>
      <c r="K99" s="9"/>
      <c r="L99" s="171" t="s">
        <v>23</v>
      </c>
      <c r="M99" s="9"/>
      <c r="N99" s="14" t="s">
        <v>49</v>
      </c>
      <c r="O99" s="25" t="str">
        <f>A102</f>
        <v>H2.16</v>
      </c>
    </row>
    <row r="100" spans="1:15" s="8" customFormat="1">
      <c r="B100" s="9"/>
      <c r="C100" s="14" t="s">
        <v>53</v>
      </c>
      <c r="D100" s="14"/>
      <c r="E100" s="14" t="s">
        <v>27</v>
      </c>
      <c r="F100" s="14" t="s">
        <v>152</v>
      </c>
      <c r="G100" s="52"/>
      <c r="H100" s="52"/>
      <c r="I100" s="52"/>
      <c r="J100" s="52"/>
      <c r="K100" s="9"/>
      <c r="L100" s="171" t="s">
        <v>723</v>
      </c>
      <c r="M100" s="9"/>
      <c r="N100" s="9" t="s">
        <v>88</v>
      </c>
      <c r="O100" s="25" t="str">
        <f>A102</f>
        <v>H2.16</v>
      </c>
    </row>
    <row r="101" spans="1:15" s="8" customFormat="1">
      <c r="B101" s="9"/>
      <c r="C101" s="14" t="s">
        <v>53</v>
      </c>
      <c r="D101" s="14"/>
      <c r="E101" s="14" t="s">
        <v>27</v>
      </c>
      <c r="F101" s="14" t="s">
        <v>152</v>
      </c>
      <c r="G101" s="52"/>
      <c r="H101" s="52"/>
      <c r="I101" s="52"/>
      <c r="J101" s="52"/>
      <c r="K101" s="9"/>
      <c r="L101" s="171" t="s">
        <v>99</v>
      </c>
      <c r="M101" s="9"/>
      <c r="N101" s="9" t="s">
        <v>100</v>
      </c>
      <c r="O101" s="25" t="str">
        <f>A102</f>
        <v>H2.16</v>
      </c>
    </row>
    <row r="102" spans="1:15" s="8" customFormat="1">
      <c r="A102" s="8" t="s">
        <v>1102</v>
      </c>
      <c r="B102" s="9"/>
      <c r="C102" s="11" t="s">
        <v>15</v>
      </c>
      <c r="D102" s="11" t="s">
        <v>42</v>
      </c>
      <c r="E102" s="11" t="s">
        <v>50</v>
      </c>
      <c r="F102" s="11" t="s">
        <v>76</v>
      </c>
      <c r="G102" s="52"/>
      <c r="H102" s="52"/>
      <c r="I102" s="52"/>
      <c r="J102" s="52"/>
      <c r="K102" s="9" t="s">
        <v>1103</v>
      </c>
      <c r="M102" s="9"/>
      <c r="N102" s="9" t="s">
        <v>1104</v>
      </c>
      <c r="O102" s="25"/>
    </row>
    <row r="103" spans="1:15" s="8" customFormat="1">
      <c r="B103" s="9"/>
      <c r="C103" s="14" t="s">
        <v>53</v>
      </c>
      <c r="D103" s="14"/>
      <c r="E103" s="14" t="s">
        <v>27</v>
      </c>
      <c r="F103" s="14" t="s">
        <v>152</v>
      </c>
      <c r="G103" s="52"/>
      <c r="H103" s="52"/>
      <c r="I103" s="52"/>
      <c r="J103" s="52"/>
      <c r="K103" s="9"/>
      <c r="L103" s="171" t="s">
        <v>46</v>
      </c>
      <c r="M103" s="9"/>
      <c r="N103" s="14" t="s">
        <v>47</v>
      </c>
      <c r="O103" s="25" t="str">
        <f>I!A4</f>
        <v>I1.00</v>
      </c>
    </row>
    <row r="104" spans="1:15" s="8" customFormat="1">
      <c r="B104" s="9"/>
      <c r="C104" s="14" t="s">
        <v>53</v>
      </c>
      <c r="D104" s="14"/>
      <c r="E104" s="14" t="s">
        <v>27</v>
      </c>
      <c r="F104" s="14" t="s">
        <v>152</v>
      </c>
      <c r="G104" s="52"/>
      <c r="H104" s="52"/>
      <c r="I104" s="52"/>
      <c r="J104" s="52"/>
      <c r="K104" s="9"/>
      <c r="L104" s="171" t="s">
        <v>23</v>
      </c>
      <c r="M104" s="9"/>
      <c r="N104" s="14" t="s">
        <v>49</v>
      </c>
      <c r="O104" s="25" t="str">
        <f>I!A4</f>
        <v>I1.00</v>
      </c>
    </row>
    <row r="105" spans="1:15">
      <c r="C105" s="14" t="s">
        <v>53</v>
      </c>
      <c r="E105" s="14" t="s">
        <v>27</v>
      </c>
      <c r="F105" s="14" t="s">
        <v>152</v>
      </c>
      <c r="L105" s="171" t="s">
        <v>723</v>
      </c>
      <c r="N105" s="9" t="s">
        <v>88</v>
      </c>
      <c r="O105" s="84" t="str">
        <f>I!A4</f>
        <v>I1.00</v>
      </c>
    </row>
    <row r="106" spans="1:15">
      <c r="C106" s="14" t="s">
        <v>53</v>
      </c>
      <c r="E106" s="14" t="s">
        <v>27</v>
      </c>
      <c r="F106" s="14" t="s">
        <v>152</v>
      </c>
      <c r="L106" s="171" t="s">
        <v>99</v>
      </c>
      <c r="N106" s="9" t="s">
        <v>100</v>
      </c>
      <c r="O106" s="84" t="str">
        <f>I!A4</f>
        <v>I1.00</v>
      </c>
    </row>
  </sheetData>
  <mergeCells count="9">
    <mergeCell ref="M83:N83"/>
    <mergeCell ref="K83:L83"/>
    <mergeCell ref="K2:L2"/>
    <mergeCell ref="K65:L65"/>
    <mergeCell ref="M65:N65"/>
    <mergeCell ref="K69:L69"/>
    <mergeCell ref="M69:N69"/>
    <mergeCell ref="K79:L79"/>
    <mergeCell ref="M79:N79"/>
  </mergeCells>
  <conditionalFormatting sqref="D24:D30 D22 D36:D48 D55:D61 D64:D71 D86 D78:D79 D82 D88 D90:D91 D107:D65520 D73:D75 D93:D96 D2:D13">
    <cfRule type="cellIs" dxfId="76" priority="22" operator="equal">
      <formula>"Observation"</formula>
    </cfRule>
  </conditionalFormatting>
  <conditionalFormatting sqref="D23">
    <cfRule type="cellIs" dxfId="75" priority="21" operator="equal">
      <formula>"Observation"</formula>
    </cfRule>
  </conditionalFormatting>
  <conditionalFormatting sqref="D32:D33">
    <cfRule type="cellIs" dxfId="74" priority="20" operator="equal">
      <formula>"Observation"</formula>
    </cfRule>
  </conditionalFormatting>
  <conditionalFormatting sqref="D31">
    <cfRule type="cellIs" dxfId="73" priority="19" operator="equal">
      <formula>"Observation"</formula>
    </cfRule>
  </conditionalFormatting>
  <conditionalFormatting sqref="D14:D19">
    <cfRule type="cellIs" dxfId="72" priority="18" operator="equal">
      <formula>"Observation"</formula>
    </cfRule>
  </conditionalFormatting>
  <conditionalFormatting sqref="D20:D21">
    <cfRule type="cellIs" dxfId="71" priority="17" operator="equal">
      <formula>"Observation"</formula>
    </cfRule>
  </conditionalFormatting>
  <conditionalFormatting sqref="D83">
    <cfRule type="cellIs" dxfId="70" priority="16" operator="equal">
      <formula>"Observation"</formula>
    </cfRule>
  </conditionalFormatting>
  <conditionalFormatting sqref="D92">
    <cfRule type="cellIs" dxfId="69" priority="15" operator="equal">
      <formula>"Observation"</formula>
    </cfRule>
  </conditionalFormatting>
  <conditionalFormatting sqref="D35">
    <cfRule type="cellIs" dxfId="68" priority="14" operator="equal">
      <formula>"Observation"</formula>
    </cfRule>
  </conditionalFormatting>
  <conditionalFormatting sqref="D34">
    <cfRule type="cellIs" dxfId="67" priority="13" operator="equal">
      <formula>"Observation"</formula>
    </cfRule>
  </conditionalFormatting>
  <conditionalFormatting sqref="D49:D54">
    <cfRule type="cellIs" dxfId="66" priority="12" operator="equal">
      <formula>"Observation"</formula>
    </cfRule>
  </conditionalFormatting>
  <conditionalFormatting sqref="D62:D63">
    <cfRule type="cellIs" dxfId="65" priority="11" operator="equal">
      <formula>"Observation"</formula>
    </cfRule>
  </conditionalFormatting>
  <conditionalFormatting sqref="D76:D77">
    <cfRule type="cellIs" dxfId="64" priority="10" operator="equal">
      <formula>"Observation"</formula>
    </cfRule>
  </conditionalFormatting>
  <conditionalFormatting sqref="D80:D81">
    <cfRule type="cellIs" dxfId="63" priority="9" operator="equal">
      <formula>"Observation"</formula>
    </cfRule>
  </conditionalFormatting>
  <conditionalFormatting sqref="D84:D85">
    <cfRule type="cellIs" dxfId="62" priority="8" operator="equal">
      <formula>"Observation"</formula>
    </cfRule>
  </conditionalFormatting>
  <conditionalFormatting sqref="D87">
    <cfRule type="cellIs" dxfId="61" priority="7" operator="equal">
      <formula>"Observation"</formula>
    </cfRule>
  </conditionalFormatting>
  <conditionalFormatting sqref="D89">
    <cfRule type="cellIs" dxfId="60" priority="6" operator="equal">
      <formula>"Observation"</formula>
    </cfRule>
  </conditionalFormatting>
  <conditionalFormatting sqref="D97">
    <cfRule type="cellIs" dxfId="59" priority="5" operator="equal">
      <formula>"Observation"</formula>
    </cfRule>
  </conditionalFormatting>
  <conditionalFormatting sqref="D98:D101">
    <cfRule type="cellIs" dxfId="58" priority="4" operator="equal">
      <formula>"Observation"</formula>
    </cfRule>
  </conditionalFormatting>
  <conditionalFormatting sqref="D102">
    <cfRule type="cellIs" dxfId="57" priority="3" operator="equal">
      <formula>"Observation"</formula>
    </cfRule>
  </conditionalFormatting>
  <conditionalFormatting sqref="D103:D106">
    <cfRule type="cellIs" dxfId="56" priority="2" operator="equal">
      <formula>"Observation"</formula>
    </cfRule>
  </conditionalFormatting>
  <conditionalFormatting sqref="D72">
    <cfRule type="cellIs" dxfId="55" priority="1" operator="equal">
      <formula>"Observation"</formula>
    </cfRule>
  </conditionalFormatting>
  <printOptions gridLines="1"/>
  <pageMargins left="0.25" right="0.25" top="0.75" bottom="0.75" header="0.3" footer="0.3"/>
  <pageSetup paperSize="9" scale="57" fitToHeight="0" orientation="landscape"/>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pageSetUpPr fitToPage="1"/>
  </sheetPr>
  <dimension ref="A1:O39"/>
  <sheetViews>
    <sheetView zoomScale="90" zoomScaleNormal="90" zoomScaleSheetLayoutView="70" zoomScalePageLayoutView="90" workbookViewId="0">
      <pane xSplit="1" ySplit="2" topLeftCell="N4" activePane="bottomRight" state="frozen"/>
      <selection pane="topRight" activeCell="B1" sqref="B1"/>
      <selection pane="bottomLeft" activeCell="A3" sqref="A3"/>
      <selection pane="bottomRight" activeCell="P1" sqref="P1:T1048576"/>
    </sheetView>
  </sheetViews>
  <sheetFormatPr defaultColWidth="8.85546875" defaultRowHeight="15" outlineLevelRow="1"/>
  <cols>
    <col min="1" max="1" width="9.42578125" style="21" customWidth="1"/>
    <col min="2" max="2" width="10.28515625" style="14" customWidth="1"/>
    <col min="3" max="3" width="12.7109375" style="14" customWidth="1"/>
    <col min="4" max="4" width="13" style="14" customWidth="1"/>
    <col min="5" max="5" width="15.85546875" style="14" customWidth="1"/>
    <col min="6" max="6" width="8" style="14" customWidth="1"/>
    <col min="7" max="8" width="2.7109375" style="83" customWidth="1"/>
    <col min="9" max="9" width="4.140625" style="83" customWidth="1"/>
    <col min="10" max="10" width="2.7109375" style="83" customWidth="1"/>
    <col min="11" max="11" width="2.28515625" style="14" customWidth="1"/>
    <col min="12" max="12" width="69.140625" style="21" customWidth="1"/>
    <col min="13" max="13" width="2.28515625" style="9" customWidth="1"/>
    <col min="14" max="14" width="79.42578125" style="14" customWidth="1"/>
    <col min="15" max="15" width="15.42578125" style="84" customWidth="1"/>
    <col min="16" max="251" width="8.85546875" style="21"/>
    <col min="252" max="252" width="9.42578125" style="21" customWidth="1"/>
    <col min="253" max="260" width="0" style="21" hidden="1" customWidth="1"/>
    <col min="261" max="261" width="2.7109375" style="21" customWidth="1"/>
    <col min="262" max="262" width="2.28515625" style="21" customWidth="1"/>
    <col min="263" max="263" width="69.140625" style="21" customWidth="1"/>
    <col min="264" max="264" width="2.28515625" style="21" customWidth="1"/>
    <col min="265" max="265" width="79.42578125" style="21" customWidth="1"/>
    <col min="266" max="266" width="15.42578125" style="21" customWidth="1"/>
    <col min="267" max="267" width="4.42578125" style="21" customWidth="1"/>
    <col min="268" max="268" width="4.85546875" style="21" customWidth="1"/>
    <col min="269" max="269" width="3.140625" style="21" customWidth="1"/>
    <col min="270" max="507" width="8.85546875" style="21"/>
    <col min="508" max="508" width="9.42578125" style="21" customWidth="1"/>
    <col min="509" max="516" width="0" style="21" hidden="1" customWidth="1"/>
    <col min="517" max="517" width="2.7109375" style="21" customWidth="1"/>
    <col min="518" max="518" width="2.28515625" style="21" customWidth="1"/>
    <col min="519" max="519" width="69.140625" style="21" customWidth="1"/>
    <col min="520" max="520" width="2.28515625" style="21" customWidth="1"/>
    <col min="521" max="521" width="79.42578125" style="21" customWidth="1"/>
    <col min="522" max="522" width="15.42578125" style="21" customWidth="1"/>
    <col min="523" max="523" width="4.42578125" style="21" customWidth="1"/>
    <col min="524" max="524" width="4.85546875" style="21" customWidth="1"/>
    <col min="525" max="525" width="3.140625" style="21" customWidth="1"/>
    <col min="526" max="763" width="8.85546875" style="21"/>
    <col min="764" max="764" width="9.42578125" style="21" customWidth="1"/>
    <col min="765" max="772" width="0" style="21" hidden="1" customWidth="1"/>
    <col min="773" max="773" width="2.7109375" style="21" customWidth="1"/>
    <col min="774" max="774" width="2.28515625" style="21" customWidth="1"/>
    <col min="775" max="775" width="69.140625" style="21" customWidth="1"/>
    <col min="776" max="776" width="2.28515625" style="21" customWidth="1"/>
    <col min="777" max="777" width="79.42578125" style="21" customWidth="1"/>
    <col min="778" max="778" width="15.42578125" style="21" customWidth="1"/>
    <col min="779" max="779" width="4.42578125" style="21" customWidth="1"/>
    <col min="780" max="780" width="4.85546875" style="21" customWidth="1"/>
    <col min="781" max="781" width="3.140625" style="21" customWidth="1"/>
    <col min="782" max="1019" width="8.85546875" style="21"/>
    <col min="1020" max="1020" width="9.42578125" style="21" customWidth="1"/>
    <col min="1021" max="1028" width="0" style="21" hidden="1" customWidth="1"/>
    <col min="1029" max="1029" width="2.7109375" style="21" customWidth="1"/>
    <col min="1030" max="1030" width="2.28515625" style="21" customWidth="1"/>
    <col min="1031" max="1031" width="69.140625" style="21" customWidth="1"/>
    <col min="1032" max="1032" width="2.28515625" style="21" customWidth="1"/>
    <col min="1033" max="1033" width="79.42578125" style="21" customWidth="1"/>
    <col min="1034" max="1034" width="15.42578125" style="21" customWidth="1"/>
    <col min="1035" max="1035" width="4.42578125" style="21" customWidth="1"/>
    <col min="1036" max="1036" width="4.85546875" style="21" customWidth="1"/>
    <col min="1037" max="1037" width="3.140625" style="21" customWidth="1"/>
    <col min="1038" max="1275" width="8.85546875" style="21"/>
    <col min="1276" max="1276" width="9.42578125" style="21" customWidth="1"/>
    <col min="1277" max="1284" width="0" style="21" hidden="1" customWidth="1"/>
    <col min="1285" max="1285" width="2.7109375" style="21" customWidth="1"/>
    <col min="1286" max="1286" width="2.28515625" style="21" customWidth="1"/>
    <col min="1287" max="1287" width="69.140625" style="21" customWidth="1"/>
    <col min="1288" max="1288" width="2.28515625" style="21" customWidth="1"/>
    <col min="1289" max="1289" width="79.42578125" style="21" customWidth="1"/>
    <col min="1290" max="1290" width="15.42578125" style="21" customWidth="1"/>
    <col min="1291" max="1291" width="4.42578125" style="21" customWidth="1"/>
    <col min="1292" max="1292" width="4.85546875" style="21" customWidth="1"/>
    <col min="1293" max="1293" width="3.140625" style="21" customWidth="1"/>
    <col min="1294" max="1531" width="8.85546875" style="21"/>
    <col min="1532" max="1532" width="9.42578125" style="21" customWidth="1"/>
    <col min="1533" max="1540" width="0" style="21" hidden="1" customWidth="1"/>
    <col min="1541" max="1541" width="2.7109375" style="21" customWidth="1"/>
    <col min="1542" max="1542" width="2.28515625" style="21" customWidth="1"/>
    <col min="1543" max="1543" width="69.140625" style="21" customWidth="1"/>
    <col min="1544" max="1544" width="2.28515625" style="21" customWidth="1"/>
    <col min="1545" max="1545" width="79.42578125" style="21" customWidth="1"/>
    <col min="1546" max="1546" width="15.42578125" style="21" customWidth="1"/>
    <col min="1547" max="1547" width="4.42578125" style="21" customWidth="1"/>
    <col min="1548" max="1548" width="4.85546875" style="21" customWidth="1"/>
    <col min="1549" max="1549" width="3.140625" style="21" customWidth="1"/>
    <col min="1550" max="1787" width="8.85546875" style="21"/>
    <col min="1788" max="1788" width="9.42578125" style="21" customWidth="1"/>
    <col min="1789" max="1796" width="0" style="21" hidden="1" customWidth="1"/>
    <col min="1797" max="1797" width="2.7109375" style="21" customWidth="1"/>
    <col min="1798" max="1798" width="2.28515625" style="21" customWidth="1"/>
    <col min="1799" max="1799" width="69.140625" style="21" customWidth="1"/>
    <col min="1800" max="1800" width="2.28515625" style="21" customWidth="1"/>
    <col min="1801" max="1801" width="79.42578125" style="21" customWidth="1"/>
    <col min="1802" max="1802" width="15.42578125" style="21" customWidth="1"/>
    <col min="1803" max="1803" width="4.42578125" style="21" customWidth="1"/>
    <col min="1804" max="1804" width="4.85546875" style="21" customWidth="1"/>
    <col min="1805" max="1805" width="3.140625" style="21" customWidth="1"/>
    <col min="1806" max="2043" width="8.85546875" style="21"/>
    <col min="2044" max="2044" width="9.42578125" style="21" customWidth="1"/>
    <col min="2045" max="2052" width="0" style="21" hidden="1" customWidth="1"/>
    <col min="2053" max="2053" width="2.7109375" style="21" customWidth="1"/>
    <col min="2054" max="2054" width="2.28515625" style="21" customWidth="1"/>
    <col min="2055" max="2055" width="69.140625" style="21" customWidth="1"/>
    <col min="2056" max="2056" width="2.28515625" style="21" customWidth="1"/>
    <col min="2057" max="2057" width="79.42578125" style="21" customWidth="1"/>
    <col min="2058" max="2058" width="15.42578125" style="21" customWidth="1"/>
    <col min="2059" max="2059" width="4.42578125" style="21" customWidth="1"/>
    <col min="2060" max="2060" width="4.85546875" style="21" customWidth="1"/>
    <col min="2061" max="2061" width="3.140625" style="21" customWidth="1"/>
    <col min="2062" max="2299" width="8.85546875" style="21"/>
    <col min="2300" max="2300" width="9.42578125" style="21" customWidth="1"/>
    <col min="2301" max="2308" width="0" style="21" hidden="1" customWidth="1"/>
    <col min="2309" max="2309" width="2.7109375" style="21" customWidth="1"/>
    <col min="2310" max="2310" width="2.28515625" style="21" customWidth="1"/>
    <col min="2311" max="2311" width="69.140625" style="21" customWidth="1"/>
    <col min="2312" max="2312" width="2.28515625" style="21" customWidth="1"/>
    <col min="2313" max="2313" width="79.42578125" style="21" customWidth="1"/>
    <col min="2314" max="2314" width="15.42578125" style="21" customWidth="1"/>
    <col min="2315" max="2315" width="4.42578125" style="21" customWidth="1"/>
    <col min="2316" max="2316" width="4.85546875" style="21" customWidth="1"/>
    <col min="2317" max="2317" width="3.140625" style="21" customWidth="1"/>
    <col min="2318" max="2555" width="8.85546875" style="21"/>
    <col min="2556" max="2556" width="9.42578125" style="21" customWidth="1"/>
    <col min="2557" max="2564" width="0" style="21" hidden="1" customWidth="1"/>
    <col min="2565" max="2565" width="2.7109375" style="21" customWidth="1"/>
    <col min="2566" max="2566" width="2.28515625" style="21" customWidth="1"/>
    <col min="2567" max="2567" width="69.140625" style="21" customWidth="1"/>
    <col min="2568" max="2568" width="2.28515625" style="21" customWidth="1"/>
    <col min="2569" max="2569" width="79.42578125" style="21" customWidth="1"/>
    <col min="2570" max="2570" width="15.42578125" style="21" customWidth="1"/>
    <col min="2571" max="2571" width="4.42578125" style="21" customWidth="1"/>
    <col min="2572" max="2572" width="4.85546875" style="21" customWidth="1"/>
    <col min="2573" max="2573" width="3.140625" style="21" customWidth="1"/>
    <col min="2574" max="2811" width="8.85546875" style="21"/>
    <col min="2812" max="2812" width="9.42578125" style="21" customWidth="1"/>
    <col min="2813" max="2820" width="0" style="21" hidden="1" customWidth="1"/>
    <col min="2821" max="2821" width="2.7109375" style="21" customWidth="1"/>
    <col min="2822" max="2822" width="2.28515625" style="21" customWidth="1"/>
    <col min="2823" max="2823" width="69.140625" style="21" customWidth="1"/>
    <col min="2824" max="2824" width="2.28515625" style="21" customWidth="1"/>
    <col min="2825" max="2825" width="79.42578125" style="21" customWidth="1"/>
    <col min="2826" max="2826" width="15.42578125" style="21" customWidth="1"/>
    <col min="2827" max="2827" width="4.42578125" style="21" customWidth="1"/>
    <col min="2828" max="2828" width="4.85546875" style="21" customWidth="1"/>
    <col min="2829" max="2829" width="3.140625" style="21" customWidth="1"/>
    <col min="2830" max="3067" width="8.85546875" style="21"/>
    <col min="3068" max="3068" width="9.42578125" style="21" customWidth="1"/>
    <col min="3069" max="3076" width="0" style="21" hidden="1" customWidth="1"/>
    <col min="3077" max="3077" width="2.7109375" style="21" customWidth="1"/>
    <col min="3078" max="3078" width="2.28515625" style="21" customWidth="1"/>
    <col min="3079" max="3079" width="69.140625" style="21" customWidth="1"/>
    <col min="3080" max="3080" width="2.28515625" style="21" customWidth="1"/>
    <col min="3081" max="3081" width="79.42578125" style="21" customWidth="1"/>
    <col min="3082" max="3082" width="15.42578125" style="21" customWidth="1"/>
    <col min="3083" max="3083" width="4.42578125" style="21" customWidth="1"/>
    <col min="3084" max="3084" width="4.85546875" style="21" customWidth="1"/>
    <col min="3085" max="3085" width="3.140625" style="21" customWidth="1"/>
    <col min="3086" max="3323" width="8.85546875" style="21"/>
    <col min="3324" max="3324" width="9.42578125" style="21" customWidth="1"/>
    <col min="3325" max="3332" width="0" style="21" hidden="1" customWidth="1"/>
    <col min="3333" max="3333" width="2.7109375" style="21" customWidth="1"/>
    <col min="3334" max="3334" width="2.28515625" style="21" customWidth="1"/>
    <col min="3335" max="3335" width="69.140625" style="21" customWidth="1"/>
    <col min="3336" max="3336" width="2.28515625" style="21" customWidth="1"/>
    <col min="3337" max="3337" width="79.42578125" style="21" customWidth="1"/>
    <col min="3338" max="3338" width="15.42578125" style="21" customWidth="1"/>
    <col min="3339" max="3339" width="4.42578125" style="21" customWidth="1"/>
    <col min="3340" max="3340" width="4.85546875" style="21" customWidth="1"/>
    <col min="3341" max="3341" width="3.140625" style="21" customWidth="1"/>
    <col min="3342" max="3579" width="8.85546875" style="21"/>
    <col min="3580" max="3580" width="9.42578125" style="21" customWidth="1"/>
    <col min="3581" max="3588" width="0" style="21" hidden="1" customWidth="1"/>
    <col min="3589" max="3589" width="2.7109375" style="21" customWidth="1"/>
    <col min="3590" max="3590" width="2.28515625" style="21" customWidth="1"/>
    <col min="3591" max="3591" width="69.140625" style="21" customWidth="1"/>
    <col min="3592" max="3592" width="2.28515625" style="21" customWidth="1"/>
    <col min="3593" max="3593" width="79.42578125" style="21" customWidth="1"/>
    <col min="3594" max="3594" width="15.42578125" style="21" customWidth="1"/>
    <col min="3595" max="3595" width="4.42578125" style="21" customWidth="1"/>
    <col min="3596" max="3596" width="4.85546875" style="21" customWidth="1"/>
    <col min="3597" max="3597" width="3.140625" style="21" customWidth="1"/>
    <col min="3598" max="3835" width="8.85546875" style="21"/>
    <col min="3836" max="3836" width="9.42578125" style="21" customWidth="1"/>
    <col min="3837" max="3844" width="0" style="21" hidden="1" customWidth="1"/>
    <col min="3845" max="3845" width="2.7109375" style="21" customWidth="1"/>
    <col min="3846" max="3846" width="2.28515625" style="21" customWidth="1"/>
    <col min="3847" max="3847" width="69.140625" style="21" customWidth="1"/>
    <col min="3848" max="3848" width="2.28515625" style="21" customWidth="1"/>
    <col min="3849" max="3849" width="79.42578125" style="21" customWidth="1"/>
    <col min="3850" max="3850" width="15.42578125" style="21" customWidth="1"/>
    <col min="3851" max="3851" width="4.42578125" style="21" customWidth="1"/>
    <col min="3852" max="3852" width="4.85546875" style="21" customWidth="1"/>
    <col min="3853" max="3853" width="3.140625" style="21" customWidth="1"/>
    <col min="3854" max="4091" width="8.85546875" style="21"/>
    <col min="4092" max="4092" width="9.42578125" style="21" customWidth="1"/>
    <col min="4093" max="4100" width="0" style="21" hidden="1" customWidth="1"/>
    <col min="4101" max="4101" width="2.7109375" style="21" customWidth="1"/>
    <col min="4102" max="4102" width="2.28515625" style="21" customWidth="1"/>
    <col min="4103" max="4103" width="69.140625" style="21" customWidth="1"/>
    <col min="4104" max="4104" width="2.28515625" style="21" customWidth="1"/>
    <col min="4105" max="4105" width="79.42578125" style="21" customWidth="1"/>
    <col min="4106" max="4106" width="15.42578125" style="21" customWidth="1"/>
    <col min="4107" max="4107" width="4.42578125" style="21" customWidth="1"/>
    <col min="4108" max="4108" width="4.85546875" style="21" customWidth="1"/>
    <col min="4109" max="4109" width="3.140625" style="21" customWidth="1"/>
    <col min="4110" max="4347" width="8.85546875" style="21"/>
    <col min="4348" max="4348" width="9.42578125" style="21" customWidth="1"/>
    <col min="4349" max="4356" width="0" style="21" hidden="1" customWidth="1"/>
    <col min="4357" max="4357" width="2.7109375" style="21" customWidth="1"/>
    <col min="4358" max="4358" width="2.28515625" style="21" customWidth="1"/>
    <col min="4359" max="4359" width="69.140625" style="21" customWidth="1"/>
    <col min="4360" max="4360" width="2.28515625" style="21" customWidth="1"/>
    <col min="4361" max="4361" width="79.42578125" style="21" customWidth="1"/>
    <col min="4362" max="4362" width="15.42578125" style="21" customWidth="1"/>
    <col min="4363" max="4363" width="4.42578125" style="21" customWidth="1"/>
    <col min="4364" max="4364" width="4.85546875" style="21" customWidth="1"/>
    <col min="4365" max="4365" width="3.140625" style="21" customWidth="1"/>
    <col min="4366" max="4603" width="8.85546875" style="21"/>
    <col min="4604" max="4604" width="9.42578125" style="21" customWidth="1"/>
    <col min="4605" max="4612" width="0" style="21" hidden="1" customWidth="1"/>
    <col min="4613" max="4613" width="2.7109375" style="21" customWidth="1"/>
    <col min="4614" max="4614" width="2.28515625" style="21" customWidth="1"/>
    <col min="4615" max="4615" width="69.140625" style="21" customWidth="1"/>
    <col min="4616" max="4616" width="2.28515625" style="21" customWidth="1"/>
    <col min="4617" max="4617" width="79.42578125" style="21" customWidth="1"/>
    <col min="4618" max="4618" width="15.42578125" style="21" customWidth="1"/>
    <col min="4619" max="4619" width="4.42578125" style="21" customWidth="1"/>
    <col min="4620" max="4620" width="4.85546875" style="21" customWidth="1"/>
    <col min="4621" max="4621" width="3.140625" style="21" customWidth="1"/>
    <col min="4622" max="4859" width="8.85546875" style="21"/>
    <col min="4860" max="4860" width="9.42578125" style="21" customWidth="1"/>
    <col min="4861" max="4868" width="0" style="21" hidden="1" customWidth="1"/>
    <col min="4869" max="4869" width="2.7109375" style="21" customWidth="1"/>
    <col min="4870" max="4870" width="2.28515625" style="21" customWidth="1"/>
    <col min="4871" max="4871" width="69.140625" style="21" customWidth="1"/>
    <col min="4872" max="4872" width="2.28515625" style="21" customWidth="1"/>
    <col min="4873" max="4873" width="79.42578125" style="21" customWidth="1"/>
    <col min="4874" max="4874" width="15.42578125" style="21" customWidth="1"/>
    <col min="4875" max="4875" width="4.42578125" style="21" customWidth="1"/>
    <col min="4876" max="4876" width="4.85546875" style="21" customWidth="1"/>
    <col min="4877" max="4877" width="3.140625" style="21" customWidth="1"/>
    <col min="4878" max="5115" width="8.85546875" style="21"/>
    <col min="5116" max="5116" width="9.42578125" style="21" customWidth="1"/>
    <col min="5117" max="5124" width="0" style="21" hidden="1" customWidth="1"/>
    <col min="5125" max="5125" width="2.7109375" style="21" customWidth="1"/>
    <col min="5126" max="5126" width="2.28515625" style="21" customWidth="1"/>
    <col min="5127" max="5127" width="69.140625" style="21" customWidth="1"/>
    <col min="5128" max="5128" width="2.28515625" style="21" customWidth="1"/>
    <col min="5129" max="5129" width="79.42578125" style="21" customWidth="1"/>
    <col min="5130" max="5130" width="15.42578125" style="21" customWidth="1"/>
    <col min="5131" max="5131" width="4.42578125" style="21" customWidth="1"/>
    <col min="5132" max="5132" width="4.85546875" style="21" customWidth="1"/>
    <col min="5133" max="5133" width="3.140625" style="21" customWidth="1"/>
    <col min="5134" max="5371" width="8.85546875" style="21"/>
    <col min="5372" max="5372" width="9.42578125" style="21" customWidth="1"/>
    <col min="5373" max="5380" width="0" style="21" hidden="1" customWidth="1"/>
    <col min="5381" max="5381" width="2.7109375" style="21" customWidth="1"/>
    <col min="5382" max="5382" width="2.28515625" style="21" customWidth="1"/>
    <col min="5383" max="5383" width="69.140625" style="21" customWidth="1"/>
    <col min="5384" max="5384" width="2.28515625" style="21" customWidth="1"/>
    <col min="5385" max="5385" width="79.42578125" style="21" customWidth="1"/>
    <col min="5386" max="5386" width="15.42578125" style="21" customWidth="1"/>
    <col min="5387" max="5387" width="4.42578125" style="21" customWidth="1"/>
    <col min="5388" max="5388" width="4.85546875" style="21" customWidth="1"/>
    <col min="5389" max="5389" width="3.140625" style="21" customWidth="1"/>
    <col min="5390" max="5627" width="8.85546875" style="21"/>
    <col min="5628" max="5628" width="9.42578125" style="21" customWidth="1"/>
    <col min="5629" max="5636" width="0" style="21" hidden="1" customWidth="1"/>
    <col min="5637" max="5637" width="2.7109375" style="21" customWidth="1"/>
    <col min="5638" max="5638" width="2.28515625" style="21" customWidth="1"/>
    <col min="5639" max="5639" width="69.140625" style="21" customWidth="1"/>
    <col min="5640" max="5640" width="2.28515625" style="21" customWidth="1"/>
    <col min="5641" max="5641" width="79.42578125" style="21" customWidth="1"/>
    <col min="5642" max="5642" width="15.42578125" style="21" customWidth="1"/>
    <col min="5643" max="5643" width="4.42578125" style="21" customWidth="1"/>
    <col min="5644" max="5644" width="4.85546875" style="21" customWidth="1"/>
    <col min="5645" max="5645" width="3.140625" style="21" customWidth="1"/>
    <col min="5646" max="5883" width="8.85546875" style="21"/>
    <col min="5884" max="5884" width="9.42578125" style="21" customWidth="1"/>
    <col min="5885" max="5892" width="0" style="21" hidden="1" customWidth="1"/>
    <col min="5893" max="5893" width="2.7109375" style="21" customWidth="1"/>
    <col min="5894" max="5894" width="2.28515625" style="21" customWidth="1"/>
    <col min="5895" max="5895" width="69.140625" style="21" customWidth="1"/>
    <col min="5896" max="5896" width="2.28515625" style="21" customWidth="1"/>
    <col min="5897" max="5897" width="79.42578125" style="21" customWidth="1"/>
    <col min="5898" max="5898" width="15.42578125" style="21" customWidth="1"/>
    <col min="5899" max="5899" width="4.42578125" style="21" customWidth="1"/>
    <col min="5900" max="5900" width="4.85546875" style="21" customWidth="1"/>
    <col min="5901" max="5901" width="3.140625" style="21" customWidth="1"/>
    <col min="5902" max="6139" width="8.85546875" style="21"/>
    <col min="6140" max="6140" width="9.42578125" style="21" customWidth="1"/>
    <col min="6141" max="6148" width="0" style="21" hidden="1" customWidth="1"/>
    <col min="6149" max="6149" width="2.7109375" style="21" customWidth="1"/>
    <col min="6150" max="6150" width="2.28515625" style="21" customWidth="1"/>
    <col min="6151" max="6151" width="69.140625" style="21" customWidth="1"/>
    <col min="6152" max="6152" width="2.28515625" style="21" customWidth="1"/>
    <col min="6153" max="6153" width="79.42578125" style="21" customWidth="1"/>
    <col min="6154" max="6154" width="15.42578125" style="21" customWidth="1"/>
    <col min="6155" max="6155" width="4.42578125" style="21" customWidth="1"/>
    <col min="6156" max="6156" width="4.85546875" style="21" customWidth="1"/>
    <col min="6157" max="6157" width="3.140625" style="21" customWidth="1"/>
    <col min="6158" max="6395" width="8.85546875" style="21"/>
    <col min="6396" max="6396" width="9.42578125" style="21" customWidth="1"/>
    <col min="6397" max="6404" width="0" style="21" hidden="1" customWidth="1"/>
    <col min="6405" max="6405" width="2.7109375" style="21" customWidth="1"/>
    <col min="6406" max="6406" width="2.28515625" style="21" customWidth="1"/>
    <col min="6407" max="6407" width="69.140625" style="21" customWidth="1"/>
    <col min="6408" max="6408" width="2.28515625" style="21" customWidth="1"/>
    <col min="6409" max="6409" width="79.42578125" style="21" customWidth="1"/>
    <col min="6410" max="6410" width="15.42578125" style="21" customWidth="1"/>
    <col min="6411" max="6411" width="4.42578125" style="21" customWidth="1"/>
    <col min="6412" max="6412" width="4.85546875" style="21" customWidth="1"/>
    <col min="6413" max="6413" width="3.140625" style="21" customWidth="1"/>
    <col min="6414" max="6651" width="8.85546875" style="21"/>
    <col min="6652" max="6652" width="9.42578125" style="21" customWidth="1"/>
    <col min="6653" max="6660" width="0" style="21" hidden="1" customWidth="1"/>
    <col min="6661" max="6661" width="2.7109375" style="21" customWidth="1"/>
    <col min="6662" max="6662" width="2.28515625" style="21" customWidth="1"/>
    <col min="6663" max="6663" width="69.140625" style="21" customWidth="1"/>
    <col min="6664" max="6664" width="2.28515625" style="21" customWidth="1"/>
    <col min="6665" max="6665" width="79.42578125" style="21" customWidth="1"/>
    <col min="6666" max="6666" width="15.42578125" style="21" customWidth="1"/>
    <col min="6667" max="6667" width="4.42578125" style="21" customWidth="1"/>
    <col min="6668" max="6668" width="4.85546875" style="21" customWidth="1"/>
    <col min="6669" max="6669" width="3.140625" style="21" customWidth="1"/>
    <col min="6670" max="6907" width="8.85546875" style="21"/>
    <col min="6908" max="6908" width="9.42578125" style="21" customWidth="1"/>
    <col min="6909" max="6916" width="0" style="21" hidden="1" customWidth="1"/>
    <col min="6917" max="6917" width="2.7109375" style="21" customWidth="1"/>
    <col min="6918" max="6918" width="2.28515625" style="21" customWidth="1"/>
    <col min="6919" max="6919" width="69.140625" style="21" customWidth="1"/>
    <col min="6920" max="6920" width="2.28515625" style="21" customWidth="1"/>
    <col min="6921" max="6921" width="79.42578125" style="21" customWidth="1"/>
    <col min="6922" max="6922" width="15.42578125" style="21" customWidth="1"/>
    <col min="6923" max="6923" width="4.42578125" style="21" customWidth="1"/>
    <col min="6924" max="6924" width="4.85546875" style="21" customWidth="1"/>
    <col min="6925" max="6925" width="3.140625" style="21" customWidth="1"/>
    <col min="6926" max="7163" width="8.85546875" style="21"/>
    <col min="7164" max="7164" width="9.42578125" style="21" customWidth="1"/>
    <col min="7165" max="7172" width="0" style="21" hidden="1" customWidth="1"/>
    <col min="7173" max="7173" width="2.7109375" style="21" customWidth="1"/>
    <col min="7174" max="7174" width="2.28515625" style="21" customWidth="1"/>
    <col min="7175" max="7175" width="69.140625" style="21" customWidth="1"/>
    <col min="7176" max="7176" width="2.28515625" style="21" customWidth="1"/>
    <col min="7177" max="7177" width="79.42578125" style="21" customWidth="1"/>
    <col min="7178" max="7178" width="15.42578125" style="21" customWidth="1"/>
    <col min="7179" max="7179" width="4.42578125" style="21" customWidth="1"/>
    <col min="7180" max="7180" width="4.85546875" style="21" customWidth="1"/>
    <col min="7181" max="7181" width="3.140625" style="21" customWidth="1"/>
    <col min="7182" max="7419" width="8.85546875" style="21"/>
    <col min="7420" max="7420" width="9.42578125" style="21" customWidth="1"/>
    <col min="7421" max="7428" width="0" style="21" hidden="1" customWidth="1"/>
    <col min="7429" max="7429" width="2.7109375" style="21" customWidth="1"/>
    <col min="7430" max="7430" width="2.28515625" style="21" customWidth="1"/>
    <col min="7431" max="7431" width="69.140625" style="21" customWidth="1"/>
    <col min="7432" max="7432" width="2.28515625" style="21" customWidth="1"/>
    <col min="7433" max="7433" width="79.42578125" style="21" customWidth="1"/>
    <col min="7434" max="7434" width="15.42578125" style="21" customWidth="1"/>
    <col min="7435" max="7435" width="4.42578125" style="21" customWidth="1"/>
    <col min="7436" max="7436" width="4.85546875" style="21" customWidth="1"/>
    <col min="7437" max="7437" width="3.140625" style="21" customWidth="1"/>
    <col min="7438" max="7675" width="8.85546875" style="21"/>
    <col min="7676" max="7676" width="9.42578125" style="21" customWidth="1"/>
    <col min="7677" max="7684" width="0" style="21" hidden="1" customWidth="1"/>
    <col min="7685" max="7685" width="2.7109375" style="21" customWidth="1"/>
    <col min="7686" max="7686" width="2.28515625" style="21" customWidth="1"/>
    <col min="7687" max="7687" width="69.140625" style="21" customWidth="1"/>
    <col min="7688" max="7688" width="2.28515625" style="21" customWidth="1"/>
    <col min="7689" max="7689" width="79.42578125" style="21" customWidth="1"/>
    <col min="7690" max="7690" width="15.42578125" style="21" customWidth="1"/>
    <col min="7691" max="7691" width="4.42578125" style="21" customWidth="1"/>
    <col min="7692" max="7692" width="4.85546875" style="21" customWidth="1"/>
    <col min="7693" max="7693" width="3.140625" style="21" customWidth="1"/>
    <col min="7694" max="7931" width="8.85546875" style="21"/>
    <col min="7932" max="7932" width="9.42578125" style="21" customWidth="1"/>
    <col min="7933" max="7940" width="0" style="21" hidden="1" customWidth="1"/>
    <col min="7941" max="7941" width="2.7109375" style="21" customWidth="1"/>
    <col min="7942" max="7942" width="2.28515625" style="21" customWidth="1"/>
    <col min="7943" max="7943" width="69.140625" style="21" customWidth="1"/>
    <col min="7944" max="7944" width="2.28515625" style="21" customWidth="1"/>
    <col min="7945" max="7945" width="79.42578125" style="21" customWidth="1"/>
    <col min="7946" max="7946" width="15.42578125" style="21" customWidth="1"/>
    <col min="7947" max="7947" width="4.42578125" style="21" customWidth="1"/>
    <col min="7948" max="7948" width="4.85546875" style="21" customWidth="1"/>
    <col min="7949" max="7949" width="3.140625" style="21" customWidth="1"/>
    <col min="7950" max="8187" width="8.85546875" style="21"/>
    <col min="8188" max="8188" width="9.42578125" style="21" customWidth="1"/>
    <col min="8189" max="8196" width="0" style="21" hidden="1" customWidth="1"/>
    <col min="8197" max="8197" width="2.7109375" style="21" customWidth="1"/>
    <col min="8198" max="8198" width="2.28515625" style="21" customWidth="1"/>
    <col min="8199" max="8199" width="69.140625" style="21" customWidth="1"/>
    <col min="8200" max="8200" width="2.28515625" style="21" customWidth="1"/>
    <col min="8201" max="8201" width="79.42578125" style="21" customWidth="1"/>
    <col min="8202" max="8202" width="15.42578125" style="21" customWidth="1"/>
    <col min="8203" max="8203" width="4.42578125" style="21" customWidth="1"/>
    <col min="8204" max="8204" width="4.85546875" style="21" customWidth="1"/>
    <col min="8205" max="8205" width="3.140625" style="21" customWidth="1"/>
    <col min="8206" max="8443" width="8.85546875" style="21"/>
    <col min="8444" max="8444" width="9.42578125" style="21" customWidth="1"/>
    <col min="8445" max="8452" width="0" style="21" hidden="1" customWidth="1"/>
    <col min="8453" max="8453" width="2.7109375" style="21" customWidth="1"/>
    <col min="8454" max="8454" width="2.28515625" style="21" customWidth="1"/>
    <col min="8455" max="8455" width="69.140625" style="21" customWidth="1"/>
    <col min="8456" max="8456" width="2.28515625" style="21" customWidth="1"/>
    <col min="8457" max="8457" width="79.42578125" style="21" customWidth="1"/>
    <col min="8458" max="8458" width="15.42578125" style="21" customWidth="1"/>
    <col min="8459" max="8459" width="4.42578125" style="21" customWidth="1"/>
    <col min="8460" max="8460" width="4.85546875" style="21" customWidth="1"/>
    <col min="8461" max="8461" width="3.140625" style="21" customWidth="1"/>
    <col min="8462" max="8699" width="8.85546875" style="21"/>
    <col min="8700" max="8700" width="9.42578125" style="21" customWidth="1"/>
    <col min="8701" max="8708" width="0" style="21" hidden="1" customWidth="1"/>
    <col min="8709" max="8709" width="2.7109375" style="21" customWidth="1"/>
    <col min="8710" max="8710" width="2.28515625" style="21" customWidth="1"/>
    <col min="8711" max="8711" width="69.140625" style="21" customWidth="1"/>
    <col min="8712" max="8712" width="2.28515625" style="21" customWidth="1"/>
    <col min="8713" max="8713" width="79.42578125" style="21" customWidth="1"/>
    <col min="8714" max="8714" width="15.42578125" style="21" customWidth="1"/>
    <col min="8715" max="8715" width="4.42578125" style="21" customWidth="1"/>
    <col min="8716" max="8716" width="4.85546875" style="21" customWidth="1"/>
    <col min="8717" max="8717" width="3.140625" style="21" customWidth="1"/>
    <col min="8718" max="8955" width="8.85546875" style="21"/>
    <col min="8956" max="8956" width="9.42578125" style="21" customWidth="1"/>
    <col min="8957" max="8964" width="0" style="21" hidden="1" customWidth="1"/>
    <col min="8965" max="8965" width="2.7109375" style="21" customWidth="1"/>
    <col min="8966" max="8966" width="2.28515625" style="21" customWidth="1"/>
    <col min="8967" max="8967" width="69.140625" style="21" customWidth="1"/>
    <col min="8968" max="8968" width="2.28515625" style="21" customWidth="1"/>
    <col min="8969" max="8969" width="79.42578125" style="21" customWidth="1"/>
    <col min="8970" max="8970" width="15.42578125" style="21" customWidth="1"/>
    <col min="8971" max="8971" width="4.42578125" style="21" customWidth="1"/>
    <col min="8972" max="8972" width="4.85546875" style="21" customWidth="1"/>
    <col min="8973" max="8973" width="3.140625" style="21" customWidth="1"/>
    <col min="8974" max="9211" width="8.85546875" style="21"/>
    <col min="9212" max="9212" width="9.42578125" style="21" customWidth="1"/>
    <col min="9213" max="9220" width="0" style="21" hidden="1" customWidth="1"/>
    <col min="9221" max="9221" width="2.7109375" style="21" customWidth="1"/>
    <col min="9222" max="9222" width="2.28515625" style="21" customWidth="1"/>
    <col min="9223" max="9223" width="69.140625" style="21" customWidth="1"/>
    <col min="9224" max="9224" width="2.28515625" style="21" customWidth="1"/>
    <col min="9225" max="9225" width="79.42578125" style="21" customWidth="1"/>
    <col min="9226" max="9226" width="15.42578125" style="21" customWidth="1"/>
    <col min="9227" max="9227" width="4.42578125" style="21" customWidth="1"/>
    <col min="9228" max="9228" width="4.85546875" style="21" customWidth="1"/>
    <col min="9229" max="9229" width="3.140625" style="21" customWidth="1"/>
    <col min="9230" max="9467" width="8.85546875" style="21"/>
    <col min="9468" max="9468" width="9.42578125" style="21" customWidth="1"/>
    <col min="9469" max="9476" width="0" style="21" hidden="1" customWidth="1"/>
    <col min="9477" max="9477" width="2.7109375" style="21" customWidth="1"/>
    <col min="9478" max="9478" width="2.28515625" style="21" customWidth="1"/>
    <col min="9479" max="9479" width="69.140625" style="21" customWidth="1"/>
    <col min="9480" max="9480" width="2.28515625" style="21" customWidth="1"/>
    <col min="9481" max="9481" width="79.42578125" style="21" customWidth="1"/>
    <col min="9482" max="9482" width="15.42578125" style="21" customWidth="1"/>
    <col min="9483" max="9483" width="4.42578125" style="21" customWidth="1"/>
    <col min="9484" max="9484" width="4.85546875" style="21" customWidth="1"/>
    <col min="9485" max="9485" width="3.140625" style="21" customWidth="1"/>
    <col min="9486" max="9723" width="8.85546875" style="21"/>
    <col min="9724" max="9724" width="9.42578125" style="21" customWidth="1"/>
    <col min="9725" max="9732" width="0" style="21" hidden="1" customWidth="1"/>
    <col min="9733" max="9733" width="2.7109375" style="21" customWidth="1"/>
    <col min="9734" max="9734" width="2.28515625" style="21" customWidth="1"/>
    <col min="9735" max="9735" width="69.140625" style="21" customWidth="1"/>
    <col min="9736" max="9736" width="2.28515625" style="21" customWidth="1"/>
    <col min="9737" max="9737" width="79.42578125" style="21" customWidth="1"/>
    <col min="9738" max="9738" width="15.42578125" style="21" customWidth="1"/>
    <col min="9739" max="9739" width="4.42578125" style="21" customWidth="1"/>
    <col min="9740" max="9740" width="4.85546875" style="21" customWidth="1"/>
    <col min="9741" max="9741" width="3.140625" style="21" customWidth="1"/>
    <col min="9742" max="9979" width="8.85546875" style="21"/>
    <col min="9980" max="9980" width="9.42578125" style="21" customWidth="1"/>
    <col min="9981" max="9988" width="0" style="21" hidden="1" customWidth="1"/>
    <col min="9989" max="9989" width="2.7109375" style="21" customWidth="1"/>
    <col min="9990" max="9990" width="2.28515625" style="21" customWidth="1"/>
    <col min="9991" max="9991" width="69.140625" style="21" customWidth="1"/>
    <col min="9992" max="9992" width="2.28515625" style="21" customWidth="1"/>
    <col min="9993" max="9993" width="79.42578125" style="21" customWidth="1"/>
    <col min="9994" max="9994" width="15.42578125" style="21" customWidth="1"/>
    <col min="9995" max="9995" width="4.42578125" style="21" customWidth="1"/>
    <col min="9996" max="9996" width="4.85546875" style="21" customWidth="1"/>
    <col min="9997" max="9997" width="3.140625" style="21" customWidth="1"/>
    <col min="9998" max="10235" width="8.85546875" style="21"/>
    <col min="10236" max="10236" width="9.42578125" style="21" customWidth="1"/>
    <col min="10237" max="10244" width="0" style="21" hidden="1" customWidth="1"/>
    <col min="10245" max="10245" width="2.7109375" style="21" customWidth="1"/>
    <col min="10246" max="10246" width="2.28515625" style="21" customWidth="1"/>
    <col min="10247" max="10247" width="69.140625" style="21" customWidth="1"/>
    <col min="10248" max="10248" width="2.28515625" style="21" customWidth="1"/>
    <col min="10249" max="10249" width="79.42578125" style="21" customWidth="1"/>
    <col min="10250" max="10250" width="15.42578125" style="21" customWidth="1"/>
    <col min="10251" max="10251" width="4.42578125" style="21" customWidth="1"/>
    <col min="10252" max="10252" width="4.85546875" style="21" customWidth="1"/>
    <col min="10253" max="10253" width="3.140625" style="21" customWidth="1"/>
    <col min="10254" max="10491" width="8.85546875" style="21"/>
    <col min="10492" max="10492" width="9.42578125" style="21" customWidth="1"/>
    <col min="10493" max="10500" width="0" style="21" hidden="1" customWidth="1"/>
    <col min="10501" max="10501" width="2.7109375" style="21" customWidth="1"/>
    <col min="10502" max="10502" width="2.28515625" style="21" customWidth="1"/>
    <col min="10503" max="10503" width="69.140625" style="21" customWidth="1"/>
    <col min="10504" max="10504" width="2.28515625" style="21" customWidth="1"/>
    <col min="10505" max="10505" width="79.42578125" style="21" customWidth="1"/>
    <col min="10506" max="10506" width="15.42578125" style="21" customWidth="1"/>
    <col min="10507" max="10507" width="4.42578125" style="21" customWidth="1"/>
    <col min="10508" max="10508" width="4.85546875" style="21" customWidth="1"/>
    <col min="10509" max="10509" width="3.140625" style="21" customWidth="1"/>
    <col min="10510" max="10747" width="8.85546875" style="21"/>
    <col min="10748" max="10748" width="9.42578125" style="21" customWidth="1"/>
    <col min="10749" max="10756" width="0" style="21" hidden="1" customWidth="1"/>
    <col min="10757" max="10757" width="2.7109375" style="21" customWidth="1"/>
    <col min="10758" max="10758" width="2.28515625" style="21" customWidth="1"/>
    <col min="10759" max="10759" width="69.140625" style="21" customWidth="1"/>
    <col min="10760" max="10760" width="2.28515625" style="21" customWidth="1"/>
    <col min="10761" max="10761" width="79.42578125" style="21" customWidth="1"/>
    <col min="10762" max="10762" width="15.42578125" style="21" customWidth="1"/>
    <col min="10763" max="10763" width="4.42578125" style="21" customWidth="1"/>
    <col min="10764" max="10764" width="4.85546875" style="21" customWidth="1"/>
    <col min="10765" max="10765" width="3.140625" style="21" customWidth="1"/>
    <col min="10766" max="11003" width="8.85546875" style="21"/>
    <col min="11004" max="11004" width="9.42578125" style="21" customWidth="1"/>
    <col min="11005" max="11012" width="0" style="21" hidden="1" customWidth="1"/>
    <col min="11013" max="11013" width="2.7109375" style="21" customWidth="1"/>
    <col min="11014" max="11014" width="2.28515625" style="21" customWidth="1"/>
    <col min="11015" max="11015" width="69.140625" style="21" customWidth="1"/>
    <col min="11016" max="11016" width="2.28515625" style="21" customWidth="1"/>
    <col min="11017" max="11017" width="79.42578125" style="21" customWidth="1"/>
    <col min="11018" max="11018" width="15.42578125" style="21" customWidth="1"/>
    <col min="11019" max="11019" width="4.42578125" style="21" customWidth="1"/>
    <col min="11020" max="11020" width="4.85546875" style="21" customWidth="1"/>
    <col min="11021" max="11021" width="3.140625" style="21" customWidth="1"/>
    <col min="11022" max="11259" width="8.85546875" style="21"/>
    <col min="11260" max="11260" width="9.42578125" style="21" customWidth="1"/>
    <col min="11261" max="11268" width="0" style="21" hidden="1" customWidth="1"/>
    <col min="11269" max="11269" width="2.7109375" style="21" customWidth="1"/>
    <col min="11270" max="11270" width="2.28515625" style="21" customWidth="1"/>
    <col min="11271" max="11271" width="69.140625" style="21" customWidth="1"/>
    <col min="11272" max="11272" width="2.28515625" style="21" customWidth="1"/>
    <col min="11273" max="11273" width="79.42578125" style="21" customWidth="1"/>
    <col min="11274" max="11274" width="15.42578125" style="21" customWidth="1"/>
    <col min="11275" max="11275" width="4.42578125" style="21" customWidth="1"/>
    <col min="11276" max="11276" width="4.85546875" style="21" customWidth="1"/>
    <col min="11277" max="11277" width="3.140625" style="21" customWidth="1"/>
    <col min="11278" max="11515" width="8.85546875" style="21"/>
    <col min="11516" max="11516" width="9.42578125" style="21" customWidth="1"/>
    <col min="11517" max="11524" width="0" style="21" hidden="1" customWidth="1"/>
    <col min="11525" max="11525" width="2.7109375" style="21" customWidth="1"/>
    <col min="11526" max="11526" width="2.28515625" style="21" customWidth="1"/>
    <col min="11527" max="11527" width="69.140625" style="21" customWidth="1"/>
    <col min="11528" max="11528" width="2.28515625" style="21" customWidth="1"/>
    <col min="11529" max="11529" width="79.42578125" style="21" customWidth="1"/>
    <col min="11530" max="11530" width="15.42578125" style="21" customWidth="1"/>
    <col min="11531" max="11531" width="4.42578125" style="21" customWidth="1"/>
    <col min="11532" max="11532" width="4.85546875" style="21" customWidth="1"/>
    <col min="11533" max="11533" width="3.140625" style="21" customWidth="1"/>
    <col min="11534" max="11771" width="8.85546875" style="21"/>
    <col min="11772" max="11772" width="9.42578125" style="21" customWidth="1"/>
    <col min="11773" max="11780" width="0" style="21" hidden="1" customWidth="1"/>
    <col min="11781" max="11781" width="2.7109375" style="21" customWidth="1"/>
    <col min="11782" max="11782" width="2.28515625" style="21" customWidth="1"/>
    <col min="11783" max="11783" width="69.140625" style="21" customWidth="1"/>
    <col min="11784" max="11784" width="2.28515625" style="21" customWidth="1"/>
    <col min="11785" max="11785" width="79.42578125" style="21" customWidth="1"/>
    <col min="11786" max="11786" width="15.42578125" style="21" customWidth="1"/>
    <col min="11787" max="11787" width="4.42578125" style="21" customWidth="1"/>
    <col min="11788" max="11788" width="4.85546875" style="21" customWidth="1"/>
    <col min="11789" max="11789" width="3.140625" style="21" customWidth="1"/>
    <col min="11790" max="12027" width="8.85546875" style="21"/>
    <col min="12028" max="12028" width="9.42578125" style="21" customWidth="1"/>
    <col min="12029" max="12036" width="0" style="21" hidden="1" customWidth="1"/>
    <col min="12037" max="12037" width="2.7109375" style="21" customWidth="1"/>
    <col min="12038" max="12038" width="2.28515625" style="21" customWidth="1"/>
    <col min="12039" max="12039" width="69.140625" style="21" customWidth="1"/>
    <col min="12040" max="12040" width="2.28515625" style="21" customWidth="1"/>
    <col min="12041" max="12041" width="79.42578125" style="21" customWidth="1"/>
    <col min="12042" max="12042" width="15.42578125" style="21" customWidth="1"/>
    <col min="12043" max="12043" width="4.42578125" style="21" customWidth="1"/>
    <col min="12044" max="12044" width="4.85546875" style="21" customWidth="1"/>
    <col min="12045" max="12045" width="3.140625" style="21" customWidth="1"/>
    <col min="12046" max="12283" width="8.85546875" style="21"/>
    <col min="12284" max="12284" width="9.42578125" style="21" customWidth="1"/>
    <col min="12285" max="12292" width="0" style="21" hidden="1" customWidth="1"/>
    <col min="12293" max="12293" width="2.7109375" style="21" customWidth="1"/>
    <col min="12294" max="12294" width="2.28515625" style="21" customWidth="1"/>
    <col min="12295" max="12295" width="69.140625" style="21" customWidth="1"/>
    <col min="12296" max="12296" width="2.28515625" style="21" customWidth="1"/>
    <col min="12297" max="12297" width="79.42578125" style="21" customWidth="1"/>
    <col min="12298" max="12298" width="15.42578125" style="21" customWidth="1"/>
    <col min="12299" max="12299" width="4.42578125" style="21" customWidth="1"/>
    <col min="12300" max="12300" width="4.85546875" style="21" customWidth="1"/>
    <col min="12301" max="12301" width="3.140625" style="21" customWidth="1"/>
    <col min="12302" max="12539" width="8.85546875" style="21"/>
    <col min="12540" max="12540" width="9.42578125" style="21" customWidth="1"/>
    <col min="12541" max="12548" width="0" style="21" hidden="1" customWidth="1"/>
    <col min="12549" max="12549" width="2.7109375" style="21" customWidth="1"/>
    <col min="12550" max="12550" width="2.28515625" style="21" customWidth="1"/>
    <col min="12551" max="12551" width="69.140625" style="21" customWidth="1"/>
    <col min="12552" max="12552" width="2.28515625" style="21" customWidth="1"/>
    <col min="12553" max="12553" width="79.42578125" style="21" customWidth="1"/>
    <col min="12554" max="12554" width="15.42578125" style="21" customWidth="1"/>
    <col min="12555" max="12555" width="4.42578125" style="21" customWidth="1"/>
    <col min="12556" max="12556" width="4.85546875" style="21" customWidth="1"/>
    <col min="12557" max="12557" width="3.140625" style="21" customWidth="1"/>
    <col min="12558" max="12795" width="8.85546875" style="21"/>
    <col min="12796" max="12796" width="9.42578125" style="21" customWidth="1"/>
    <col min="12797" max="12804" width="0" style="21" hidden="1" customWidth="1"/>
    <col min="12805" max="12805" width="2.7109375" style="21" customWidth="1"/>
    <col min="12806" max="12806" width="2.28515625" style="21" customWidth="1"/>
    <col min="12807" max="12807" width="69.140625" style="21" customWidth="1"/>
    <col min="12808" max="12808" width="2.28515625" style="21" customWidth="1"/>
    <col min="12809" max="12809" width="79.42578125" style="21" customWidth="1"/>
    <col min="12810" max="12810" width="15.42578125" style="21" customWidth="1"/>
    <col min="12811" max="12811" width="4.42578125" style="21" customWidth="1"/>
    <col min="12812" max="12812" width="4.85546875" style="21" customWidth="1"/>
    <col min="12813" max="12813" width="3.140625" style="21" customWidth="1"/>
    <col min="12814" max="13051" width="8.85546875" style="21"/>
    <col min="13052" max="13052" width="9.42578125" style="21" customWidth="1"/>
    <col min="13053" max="13060" width="0" style="21" hidden="1" customWidth="1"/>
    <col min="13061" max="13061" width="2.7109375" style="21" customWidth="1"/>
    <col min="13062" max="13062" width="2.28515625" style="21" customWidth="1"/>
    <col min="13063" max="13063" width="69.140625" style="21" customWidth="1"/>
    <col min="13064" max="13064" width="2.28515625" style="21" customWidth="1"/>
    <col min="13065" max="13065" width="79.42578125" style="21" customWidth="1"/>
    <col min="13066" max="13066" width="15.42578125" style="21" customWidth="1"/>
    <col min="13067" max="13067" width="4.42578125" style="21" customWidth="1"/>
    <col min="13068" max="13068" width="4.85546875" style="21" customWidth="1"/>
    <col min="13069" max="13069" width="3.140625" style="21" customWidth="1"/>
    <col min="13070" max="13307" width="8.85546875" style="21"/>
    <col min="13308" max="13308" width="9.42578125" style="21" customWidth="1"/>
    <col min="13309" max="13316" width="0" style="21" hidden="1" customWidth="1"/>
    <col min="13317" max="13317" width="2.7109375" style="21" customWidth="1"/>
    <col min="13318" max="13318" width="2.28515625" style="21" customWidth="1"/>
    <col min="13319" max="13319" width="69.140625" style="21" customWidth="1"/>
    <col min="13320" max="13320" width="2.28515625" style="21" customWidth="1"/>
    <col min="13321" max="13321" width="79.42578125" style="21" customWidth="1"/>
    <col min="13322" max="13322" width="15.42578125" style="21" customWidth="1"/>
    <col min="13323" max="13323" width="4.42578125" style="21" customWidth="1"/>
    <col min="13324" max="13324" width="4.85546875" style="21" customWidth="1"/>
    <col min="13325" max="13325" width="3.140625" style="21" customWidth="1"/>
    <col min="13326" max="13563" width="8.85546875" style="21"/>
    <col min="13564" max="13564" width="9.42578125" style="21" customWidth="1"/>
    <col min="13565" max="13572" width="0" style="21" hidden="1" customWidth="1"/>
    <col min="13573" max="13573" width="2.7109375" style="21" customWidth="1"/>
    <col min="13574" max="13574" width="2.28515625" style="21" customWidth="1"/>
    <col min="13575" max="13575" width="69.140625" style="21" customWidth="1"/>
    <col min="13576" max="13576" width="2.28515625" style="21" customWidth="1"/>
    <col min="13577" max="13577" width="79.42578125" style="21" customWidth="1"/>
    <col min="13578" max="13578" width="15.42578125" style="21" customWidth="1"/>
    <col min="13579" max="13579" width="4.42578125" style="21" customWidth="1"/>
    <col min="13580" max="13580" width="4.85546875" style="21" customWidth="1"/>
    <col min="13581" max="13581" width="3.140625" style="21" customWidth="1"/>
    <col min="13582" max="13819" width="8.85546875" style="21"/>
    <col min="13820" max="13820" width="9.42578125" style="21" customWidth="1"/>
    <col min="13821" max="13828" width="0" style="21" hidden="1" customWidth="1"/>
    <col min="13829" max="13829" width="2.7109375" style="21" customWidth="1"/>
    <col min="13830" max="13830" width="2.28515625" style="21" customWidth="1"/>
    <col min="13831" max="13831" width="69.140625" style="21" customWidth="1"/>
    <col min="13832" max="13832" width="2.28515625" style="21" customWidth="1"/>
    <col min="13833" max="13833" width="79.42578125" style="21" customWidth="1"/>
    <col min="13834" max="13834" width="15.42578125" style="21" customWidth="1"/>
    <col min="13835" max="13835" width="4.42578125" style="21" customWidth="1"/>
    <col min="13836" max="13836" width="4.85546875" style="21" customWidth="1"/>
    <col min="13837" max="13837" width="3.140625" style="21" customWidth="1"/>
    <col min="13838" max="14075" width="8.85546875" style="21"/>
    <col min="14076" max="14076" width="9.42578125" style="21" customWidth="1"/>
    <col min="14077" max="14084" width="0" style="21" hidden="1" customWidth="1"/>
    <col min="14085" max="14085" width="2.7109375" style="21" customWidth="1"/>
    <col min="14086" max="14086" width="2.28515625" style="21" customWidth="1"/>
    <col min="14087" max="14087" width="69.140625" style="21" customWidth="1"/>
    <col min="14088" max="14088" width="2.28515625" style="21" customWidth="1"/>
    <col min="14089" max="14089" width="79.42578125" style="21" customWidth="1"/>
    <col min="14090" max="14090" width="15.42578125" style="21" customWidth="1"/>
    <col min="14091" max="14091" width="4.42578125" style="21" customWidth="1"/>
    <col min="14092" max="14092" width="4.85546875" style="21" customWidth="1"/>
    <col min="14093" max="14093" width="3.140625" style="21" customWidth="1"/>
    <col min="14094" max="14331" width="8.85546875" style="21"/>
    <col min="14332" max="14332" width="9.42578125" style="21" customWidth="1"/>
    <col min="14333" max="14340" width="0" style="21" hidden="1" customWidth="1"/>
    <col min="14341" max="14341" width="2.7109375" style="21" customWidth="1"/>
    <col min="14342" max="14342" width="2.28515625" style="21" customWidth="1"/>
    <col min="14343" max="14343" width="69.140625" style="21" customWidth="1"/>
    <col min="14344" max="14344" width="2.28515625" style="21" customWidth="1"/>
    <col min="14345" max="14345" width="79.42578125" style="21" customWidth="1"/>
    <col min="14346" max="14346" width="15.42578125" style="21" customWidth="1"/>
    <col min="14347" max="14347" width="4.42578125" style="21" customWidth="1"/>
    <col min="14348" max="14348" width="4.85546875" style="21" customWidth="1"/>
    <col min="14349" max="14349" width="3.140625" style="21" customWidth="1"/>
    <col min="14350" max="14587" width="8.85546875" style="21"/>
    <col min="14588" max="14588" width="9.42578125" style="21" customWidth="1"/>
    <col min="14589" max="14596" width="0" style="21" hidden="1" customWidth="1"/>
    <col min="14597" max="14597" width="2.7109375" style="21" customWidth="1"/>
    <col min="14598" max="14598" width="2.28515625" style="21" customWidth="1"/>
    <col min="14599" max="14599" width="69.140625" style="21" customWidth="1"/>
    <col min="14600" max="14600" width="2.28515625" style="21" customWidth="1"/>
    <col min="14601" max="14601" width="79.42578125" style="21" customWidth="1"/>
    <col min="14602" max="14602" width="15.42578125" style="21" customWidth="1"/>
    <col min="14603" max="14603" width="4.42578125" style="21" customWidth="1"/>
    <col min="14604" max="14604" width="4.85546875" style="21" customWidth="1"/>
    <col min="14605" max="14605" width="3.140625" style="21" customWidth="1"/>
    <col min="14606" max="14843" width="8.85546875" style="21"/>
    <col min="14844" max="14844" width="9.42578125" style="21" customWidth="1"/>
    <col min="14845" max="14852" width="0" style="21" hidden="1" customWidth="1"/>
    <col min="14853" max="14853" width="2.7109375" style="21" customWidth="1"/>
    <col min="14854" max="14854" width="2.28515625" style="21" customWidth="1"/>
    <col min="14855" max="14855" width="69.140625" style="21" customWidth="1"/>
    <col min="14856" max="14856" width="2.28515625" style="21" customWidth="1"/>
    <col min="14857" max="14857" width="79.42578125" style="21" customWidth="1"/>
    <col min="14858" max="14858" width="15.42578125" style="21" customWidth="1"/>
    <col min="14859" max="14859" width="4.42578125" style="21" customWidth="1"/>
    <col min="14860" max="14860" width="4.85546875" style="21" customWidth="1"/>
    <col min="14861" max="14861" width="3.140625" style="21" customWidth="1"/>
    <col min="14862" max="15099" width="8.85546875" style="21"/>
    <col min="15100" max="15100" width="9.42578125" style="21" customWidth="1"/>
    <col min="15101" max="15108" width="0" style="21" hidden="1" customWidth="1"/>
    <col min="15109" max="15109" width="2.7109375" style="21" customWidth="1"/>
    <col min="15110" max="15110" width="2.28515625" style="21" customWidth="1"/>
    <col min="15111" max="15111" width="69.140625" style="21" customWidth="1"/>
    <col min="15112" max="15112" width="2.28515625" style="21" customWidth="1"/>
    <col min="15113" max="15113" width="79.42578125" style="21" customWidth="1"/>
    <col min="15114" max="15114" width="15.42578125" style="21" customWidth="1"/>
    <col min="15115" max="15115" width="4.42578125" style="21" customWidth="1"/>
    <col min="15116" max="15116" width="4.85546875" style="21" customWidth="1"/>
    <col min="15117" max="15117" width="3.140625" style="21" customWidth="1"/>
    <col min="15118" max="15355" width="8.85546875" style="21"/>
    <col min="15356" max="15356" width="9.42578125" style="21" customWidth="1"/>
    <col min="15357" max="15364" width="0" style="21" hidden="1" customWidth="1"/>
    <col min="15365" max="15365" width="2.7109375" style="21" customWidth="1"/>
    <col min="15366" max="15366" width="2.28515625" style="21" customWidth="1"/>
    <col min="15367" max="15367" width="69.140625" style="21" customWidth="1"/>
    <col min="15368" max="15368" width="2.28515625" style="21" customWidth="1"/>
    <col min="15369" max="15369" width="79.42578125" style="21" customWidth="1"/>
    <col min="15370" max="15370" width="15.42578125" style="21" customWidth="1"/>
    <col min="15371" max="15371" width="4.42578125" style="21" customWidth="1"/>
    <col min="15372" max="15372" width="4.85546875" style="21" customWidth="1"/>
    <col min="15373" max="15373" width="3.140625" style="21" customWidth="1"/>
    <col min="15374" max="15611" width="8.85546875" style="21"/>
    <col min="15612" max="15612" width="9.42578125" style="21" customWidth="1"/>
    <col min="15613" max="15620" width="0" style="21" hidden="1" customWidth="1"/>
    <col min="15621" max="15621" width="2.7109375" style="21" customWidth="1"/>
    <col min="15622" max="15622" width="2.28515625" style="21" customWidth="1"/>
    <col min="15623" max="15623" width="69.140625" style="21" customWidth="1"/>
    <col min="15624" max="15624" width="2.28515625" style="21" customWidth="1"/>
    <col min="15625" max="15625" width="79.42578125" style="21" customWidth="1"/>
    <col min="15626" max="15626" width="15.42578125" style="21" customWidth="1"/>
    <col min="15627" max="15627" width="4.42578125" style="21" customWidth="1"/>
    <col min="15628" max="15628" width="4.85546875" style="21" customWidth="1"/>
    <col min="15629" max="15629" width="3.140625" style="21" customWidth="1"/>
    <col min="15630" max="15867" width="8.85546875" style="21"/>
    <col min="15868" max="15868" width="9.42578125" style="21" customWidth="1"/>
    <col min="15869" max="15876" width="0" style="21" hidden="1" customWidth="1"/>
    <col min="15877" max="15877" width="2.7109375" style="21" customWidth="1"/>
    <col min="15878" max="15878" width="2.28515625" style="21" customWidth="1"/>
    <col min="15879" max="15879" width="69.140625" style="21" customWidth="1"/>
    <col min="15880" max="15880" width="2.28515625" style="21" customWidth="1"/>
    <col min="15881" max="15881" width="79.42578125" style="21" customWidth="1"/>
    <col min="15882" max="15882" width="15.42578125" style="21" customWidth="1"/>
    <col min="15883" max="15883" width="4.42578125" style="21" customWidth="1"/>
    <col min="15884" max="15884" width="4.85546875" style="21" customWidth="1"/>
    <col min="15885" max="15885" width="3.140625" style="21" customWidth="1"/>
    <col min="15886" max="16123" width="8.85546875" style="21"/>
    <col min="16124" max="16124" width="9.42578125" style="21" customWidth="1"/>
    <col min="16125" max="16132" width="0" style="21" hidden="1" customWidth="1"/>
    <col min="16133" max="16133" width="2.7109375" style="21" customWidth="1"/>
    <col min="16134" max="16134" width="2.28515625" style="21" customWidth="1"/>
    <col min="16135" max="16135" width="69.140625" style="21" customWidth="1"/>
    <col min="16136" max="16136" width="2.28515625" style="21" customWidth="1"/>
    <col min="16137" max="16137" width="79.42578125" style="21" customWidth="1"/>
    <col min="16138" max="16138" width="15.42578125" style="21" customWidth="1"/>
    <col min="16139" max="16139" width="4.42578125" style="21" customWidth="1"/>
    <col min="16140" max="16140" width="4.85546875" style="21" customWidth="1"/>
    <col min="16141" max="16141" width="3.140625" style="21" customWidth="1"/>
    <col min="16142" max="16384" width="8.85546875" style="21"/>
  </cols>
  <sheetData>
    <row r="1" spans="1:15" s="1" customFormat="1" ht="45" customHeight="1">
      <c r="A1" s="1" t="s">
        <v>1265</v>
      </c>
      <c r="G1" s="2"/>
      <c r="H1" s="2"/>
      <c r="I1" s="2"/>
      <c r="J1" s="2"/>
      <c r="O1" s="3"/>
    </row>
    <row r="2" spans="1:15" s="8" customFormat="1">
      <c r="A2" s="5" t="s">
        <v>550</v>
      </c>
      <c r="B2" s="5" t="s">
        <v>551</v>
      </c>
      <c r="C2" s="5" t="s">
        <v>1</v>
      </c>
      <c r="D2" s="5" t="s">
        <v>2</v>
      </c>
      <c r="E2" s="5" t="s">
        <v>3</v>
      </c>
      <c r="F2" s="5" t="s">
        <v>4</v>
      </c>
      <c r="G2" s="4" t="s">
        <v>5</v>
      </c>
      <c r="H2" s="4" t="s">
        <v>6</v>
      </c>
      <c r="I2" s="4" t="s">
        <v>578</v>
      </c>
      <c r="J2" s="4" t="s">
        <v>577</v>
      </c>
      <c r="K2" s="253" t="s">
        <v>8</v>
      </c>
      <c r="L2" s="253"/>
      <c r="M2" s="5" t="s">
        <v>9</v>
      </c>
      <c r="N2" s="6"/>
      <c r="O2" s="7" t="s">
        <v>10</v>
      </c>
    </row>
    <row r="3" spans="1:15" s="78" customFormat="1">
      <c r="A3" s="78" t="s">
        <v>1266</v>
      </c>
      <c r="H3" s="221"/>
      <c r="I3" s="221"/>
      <c r="J3" s="221"/>
      <c r="M3" s="78" t="s">
        <v>1267</v>
      </c>
      <c r="N3" s="81"/>
      <c r="O3" s="77"/>
    </row>
    <row r="4" spans="1:15" s="222" customFormat="1" ht="32.25" customHeight="1">
      <c r="A4" s="21" t="s">
        <v>1268</v>
      </c>
      <c r="B4" s="21"/>
      <c r="C4" s="21" t="s">
        <v>15</v>
      </c>
      <c r="D4" s="21" t="s">
        <v>42</v>
      </c>
      <c r="E4" s="21" t="s">
        <v>50</v>
      </c>
      <c r="F4" s="21" t="s">
        <v>76</v>
      </c>
      <c r="H4" s="223"/>
      <c r="I4" s="223"/>
      <c r="J4" s="223"/>
      <c r="K4" s="274" t="s">
        <v>1269</v>
      </c>
      <c r="L4" s="274"/>
      <c r="M4" s="256" t="s">
        <v>1270</v>
      </c>
      <c r="N4" s="256"/>
      <c r="O4" s="222" t="str">
        <f>A28</f>
        <v>I3.01</v>
      </c>
    </row>
    <row r="5" spans="1:15" s="156" customFormat="1">
      <c r="A5" s="156" t="s">
        <v>1271</v>
      </c>
      <c r="H5" s="162"/>
      <c r="I5" s="162"/>
      <c r="J5" s="162"/>
      <c r="N5" s="160"/>
      <c r="O5" s="224"/>
    </row>
    <row r="6" spans="1:15" s="84" customFormat="1">
      <c r="A6" s="14" t="s">
        <v>1272</v>
      </c>
      <c r="B6" s="14"/>
      <c r="C6" s="14" t="s">
        <v>15</v>
      </c>
      <c r="D6" s="14" t="s">
        <v>42</v>
      </c>
      <c r="E6" s="14" t="s">
        <v>50</v>
      </c>
      <c r="F6" s="14" t="s">
        <v>76</v>
      </c>
      <c r="H6" s="83"/>
      <c r="I6" s="83"/>
      <c r="J6" s="83"/>
      <c r="K6" s="273" t="s">
        <v>1273</v>
      </c>
      <c r="L6" s="273"/>
      <c r="M6" s="254" t="s">
        <v>1274</v>
      </c>
      <c r="N6" s="254"/>
    </row>
    <row r="7" spans="1:15" s="84" customFormat="1">
      <c r="A7" s="14" t="s">
        <v>1275</v>
      </c>
      <c r="B7" s="14"/>
      <c r="C7" s="14" t="s">
        <v>15</v>
      </c>
      <c r="D7" s="14" t="s">
        <v>42</v>
      </c>
      <c r="E7" s="14" t="s">
        <v>50</v>
      </c>
      <c r="F7" s="14" t="s">
        <v>76</v>
      </c>
      <c r="H7" s="83"/>
      <c r="I7" s="83"/>
      <c r="J7" s="83"/>
      <c r="K7" s="273" t="s">
        <v>1276</v>
      </c>
      <c r="L7" s="273"/>
      <c r="M7" s="254" t="s">
        <v>1277</v>
      </c>
      <c r="N7" s="254"/>
    </row>
    <row r="8" spans="1:15" s="84" customFormat="1">
      <c r="A8" s="14" t="s">
        <v>1278</v>
      </c>
      <c r="B8" s="14"/>
      <c r="C8" s="14" t="s">
        <v>15</v>
      </c>
      <c r="D8" s="14" t="s">
        <v>42</v>
      </c>
      <c r="E8" s="14" t="s">
        <v>50</v>
      </c>
      <c r="F8" s="14" t="s">
        <v>76</v>
      </c>
      <c r="H8" s="83"/>
      <c r="I8" s="83"/>
      <c r="J8" s="83"/>
      <c r="K8" s="273" t="s">
        <v>1279</v>
      </c>
      <c r="L8" s="273"/>
      <c r="M8" s="254" t="s">
        <v>1280</v>
      </c>
      <c r="N8" s="254"/>
    </row>
    <row r="9" spans="1:15" s="84" customFormat="1">
      <c r="A9" s="14" t="s">
        <v>1281</v>
      </c>
      <c r="B9" s="14"/>
      <c r="C9" s="14" t="s">
        <v>15</v>
      </c>
      <c r="D9" s="14" t="s">
        <v>42</v>
      </c>
      <c r="E9" s="14" t="s">
        <v>50</v>
      </c>
      <c r="F9" s="14" t="s">
        <v>76</v>
      </c>
      <c r="H9" s="83"/>
      <c r="I9" s="83"/>
      <c r="J9" s="83"/>
      <c r="K9" s="273" t="s">
        <v>1282</v>
      </c>
      <c r="L9" s="273"/>
      <c r="M9" s="254" t="s">
        <v>1283</v>
      </c>
      <c r="N9" s="254"/>
    </row>
    <row r="10" spans="1:15" s="84" customFormat="1">
      <c r="A10" s="14" t="s">
        <v>1284</v>
      </c>
      <c r="B10" s="14"/>
      <c r="C10" s="14" t="s">
        <v>15</v>
      </c>
      <c r="D10" s="14" t="s">
        <v>42</v>
      </c>
      <c r="E10" s="14" t="s">
        <v>50</v>
      </c>
      <c r="F10" s="14" t="s">
        <v>76</v>
      </c>
      <c r="H10" s="83"/>
      <c r="I10" s="83"/>
      <c r="J10" s="83"/>
      <c r="K10" s="273" t="s">
        <v>1285</v>
      </c>
      <c r="L10" s="273"/>
      <c r="M10" s="254" t="s">
        <v>1286</v>
      </c>
      <c r="N10" s="254"/>
    </row>
    <row r="11" spans="1:15" s="84" customFormat="1">
      <c r="A11" s="14" t="s">
        <v>1287</v>
      </c>
      <c r="B11" s="14"/>
      <c r="C11" s="14" t="s">
        <v>15</v>
      </c>
      <c r="D11" s="14" t="s">
        <v>42</v>
      </c>
      <c r="E11" s="14" t="s">
        <v>50</v>
      </c>
      <c r="F11" s="14" t="s">
        <v>76</v>
      </c>
      <c r="H11" s="83"/>
      <c r="I11" s="83"/>
      <c r="J11" s="83"/>
      <c r="K11" s="273" t="s">
        <v>1288</v>
      </c>
      <c r="L11" s="273"/>
      <c r="M11" s="254" t="s">
        <v>1289</v>
      </c>
      <c r="N11" s="254"/>
    </row>
    <row r="12" spans="1:15" s="156" customFormat="1">
      <c r="A12" s="156" t="s">
        <v>1290</v>
      </c>
      <c r="H12" s="162"/>
      <c r="I12" s="162"/>
      <c r="J12" s="162"/>
      <c r="N12" s="160"/>
      <c r="O12" s="224"/>
    </row>
    <row r="13" spans="1:15" s="8" customFormat="1">
      <c r="A13" s="21"/>
      <c r="B13" s="21"/>
      <c r="C13" s="14" t="s">
        <v>53</v>
      </c>
      <c r="D13" s="14" t="s">
        <v>1291</v>
      </c>
      <c r="E13" s="14" t="s">
        <v>27</v>
      </c>
      <c r="F13" s="14" t="s">
        <v>152</v>
      </c>
      <c r="G13" s="84"/>
      <c r="H13" s="83"/>
      <c r="I13" s="83"/>
      <c r="J13" s="83"/>
      <c r="K13" s="157"/>
      <c r="L13" s="157" t="s">
        <v>1292</v>
      </c>
      <c r="M13" s="9" t="s">
        <v>1293</v>
      </c>
      <c r="N13" s="14"/>
      <c r="O13" s="11"/>
    </row>
    <row r="14" spans="1:15" s="8" customFormat="1">
      <c r="A14" s="21"/>
      <c r="B14" s="21"/>
      <c r="C14" s="14" t="s">
        <v>53</v>
      </c>
      <c r="D14" s="14" t="s">
        <v>1291</v>
      </c>
      <c r="E14" s="14" t="s">
        <v>27</v>
      </c>
      <c r="F14" s="14" t="s">
        <v>152</v>
      </c>
      <c r="G14" s="84"/>
      <c r="H14" s="83"/>
      <c r="I14" s="83"/>
      <c r="J14" s="83"/>
      <c r="K14" s="157"/>
      <c r="L14" s="157" t="s">
        <v>1294</v>
      </c>
      <c r="M14" s="9" t="s">
        <v>1295</v>
      </c>
      <c r="N14" s="14"/>
      <c r="O14" s="11"/>
    </row>
    <row r="15" spans="1:15" s="8" customFormat="1">
      <c r="A15" s="21"/>
      <c r="B15" s="21"/>
      <c r="C15" s="14" t="s">
        <v>53</v>
      </c>
      <c r="D15" s="14" t="s">
        <v>1291</v>
      </c>
      <c r="E15" s="14" t="s">
        <v>27</v>
      </c>
      <c r="F15" s="14" t="s">
        <v>152</v>
      </c>
      <c r="G15" s="84"/>
      <c r="H15" s="83"/>
      <c r="I15" s="83"/>
      <c r="J15" s="83"/>
      <c r="K15" s="157"/>
      <c r="L15" s="157" t="s">
        <v>1296</v>
      </c>
      <c r="M15" s="9" t="s">
        <v>1297</v>
      </c>
      <c r="N15" s="14"/>
      <c r="O15" s="11"/>
    </row>
    <row r="16" spans="1:15" s="8" customFormat="1">
      <c r="A16" s="9"/>
      <c r="B16" s="21"/>
      <c r="C16" s="14" t="s">
        <v>53</v>
      </c>
      <c r="D16" s="14" t="s">
        <v>1291</v>
      </c>
      <c r="E16" s="14" t="s">
        <v>27</v>
      </c>
      <c r="F16" s="14" t="s">
        <v>152</v>
      </c>
      <c r="G16" s="84"/>
      <c r="H16" s="83"/>
      <c r="I16" s="83"/>
      <c r="J16" s="83"/>
      <c r="K16" s="157"/>
      <c r="L16" s="157" t="s">
        <v>87</v>
      </c>
      <c r="M16" s="9" t="s">
        <v>88</v>
      </c>
      <c r="N16" s="14"/>
      <c r="O16" s="11"/>
    </row>
    <row r="17" spans="1:15" s="122" customFormat="1" hidden="1">
      <c r="A17" s="122" t="s">
        <v>1298</v>
      </c>
      <c r="H17" s="139"/>
      <c r="I17" s="139"/>
      <c r="J17" s="139"/>
      <c r="N17" s="138"/>
      <c r="O17" s="126"/>
    </row>
    <row r="18" spans="1:15" s="122" customFormat="1" hidden="1">
      <c r="A18" s="122" t="s">
        <v>1299</v>
      </c>
      <c r="H18" s="139"/>
      <c r="I18" s="139"/>
      <c r="J18" s="139"/>
      <c r="N18" s="138"/>
      <c r="O18" s="126"/>
    </row>
    <row r="19" spans="1:15" s="135" customFormat="1" hidden="1">
      <c r="A19" s="135" t="s">
        <v>1300</v>
      </c>
      <c r="G19" s="150"/>
      <c r="H19" s="150"/>
      <c r="I19" s="150"/>
      <c r="J19" s="150"/>
      <c r="K19" s="275" t="s">
        <v>1301</v>
      </c>
      <c r="L19" s="275"/>
      <c r="M19" s="275" t="s">
        <v>1302</v>
      </c>
      <c r="N19" s="275"/>
      <c r="O19" s="137"/>
    </row>
    <row r="20" spans="1:15" s="135" customFormat="1" ht="31.5" hidden="1" customHeight="1">
      <c r="A20" s="135" t="s">
        <v>1303</v>
      </c>
      <c r="G20" s="150"/>
      <c r="H20" s="150"/>
      <c r="I20" s="150"/>
      <c r="J20" s="150"/>
      <c r="K20" s="275" t="s">
        <v>1304</v>
      </c>
      <c r="L20" s="275"/>
      <c r="M20" s="257" t="s">
        <v>1305</v>
      </c>
      <c r="N20" s="257"/>
      <c r="O20" s="137"/>
    </row>
    <row r="21" spans="1:15" s="135" customFormat="1" hidden="1">
      <c r="A21" s="135" t="s">
        <v>1306</v>
      </c>
      <c r="G21" s="150"/>
      <c r="H21" s="150"/>
      <c r="I21" s="150"/>
      <c r="J21" s="150"/>
      <c r="K21" s="275" t="s">
        <v>1307</v>
      </c>
      <c r="L21" s="275"/>
      <c r="M21" s="275" t="s">
        <v>1308</v>
      </c>
      <c r="N21" s="275"/>
      <c r="O21" s="137"/>
    </row>
    <row r="22" spans="1:15" s="122" customFormat="1" hidden="1">
      <c r="A22" s="122" t="s">
        <v>1290</v>
      </c>
      <c r="H22" s="139"/>
      <c r="I22" s="139"/>
      <c r="J22" s="139"/>
      <c r="N22" s="138"/>
      <c r="O22" s="126"/>
    </row>
    <row r="23" spans="1:15" s="134" customFormat="1" hidden="1">
      <c r="B23" s="138"/>
      <c r="C23" s="138"/>
      <c r="D23" s="138"/>
      <c r="E23" s="138"/>
      <c r="F23" s="138"/>
      <c r="G23" s="139"/>
      <c r="H23" s="139"/>
      <c r="I23" s="139"/>
      <c r="J23" s="139"/>
      <c r="K23" s="138" t="s">
        <v>1309</v>
      </c>
      <c r="M23" s="135" t="s">
        <v>1310</v>
      </c>
      <c r="N23" s="138"/>
      <c r="O23" s="140"/>
    </row>
    <row r="24" spans="1:15" s="134" customFormat="1" hidden="1">
      <c r="B24" s="138"/>
      <c r="C24" s="138"/>
      <c r="D24" s="138"/>
      <c r="E24" s="138"/>
      <c r="F24" s="138"/>
      <c r="G24" s="139"/>
      <c r="H24" s="139"/>
      <c r="I24" s="139"/>
      <c r="J24" s="139"/>
      <c r="K24" s="138" t="s">
        <v>1311</v>
      </c>
      <c r="M24" s="135" t="s">
        <v>1312</v>
      </c>
      <c r="N24" s="138"/>
      <c r="O24" s="140"/>
    </row>
    <row r="25" spans="1:15" s="134" customFormat="1" hidden="1">
      <c r="B25" s="138"/>
      <c r="C25" s="138"/>
      <c r="D25" s="138"/>
      <c r="E25" s="138"/>
      <c r="F25" s="138"/>
      <c r="G25" s="139"/>
      <c r="H25" s="139"/>
      <c r="I25" s="139"/>
      <c r="J25" s="139"/>
      <c r="K25" s="138" t="s">
        <v>1313</v>
      </c>
      <c r="M25" s="135" t="s">
        <v>1314</v>
      </c>
      <c r="N25" s="138"/>
      <c r="O25" s="140"/>
    </row>
    <row r="26" spans="1:15" s="134" customFormat="1" hidden="1">
      <c r="B26" s="138"/>
      <c r="C26" s="138"/>
      <c r="D26" s="138"/>
      <c r="E26" s="138"/>
      <c r="F26" s="138"/>
      <c r="G26" s="139"/>
      <c r="H26" s="139"/>
      <c r="I26" s="139"/>
      <c r="J26" s="139"/>
      <c r="K26" s="138" t="s">
        <v>733</v>
      </c>
      <c r="M26" s="135" t="s">
        <v>734</v>
      </c>
      <c r="N26" s="138"/>
      <c r="O26" s="140"/>
    </row>
    <row r="27" spans="1:15" s="78" customFormat="1">
      <c r="A27" s="78" t="s">
        <v>1315</v>
      </c>
      <c r="H27" s="221"/>
      <c r="I27" s="221"/>
      <c r="J27" s="221"/>
      <c r="M27" s="78" t="s">
        <v>1267</v>
      </c>
      <c r="N27" s="81"/>
      <c r="O27" s="77"/>
    </row>
    <row r="28" spans="1:15" ht="32.25" customHeight="1">
      <c r="A28" s="8" t="s">
        <v>1316</v>
      </c>
      <c r="B28" s="8"/>
      <c r="C28" s="225" t="s">
        <v>15</v>
      </c>
      <c r="D28" s="225" t="s">
        <v>42</v>
      </c>
      <c r="E28" s="225" t="s">
        <v>50</v>
      </c>
      <c r="F28" s="225" t="s">
        <v>76</v>
      </c>
      <c r="G28" s="21"/>
      <c r="H28" s="223"/>
      <c r="I28" s="223"/>
      <c r="J28" s="223"/>
      <c r="K28" s="276" t="s">
        <v>1317</v>
      </c>
      <c r="L28" s="276"/>
      <c r="M28" s="256" t="s">
        <v>1318</v>
      </c>
      <c r="N28" s="256"/>
      <c r="O28" s="222" t="str">
        <f>A36</f>
        <v>I3.03</v>
      </c>
    </row>
    <row r="29" spans="1:15" s="84" customFormat="1" outlineLevel="1">
      <c r="A29" s="21"/>
      <c r="B29" s="21"/>
      <c r="C29" s="14" t="s">
        <v>53</v>
      </c>
      <c r="D29" s="14" t="s">
        <v>1291</v>
      </c>
      <c r="E29" s="14" t="s">
        <v>27</v>
      </c>
      <c r="F29" s="14" t="s">
        <v>152</v>
      </c>
      <c r="H29" s="83"/>
      <c r="I29" s="83"/>
      <c r="J29" s="83"/>
      <c r="K29" s="171"/>
      <c r="L29" s="171" t="s">
        <v>1319</v>
      </c>
      <c r="M29" s="14" t="s">
        <v>1320</v>
      </c>
    </row>
    <row r="30" spans="1:15" s="84" customFormat="1" outlineLevel="1">
      <c r="A30" s="21"/>
      <c r="B30" s="21"/>
      <c r="C30" s="14" t="s">
        <v>53</v>
      </c>
      <c r="D30" s="14" t="s">
        <v>1291</v>
      </c>
      <c r="E30" s="14" t="s">
        <v>27</v>
      </c>
      <c r="F30" s="14" t="s">
        <v>152</v>
      </c>
      <c r="H30" s="83"/>
      <c r="I30" s="83"/>
      <c r="J30" s="83"/>
      <c r="K30" s="171"/>
      <c r="L30" s="171" t="s">
        <v>1321</v>
      </c>
      <c r="M30" s="14" t="s">
        <v>1322</v>
      </c>
    </row>
    <row r="31" spans="1:15" s="84" customFormat="1" outlineLevel="1">
      <c r="A31" s="21"/>
      <c r="B31" s="21"/>
      <c r="C31" s="14" t="s">
        <v>53</v>
      </c>
      <c r="D31" s="14" t="s">
        <v>1291</v>
      </c>
      <c r="E31" s="14" t="s">
        <v>27</v>
      </c>
      <c r="F31" s="14" t="s">
        <v>152</v>
      </c>
      <c r="H31" s="83"/>
      <c r="I31" s="83"/>
      <c r="J31" s="83"/>
      <c r="K31" s="171"/>
      <c r="L31" s="171" t="s">
        <v>1323</v>
      </c>
      <c r="M31" s="14" t="s">
        <v>1324</v>
      </c>
    </row>
    <row r="32" spans="1:15" s="227" customFormat="1" ht="36" hidden="1" customHeight="1">
      <c r="A32" s="122" t="s">
        <v>1325</v>
      </c>
      <c r="B32" s="122"/>
      <c r="C32" s="226" t="s">
        <v>15</v>
      </c>
      <c r="D32" s="226" t="s">
        <v>42</v>
      </c>
      <c r="E32" s="226" t="s">
        <v>50</v>
      </c>
      <c r="F32" s="226" t="s">
        <v>76</v>
      </c>
      <c r="H32" s="228"/>
      <c r="I32" s="228"/>
      <c r="J32" s="228"/>
      <c r="K32" s="277" t="s">
        <v>1326</v>
      </c>
      <c r="L32" s="277"/>
      <c r="M32" s="265" t="s">
        <v>1327</v>
      </c>
      <c r="N32" s="265"/>
    </row>
    <row r="33" spans="1:15" s="140" customFormat="1" hidden="1" outlineLevel="1">
      <c r="A33" s="134"/>
      <c r="B33" s="134"/>
      <c r="C33" s="138" t="s">
        <v>53</v>
      </c>
      <c r="D33" s="138" t="s">
        <v>1291</v>
      </c>
      <c r="E33" s="138" t="s">
        <v>27</v>
      </c>
      <c r="F33" s="138" t="s">
        <v>152</v>
      </c>
      <c r="H33" s="139"/>
      <c r="I33" s="139"/>
      <c r="J33" s="139"/>
      <c r="K33" s="216"/>
      <c r="L33" s="138" t="s">
        <v>1328</v>
      </c>
      <c r="M33" s="135" t="s">
        <v>1329</v>
      </c>
      <c r="N33" s="138"/>
    </row>
    <row r="34" spans="1:15" s="140" customFormat="1" hidden="1" outlineLevel="1">
      <c r="A34" s="134"/>
      <c r="B34" s="134"/>
      <c r="C34" s="138" t="s">
        <v>53</v>
      </c>
      <c r="D34" s="138" t="s">
        <v>1291</v>
      </c>
      <c r="E34" s="138" t="s">
        <v>27</v>
      </c>
      <c r="F34" s="138" t="s">
        <v>152</v>
      </c>
      <c r="H34" s="139"/>
      <c r="I34" s="139"/>
      <c r="J34" s="139"/>
      <c r="K34" s="216"/>
      <c r="L34" s="138" t="s">
        <v>92</v>
      </c>
      <c r="M34" s="135" t="s">
        <v>1330</v>
      </c>
      <c r="N34" s="138"/>
    </row>
    <row r="35" spans="1:15" s="140" customFormat="1" hidden="1" outlineLevel="1">
      <c r="A35" s="134"/>
      <c r="B35" s="134"/>
      <c r="C35" s="138" t="s">
        <v>53</v>
      </c>
      <c r="D35" s="138" t="s">
        <v>1291</v>
      </c>
      <c r="E35" s="138" t="s">
        <v>27</v>
      </c>
      <c r="F35" s="138" t="s">
        <v>152</v>
      </c>
      <c r="H35" s="139"/>
      <c r="I35" s="139"/>
      <c r="J35" s="139"/>
      <c r="K35" s="216"/>
      <c r="L35" s="138" t="s">
        <v>1331</v>
      </c>
      <c r="M35" s="135" t="s">
        <v>1332</v>
      </c>
      <c r="N35" s="138"/>
    </row>
    <row r="36" spans="1:15" s="222" customFormat="1" ht="31.5" customHeight="1">
      <c r="A36" s="8" t="s">
        <v>1333</v>
      </c>
      <c r="B36" s="8"/>
      <c r="C36" s="225" t="s">
        <v>15</v>
      </c>
      <c r="D36" s="225" t="s">
        <v>42</v>
      </c>
      <c r="E36" s="225" t="s">
        <v>50</v>
      </c>
      <c r="F36" s="225" t="s">
        <v>76</v>
      </c>
      <c r="H36" s="223"/>
      <c r="I36" s="223"/>
      <c r="J36" s="223"/>
      <c r="K36" s="276" t="s">
        <v>1334</v>
      </c>
      <c r="L36" s="276"/>
      <c r="M36" s="256" t="s">
        <v>1335</v>
      </c>
      <c r="N36" s="256"/>
      <c r="O36" s="231" t="str">
        <f>J!A4</f>
        <v>MJ1.01</v>
      </c>
    </row>
    <row r="37" spans="1:15" s="84" customFormat="1" outlineLevel="1">
      <c r="A37" s="21"/>
      <c r="B37" s="21"/>
      <c r="C37" s="14" t="s">
        <v>53</v>
      </c>
      <c r="D37" s="14" t="s">
        <v>1291</v>
      </c>
      <c r="E37" s="14" t="s">
        <v>27</v>
      </c>
      <c r="F37" s="14" t="s">
        <v>152</v>
      </c>
      <c r="H37" s="83"/>
      <c r="I37" s="83"/>
      <c r="J37" s="83"/>
      <c r="K37" s="171"/>
      <c r="L37" s="14" t="s">
        <v>1336</v>
      </c>
      <c r="M37" s="9" t="s">
        <v>1337</v>
      </c>
      <c r="N37" s="14"/>
    </row>
    <row r="38" spans="1:15" s="84" customFormat="1" outlineLevel="1">
      <c r="A38" s="21"/>
      <c r="B38" s="21"/>
      <c r="C38" s="14" t="s">
        <v>53</v>
      </c>
      <c r="D38" s="14" t="s">
        <v>1291</v>
      </c>
      <c r="E38" s="14" t="s">
        <v>27</v>
      </c>
      <c r="F38" s="14" t="s">
        <v>152</v>
      </c>
      <c r="H38" s="83"/>
      <c r="I38" s="83"/>
      <c r="J38" s="83"/>
      <c r="K38" s="171"/>
      <c r="L38" s="14" t="s">
        <v>1338</v>
      </c>
      <c r="M38" s="9" t="s">
        <v>769</v>
      </c>
      <c r="N38" s="14"/>
    </row>
    <row r="39" spans="1:15" s="84" customFormat="1" outlineLevel="1">
      <c r="A39" s="21"/>
      <c r="B39" s="21"/>
      <c r="C39" s="14" t="s">
        <v>53</v>
      </c>
      <c r="D39" s="14" t="s">
        <v>1291</v>
      </c>
      <c r="E39" s="14" t="s">
        <v>27</v>
      </c>
      <c r="F39" s="14" t="s">
        <v>152</v>
      </c>
      <c r="H39" s="83"/>
      <c r="I39" s="83"/>
      <c r="J39" s="83"/>
      <c r="K39" s="171"/>
      <c r="L39" s="14" t="s">
        <v>1339</v>
      </c>
      <c r="M39" s="9" t="s">
        <v>1340</v>
      </c>
      <c r="N39" s="14"/>
    </row>
  </sheetData>
  <mergeCells count="27">
    <mergeCell ref="K36:L36"/>
    <mergeCell ref="M36:N36"/>
    <mergeCell ref="K21:L21"/>
    <mergeCell ref="M21:N21"/>
    <mergeCell ref="K28:L28"/>
    <mergeCell ref="M28:N28"/>
    <mergeCell ref="K32:L32"/>
    <mergeCell ref="M32:N32"/>
    <mergeCell ref="K11:L11"/>
    <mergeCell ref="M11:N11"/>
    <mergeCell ref="K19:L19"/>
    <mergeCell ref="M19:N19"/>
    <mergeCell ref="K20:L20"/>
    <mergeCell ref="M20:N20"/>
    <mergeCell ref="K8:L8"/>
    <mergeCell ref="M8:N8"/>
    <mergeCell ref="K9:L9"/>
    <mergeCell ref="M9:N9"/>
    <mergeCell ref="K10:L10"/>
    <mergeCell ref="M10:N10"/>
    <mergeCell ref="K7:L7"/>
    <mergeCell ref="M7:N7"/>
    <mergeCell ref="K2:L2"/>
    <mergeCell ref="K4:L4"/>
    <mergeCell ref="M4:N4"/>
    <mergeCell ref="K6:L6"/>
    <mergeCell ref="M6:N6"/>
  </mergeCells>
  <conditionalFormatting sqref="D2 D28:D35 D13:D16 D19:D21 D40:D65536 D23:D26">
    <cfRule type="cellIs" dxfId="54" priority="17" operator="equal">
      <formula>"Observation"</formula>
    </cfRule>
  </conditionalFormatting>
  <conditionalFormatting sqref="D27">
    <cfRule type="cellIs" dxfId="53" priority="16" operator="equal">
      <formula>"Observation"</formula>
    </cfRule>
  </conditionalFormatting>
  <conditionalFormatting sqref="D36">
    <cfRule type="cellIs" dxfId="52" priority="15" operator="equal">
      <formula>"Observation"</formula>
    </cfRule>
  </conditionalFormatting>
  <conditionalFormatting sqref="D37:D39">
    <cfRule type="cellIs" dxfId="51" priority="14" operator="equal">
      <formula>"Observation"</formula>
    </cfRule>
  </conditionalFormatting>
  <conditionalFormatting sqref="D3">
    <cfRule type="cellIs" dxfId="50" priority="13" operator="equal">
      <formula>"Observation"</formula>
    </cfRule>
  </conditionalFormatting>
  <conditionalFormatting sqref="D12">
    <cfRule type="cellIs" dxfId="49" priority="12" operator="equal">
      <formula>"Observation"</formula>
    </cfRule>
  </conditionalFormatting>
  <conditionalFormatting sqref="D5">
    <cfRule type="cellIs" dxfId="48" priority="11" operator="equal">
      <formula>"Observation"</formula>
    </cfRule>
  </conditionalFormatting>
  <conditionalFormatting sqref="D4">
    <cfRule type="cellIs" dxfId="47" priority="10" operator="equal">
      <formula>"Observation"</formula>
    </cfRule>
  </conditionalFormatting>
  <conditionalFormatting sqref="D6">
    <cfRule type="cellIs" dxfId="46" priority="9" operator="equal">
      <formula>"Observation"</formula>
    </cfRule>
  </conditionalFormatting>
  <conditionalFormatting sqref="D10">
    <cfRule type="cellIs" dxfId="45" priority="8" operator="equal">
      <formula>"Observation"</formula>
    </cfRule>
  </conditionalFormatting>
  <conditionalFormatting sqref="D11">
    <cfRule type="cellIs" dxfId="44" priority="7" operator="equal">
      <formula>"Observation"</formula>
    </cfRule>
  </conditionalFormatting>
  <conditionalFormatting sqref="D8">
    <cfRule type="cellIs" dxfId="43" priority="6" operator="equal">
      <formula>"Observation"</formula>
    </cfRule>
  </conditionalFormatting>
  <conditionalFormatting sqref="D9">
    <cfRule type="cellIs" dxfId="42" priority="5" operator="equal">
      <formula>"Observation"</formula>
    </cfRule>
  </conditionalFormatting>
  <conditionalFormatting sqref="D7">
    <cfRule type="cellIs" dxfId="41" priority="4" operator="equal">
      <formula>"Observation"</formula>
    </cfRule>
  </conditionalFormatting>
  <conditionalFormatting sqref="D18">
    <cfRule type="cellIs" dxfId="40" priority="3" operator="equal">
      <formula>"Observation"</formula>
    </cfRule>
  </conditionalFormatting>
  <conditionalFormatting sqref="D22">
    <cfRule type="cellIs" dxfId="39" priority="2" operator="equal">
      <formula>"Observation"</formula>
    </cfRule>
  </conditionalFormatting>
  <conditionalFormatting sqref="D17">
    <cfRule type="cellIs" dxfId="38" priority="1" operator="equal">
      <formula>"Observation"</formula>
    </cfRule>
  </conditionalFormatting>
  <printOptions gridLines="1"/>
  <pageMargins left="0.25" right="0.25" top="0.75" bottom="0.75" header="0.3" footer="0.3"/>
  <pageSetup paperSize="9" scale="56" fitToHeight="0" orientation="landscape"/>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pageSetUpPr fitToPage="1"/>
  </sheetPr>
  <dimension ref="A1:N136"/>
  <sheetViews>
    <sheetView tabSelected="1" zoomScale="90" zoomScaleNormal="90" zoomScaleSheetLayoutView="70" zoomScalePageLayoutView="90" workbookViewId="0">
      <pane xSplit="1" ySplit="2" topLeftCell="J3" activePane="bottomRight" state="frozen"/>
      <selection pane="topRight" activeCell="B1" sqref="B1"/>
      <selection pane="bottomLeft" activeCell="A3" sqref="A3"/>
      <selection pane="bottomRight" activeCell="M26" sqref="M26"/>
    </sheetView>
  </sheetViews>
  <sheetFormatPr defaultColWidth="8.85546875" defaultRowHeight="15" outlineLevelRow="1"/>
  <cols>
    <col min="1" max="1" width="9.42578125" style="21" customWidth="1"/>
    <col min="2" max="2" width="10.28515625" style="14" customWidth="1"/>
    <col min="3" max="3" width="20.42578125" style="14" customWidth="1"/>
    <col min="4" max="4" width="18.140625" style="14" customWidth="1"/>
    <col min="5" max="5" width="28.7109375" style="14" customWidth="1"/>
    <col min="6" max="6" width="8" style="14" customWidth="1"/>
    <col min="7" max="9" width="2.7109375" style="83" customWidth="1"/>
    <col min="10" max="10" width="2.28515625" style="14" customWidth="1"/>
    <col min="11" max="11" width="63.28515625" style="21" customWidth="1"/>
    <col min="12" max="12" width="3.85546875" style="9" customWidth="1"/>
    <col min="13" max="13" width="64.7109375" style="14" customWidth="1"/>
    <col min="14" max="14" width="16.140625" style="84" customWidth="1"/>
    <col min="15" max="250" width="8.85546875" style="21"/>
    <col min="251" max="251" width="9.42578125" style="21" customWidth="1"/>
    <col min="252" max="252" width="10.28515625" style="21" customWidth="1"/>
    <col min="253" max="253" width="20.42578125" style="21" customWidth="1"/>
    <col min="254" max="254" width="18.140625" style="21" customWidth="1"/>
    <col min="255" max="255" width="28.7109375" style="21" customWidth="1"/>
    <col min="256" max="256" width="8" style="21" customWidth="1"/>
    <col min="257" max="259" width="2.7109375" style="21" customWidth="1"/>
    <col min="260" max="260" width="2.28515625" style="21" customWidth="1"/>
    <col min="261" max="261" width="63.28515625" style="21" customWidth="1"/>
    <col min="262" max="262" width="2.28515625" style="21" customWidth="1"/>
    <col min="263" max="263" width="64.7109375" style="21" customWidth="1"/>
    <col min="264" max="264" width="16.140625" style="21" customWidth="1"/>
    <col min="265" max="265" width="4.42578125" style="21" customWidth="1"/>
    <col min="266" max="266" width="4.85546875" style="21" customWidth="1"/>
    <col min="267" max="267" width="3.140625" style="21" customWidth="1"/>
    <col min="268" max="506" width="8.85546875" style="21"/>
    <col min="507" max="507" width="9.42578125" style="21" customWidth="1"/>
    <col min="508" max="508" width="10.28515625" style="21" customWidth="1"/>
    <col min="509" max="509" width="20.42578125" style="21" customWidth="1"/>
    <col min="510" max="510" width="18.140625" style="21" customWidth="1"/>
    <col min="511" max="511" width="28.7109375" style="21" customWidth="1"/>
    <col min="512" max="512" width="8" style="21" customWidth="1"/>
    <col min="513" max="515" width="2.7109375" style="21" customWidth="1"/>
    <col min="516" max="516" width="2.28515625" style="21" customWidth="1"/>
    <col min="517" max="517" width="63.28515625" style="21" customWidth="1"/>
    <col min="518" max="518" width="2.28515625" style="21" customWidth="1"/>
    <col min="519" max="519" width="64.7109375" style="21" customWidth="1"/>
    <col min="520" max="520" width="16.140625" style="21" customWidth="1"/>
    <col min="521" max="521" width="4.42578125" style="21" customWidth="1"/>
    <col min="522" max="522" width="4.85546875" style="21" customWidth="1"/>
    <col min="523" max="523" width="3.140625" style="21" customWidth="1"/>
    <col min="524" max="762" width="8.85546875" style="21"/>
    <col min="763" max="763" width="9.42578125" style="21" customWidth="1"/>
    <col min="764" max="764" width="10.28515625" style="21" customWidth="1"/>
    <col min="765" max="765" width="20.42578125" style="21" customWidth="1"/>
    <col min="766" max="766" width="18.140625" style="21" customWidth="1"/>
    <col min="767" max="767" width="28.7109375" style="21" customWidth="1"/>
    <col min="768" max="768" width="8" style="21" customWidth="1"/>
    <col min="769" max="771" width="2.7109375" style="21" customWidth="1"/>
    <col min="772" max="772" width="2.28515625" style="21" customWidth="1"/>
    <col min="773" max="773" width="63.28515625" style="21" customWidth="1"/>
    <col min="774" max="774" width="2.28515625" style="21" customWidth="1"/>
    <col min="775" max="775" width="64.7109375" style="21" customWidth="1"/>
    <col min="776" max="776" width="16.140625" style="21" customWidth="1"/>
    <col min="777" max="777" width="4.42578125" style="21" customWidth="1"/>
    <col min="778" max="778" width="4.85546875" style="21" customWidth="1"/>
    <col min="779" max="779" width="3.140625" style="21" customWidth="1"/>
    <col min="780" max="1018" width="8.85546875" style="21"/>
    <col min="1019" max="1019" width="9.42578125" style="21" customWidth="1"/>
    <col min="1020" max="1020" width="10.28515625" style="21" customWidth="1"/>
    <col min="1021" max="1021" width="20.42578125" style="21" customWidth="1"/>
    <col min="1022" max="1022" width="18.140625" style="21" customWidth="1"/>
    <col min="1023" max="1023" width="28.7109375" style="21" customWidth="1"/>
    <col min="1024" max="1024" width="8" style="21" customWidth="1"/>
    <col min="1025" max="1027" width="2.7109375" style="21" customWidth="1"/>
    <col min="1028" max="1028" width="2.28515625" style="21" customWidth="1"/>
    <col min="1029" max="1029" width="63.28515625" style="21" customWidth="1"/>
    <col min="1030" max="1030" width="2.28515625" style="21" customWidth="1"/>
    <col min="1031" max="1031" width="64.7109375" style="21" customWidth="1"/>
    <col min="1032" max="1032" width="16.140625" style="21" customWidth="1"/>
    <col min="1033" max="1033" width="4.42578125" style="21" customWidth="1"/>
    <col min="1034" max="1034" width="4.85546875" style="21" customWidth="1"/>
    <col min="1035" max="1035" width="3.140625" style="21" customWidth="1"/>
    <col min="1036" max="1274" width="8.85546875" style="21"/>
    <col min="1275" max="1275" width="9.42578125" style="21" customWidth="1"/>
    <col min="1276" max="1276" width="10.28515625" style="21" customWidth="1"/>
    <col min="1277" max="1277" width="20.42578125" style="21" customWidth="1"/>
    <col min="1278" max="1278" width="18.140625" style="21" customWidth="1"/>
    <col min="1279" max="1279" width="28.7109375" style="21" customWidth="1"/>
    <col min="1280" max="1280" width="8" style="21" customWidth="1"/>
    <col min="1281" max="1283" width="2.7109375" style="21" customWidth="1"/>
    <col min="1284" max="1284" width="2.28515625" style="21" customWidth="1"/>
    <col min="1285" max="1285" width="63.28515625" style="21" customWidth="1"/>
    <col min="1286" max="1286" width="2.28515625" style="21" customWidth="1"/>
    <col min="1287" max="1287" width="64.7109375" style="21" customWidth="1"/>
    <col min="1288" max="1288" width="16.140625" style="21" customWidth="1"/>
    <col min="1289" max="1289" width="4.42578125" style="21" customWidth="1"/>
    <col min="1290" max="1290" width="4.85546875" style="21" customWidth="1"/>
    <col min="1291" max="1291" width="3.140625" style="21" customWidth="1"/>
    <col min="1292" max="1530" width="8.85546875" style="21"/>
    <col min="1531" max="1531" width="9.42578125" style="21" customWidth="1"/>
    <col min="1532" max="1532" width="10.28515625" style="21" customWidth="1"/>
    <col min="1533" max="1533" width="20.42578125" style="21" customWidth="1"/>
    <col min="1534" max="1534" width="18.140625" style="21" customWidth="1"/>
    <col min="1535" max="1535" width="28.7109375" style="21" customWidth="1"/>
    <col min="1536" max="1536" width="8" style="21" customWidth="1"/>
    <col min="1537" max="1539" width="2.7109375" style="21" customWidth="1"/>
    <col min="1540" max="1540" width="2.28515625" style="21" customWidth="1"/>
    <col min="1541" max="1541" width="63.28515625" style="21" customWidth="1"/>
    <col min="1542" max="1542" width="2.28515625" style="21" customWidth="1"/>
    <col min="1543" max="1543" width="64.7109375" style="21" customWidth="1"/>
    <col min="1544" max="1544" width="16.140625" style="21" customWidth="1"/>
    <col min="1545" max="1545" width="4.42578125" style="21" customWidth="1"/>
    <col min="1546" max="1546" width="4.85546875" style="21" customWidth="1"/>
    <col min="1547" max="1547" width="3.140625" style="21" customWidth="1"/>
    <col min="1548" max="1786" width="8.85546875" style="21"/>
    <col min="1787" max="1787" width="9.42578125" style="21" customWidth="1"/>
    <col min="1788" max="1788" width="10.28515625" style="21" customWidth="1"/>
    <col min="1789" max="1789" width="20.42578125" style="21" customWidth="1"/>
    <col min="1790" max="1790" width="18.140625" style="21" customWidth="1"/>
    <col min="1791" max="1791" width="28.7109375" style="21" customWidth="1"/>
    <col min="1792" max="1792" width="8" style="21" customWidth="1"/>
    <col min="1793" max="1795" width="2.7109375" style="21" customWidth="1"/>
    <col min="1796" max="1796" width="2.28515625" style="21" customWidth="1"/>
    <col min="1797" max="1797" width="63.28515625" style="21" customWidth="1"/>
    <col min="1798" max="1798" width="2.28515625" style="21" customWidth="1"/>
    <col min="1799" max="1799" width="64.7109375" style="21" customWidth="1"/>
    <col min="1800" max="1800" width="16.140625" style="21" customWidth="1"/>
    <col min="1801" max="1801" width="4.42578125" style="21" customWidth="1"/>
    <col min="1802" max="1802" width="4.85546875" style="21" customWidth="1"/>
    <col min="1803" max="1803" width="3.140625" style="21" customWidth="1"/>
    <col min="1804" max="2042" width="8.85546875" style="21"/>
    <col min="2043" max="2043" width="9.42578125" style="21" customWidth="1"/>
    <col min="2044" max="2044" width="10.28515625" style="21" customWidth="1"/>
    <col min="2045" max="2045" width="20.42578125" style="21" customWidth="1"/>
    <col min="2046" max="2046" width="18.140625" style="21" customWidth="1"/>
    <col min="2047" max="2047" width="28.7109375" style="21" customWidth="1"/>
    <col min="2048" max="2048" width="8" style="21" customWidth="1"/>
    <col min="2049" max="2051" width="2.7109375" style="21" customWidth="1"/>
    <col min="2052" max="2052" width="2.28515625" style="21" customWidth="1"/>
    <col min="2053" max="2053" width="63.28515625" style="21" customWidth="1"/>
    <col min="2054" max="2054" width="2.28515625" style="21" customWidth="1"/>
    <col min="2055" max="2055" width="64.7109375" style="21" customWidth="1"/>
    <col min="2056" max="2056" width="16.140625" style="21" customWidth="1"/>
    <col min="2057" max="2057" width="4.42578125" style="21" customWidth="1"/>
    <col min="2058" max="2058" width="4.85546875" style="21" customWidth="1"/>
    <col min="2059" max="2059" width="3.140625" style="21" customWidth="1"/>
    <col min="2060" max="2298" width="8.85546875" style="21"/>
    <col min="2299" max="2299" width="9.42578125" style="21" customWidth="1"/>
    <col min="2300" max="2300" width="10.28515625" style="21" customWidth="1"/>
    <col min="2301" max="2301" width="20.42578125" style="21" customWidth="1"/>
    <col min="2302" max="2302" width="18.140625" style="21" customWidth="1"/>
    <col min="2303" max="2303" width="28.7109375" style="21" customWidth="1"/>
    <col min="2304" max="2304" width="8" style="21" customWidth="1"/>
    <col min="2305" max="2307" width="2.7109375" style="21" customWidth="1"/>
    <col min="2308" max="2308" width="2.28515625" style="21" customWidth="1"/>
    <col min="2309" max="2309" width="63.28515625" style="21" customWidth="1"/>
    <col min="2310" max="2310" width="2.28515625" style="21" customWidth="1"/>
    <col min="2311" max="2311" width="64.7109375" style="21" customWidth="1"/>
    <col min="2312" max="2312" width="16.140625" style="21" customWidth="1"/>
    <col min="2313" max="2313" width="4.42578125" style="21" customWidth="1"/>
    <col min="2314" max="2314" width="4.85546875" style="21" customWidth="1"/>
    <col min="2315" max="2315" width="3.140625" style="21" customWidth="1"/>
    <col min="2316" max="2554" width="8.85546875" style="21"/>
    <col min="2555" max="2555" width="9.42578125" style="21" customWidth="1"/>
    <col min="2556" max="2556" width="10.28515625" style="21" customWidth="1"/>
    <col min="2557" max="2557" width="20.42578125" style="21" customWidth="1"/>
    <col min="2558" max="2558" width="18.140625" style="21" customWidth="1"/>
    <col min="2559" max="2559" width="28.7109375" style="21" customWidth="1"/>
    <col min="2560" max="2560" width="8" style="21" customWidth="1"/>
    <col min="2561" max="2563" width="2.7109375" style="21" customWidth="1"/>
    <col min="2564" max="2564" width="2.28515625" style="21" customWidth="1"/>
    <col min="2565" max="2565" width="63.28515625" style="21" customWidth="1"/>
    <col min="2566" max="2566" width="2.28515625" style="21" customWidth="1"/>
    <col min="2567" max="2567" width="64.7109375" style="21" customWidth="1"/>
    <col min="2568" max="2568" width="16.140625" style="21" customWidth="1"/>
    <col min="2569" max="2569" width="4.42578125" style="21" customWidth="1"/>
    <col min="2570" max="2570" width="4.85546875" style="21" customWidth="1"/>
    <col min="2571" max="2571" width="3.140625" style="21" customWidth="1"/>
    <col min="2572" max="2810" width="8.85546875" style="21"/>
    <col min="2811" max="2811" width="9.42578125" style="21" customWidth="1"/>
    <col min="2812" max="2812" width="10.28515625" style="21" customWidth="1"/>
    <col min="2813" max="2813" width="20.42578125" style="21" customWidth="1"/>
    <col min="2814" max="2814" width="18.140625" style="21" customWidth="1"/>
    <col min="2815" max="2815" width="28.7109375" style="21" customWidth="1"/>
    <col min="2816" max="2816" width="8" style="21" customWidth="1"/>
    <col min="2817" max="2819" width="2.7109375" style="21" customWidth="1"/>
    <col min="2820" max="2820" width="2.28515625" style="21" customWidth="1"/>
    <col min="2821" max="2821" width="63.28515625" style="21" customWidth="1"/>
    <col min="2822" max="2822" width="2.28515625" style="21" customWidth="1"/>
    <col min="2823" max="2823" width="64.7109375" style="21" customWidth="1"/>
    <col min="2824" max="2824" width="16.140625" style="21" customWidth="1"/>
    <col min="2825" max="2825" width="4.42578125" style="21" customWidth="1"/>
    <col min="2826" max="2826" width="4.85546875" style="21" customWidth="1"/>
    <col min="2827" max="2827" width="3.140625" style="21" customWidth="1"/>
    <col min="2828" max="3066" width="8.85546875" style="21"/>
    <col min="3067" max="3067" width="9.42578125" style="21" customWidth="1"/>
    <col min="3068" max="3068" width="10.28515625" style="21" customWidth="1"/>
    <col min="3069" max="3069" width="20.42578125" style="21" customWidth="1"/>
    <col min="3070" max="3070" width="18.140625" style="21" customWidth="1"/>
    <col min="3071" max="3071" width="28.7109375" style="21" customWidth="1"/>
    <col min="3072" max="3072" width="8" style="21" customWidth="1"/>
    <col min="3073" max="3075" width="2.7109375" style="21" customWidth="1"/>
    <col min="3076" max="3076" width="2.28515625" style="21" customWidth="1"/>
    <col min="3077" max="3077" width="63.28515625" style="21" customWidth="1"/>
    <col min="3078" max="3078" width="2.28515625" style="21" customWidth="1"/>
    <col min="3079" max="3079" width="64.7109375" style="21" customWidth="1"/>
    <col min="3080" max="3080" width="16.140625" style="21" customWidth="1"/>
    <col min="3081" max="3081" width="4.42578125" style="21" customWidth="1"/>
    <col min="3082" max="3082" width="4.85546875" style="21" customWidth="1"/>
    <col min="3083" max="3083" width="3.140625" style="21" customWidth="1"/>
    <col min="3084" max="3322" width="8.85546875" style="21"/>
    <col min="3323" max="3323" width="9.42578125" style="21" customWidth="1"/>
    <col min="3324" max="3324" width="10.28515625" style="21" customWidth="1"/>
    <col min="3325" max="3325" width="20.42578125" style="21" customWidth="1"/>
    <col min="3326" max="3326" width="18.140625" style="21" customWidth="1"/>
    <col min="3327" max="3327" width="28.7109375" style="21" customWidth="1"/>
    <col min="3328" max="3328" width="8" style="21" customWidth="1"/>
    <col min="3329" max="3331" width="2.7109375" style="21" customWidth="1"/>
    <col min="3332" max="3332" width="2.28515625" style="21" customWidth="1"/>
    <col min="3333" max="3333" width="63.28515625" style="21" customWidth="1"/>
    <col min="3334" max="3334" width="2.28515625" style="21" customWidth="1"/>
    <col min="3335" max="3335" width="64.7109375" style="21" customWidth="1"/>
    <col min="3336" max="3336" width="16.140625" style="21" customWidth="1"/>
    <col min="3337" max="3337" width="4.42578125" style="21" customWidth="1"/>
    <col min="3338" max="3338" width="4.85546875" style="21" customWidth="1"/>
    <col min="3339" max="3339" width="3.140625" style="21" customWidth="1"/>
    <col min="3340" max="3578" width="8.85546875" style="21"/>
    <col min="3579" max="3579" width="9.42578125" style="21" customWidth="1"/>
    <col min="3580" max="3580" width="10.28515625" style="21" customWidth="1"/>
    <col min="3581" max="3581" width="20.42578125" style="21" customWidth="1"/>
    <col min="3582" max="3582" width="18.140625" style="21" customWidth="1"/>
    <col min="3583" max="3583" width="28.7109375" style="21" customWidth="1"/>
    <col min="3584" max="3584" width="8" style="21" customWidth="1"/>
    <col min="3585" max="3587" width="2.7109375" style="21" customWidth="1"/>
    <col min="3588" max="3588" width="2.28515625" style="21" customWidth="1"/>
    <col min="3589" max="3589" width="63.28515625" style="21" customWidth="1"/>
    <col min="3590" max="3590" width="2.28515625" style="21" customWidth="1"/>
    <col min="3591" max="3591" width="64.7109375" style="21" customWidth="1"/>
    <col min="3592" max="3592" width="16.140625" style="21" customWidth="1"/>
    <col min="3593" max="3593" width="4.42578125" style="21" customWidth="1"/>
    <col min="3594" max="3594" width="4.85546875" style="21" customWidth="1"/>
    <col min="3595" max="3595" width="3.140625" style="21" customWidth="1"/>
    <col min="3596" max="3834" width="8.85546875" style="21"/>
    <col min="3835" max="3835" width="9.42578125" style="21" customWidth="1"/>
    <col min="3836" max="3836" width="10.28515625" style="21" customWidth="1"/>
    <col min="3837" max="3837" width="20.42578125" style="21" customWidth="1"/>
    <col min="3838" max="3838" width="18.140625" style="21" customWidth="1"/>
    <col min="3839" max="3839" width="28.7109375" style="21" customWidth="1"/>
    <col min="3840" max="3840" width="8" style="21" customWidth="1"/>
    <col min="3841" max="3843" width="2.7109375" style="21" customWidth="1"/>
    <col min="3844" max="3844" width="2.28515625" style="21" customWidth="1"/>
    <col min="3845" max="3845" width="63.28515625" style="21" customWidth="1"/>
    <col min="3846" max="3846" width="2.28515625" style="21" customWidth="1"/>
    <col min="3847" max="3847" width="64.7109375" style="21" customWidth="1"/>
    <col min="3848" max="3848" width="16.140625" style="21" customWidth="1"/>
    <col min="3849" max="3849" width="4.42578125" style="21" customWidth="1"/>
    <col min="3850" max="3850" width="4.85546875" style="21" customWidth="1"/>
    <col min="3851" max="3851" width="3.140625" style="21" customWidth="1"/>
    <col min="3852" max="4090" width="8.85546875" style="21"/>
    <col min="4091" max="4091" width="9.42578125" style="21" customWidth="1"/>
    <col min="4092" max="4092" width="10.28515625" style="21" customWidth="1"/>
    <col min="4093" max="4093" width="20.42578125" style="21" customWidth="1"/>
    <col min="4094" max="4094" width="18.140625" style="21" customWidth="1"/>
    <col min="4095" max="4095" width="28.7109375" style="21" customWidth="1"/>
    <col min="4096" max="4096" width="8" style="21" customWidth="1"/>
    <col min="4097" max="4099" width="2.7109375" style="21" customWidth="1"/>
    <col min="4100" max="4100" width="2.28515625" style="21" customWidth="1"/>
    <col min="4101" max="4101" width="63.28515625" style="21" customWidth="1"/>
    <col min="4102" max="4102" width="2.28515625" style="21" customWidth="1"/>
    <col min="4103" max="4103" width="64.7109375" style="21" customWidth="1"/>
    <col min="4104" max="4104" width="16.140625" style="21" customWidth="1"/>
    <col min="4105" max="4105" width="4.42578125" style="21" customWidth="1"/>
    <col min="4106" max="4106" width="4.85546875" style="21" customWidth="1"/>
    <col min="4107" max="4107" width="3.140625" style="21" customWidth="1"/>
    <col min="4108" max="4346" width="8.85546875" style="21"/>
    <col min="4347" max="4347" width="9.42578125" style="21" customWidth="1"/>
    <col min="4348" max="4348" width="10.28515625" style="21" customWidth="1"/>
    <col min="4349" max="4349" width="20.42578125" style="21" customWidth="1"/>
    <col min="4350" max="4350" width="18.140625" style="21" customWidth="1"/>
    <col min="4351" max="4351" width="28.7109375" style="21" customWidth="1"/>
    <col min="4352" max="4352" width="8" style="21" customWidth="1"/>
    <col min="4353" max="4355" width="2.7109375" style="21" customWidth="1"/>
    <col min="4356" max="4356" width="2.28515625" style="21" customWidth="1"/>
    <col min="4357" max="4357" width="63.28515625" style="21" customWidth="1"/>
    <col min="4358" max="4358" width="2.28515625" style="21" customWidth="1"/>
    <col min="4359" max="4359" width="64.7109375" style="21" customWidth="1"/>
    <col min="4360" max="4360" width="16.140625" style="21" customWidth="1"/>
    <col min="4361" max="4361" width="4.42578125" style="21" customWidth="1"/>
    <col min="4362" max="4362" width="4.85546875" style="21" customWidth="1"/>
    <col min="4363" max="4363" width="3.140625" style="21" customWidth="1"/>
    <col min="4364" max="4602" width="8.85546875" style="21"/>
    <col min="4603" max="4603" width="9.42578125" style="21" customWidth="1"/>
    <col min="4604" max="4604" width="10.28515625" style="21" customWidth="1"/>
    <col min="4605" max="4605" width="20.42578125" style="21" customWidth="1"/>
    <col min="4606" max="4606" width="18.140625" style="21" customWidth="1"/>
    <col min="4607" max="4607" width="28.7109375" style="21" customWidth="1"/>
    <col min="4608" max="4608" width="8" style="21" customWidth="1"/>
    <col min="4609" max="4611" width="2.7109375" style="21" customWidth="1"/>
    <col min="4612" max="4612" width="2.28515625" style="21" customWidth="1"/>
    <col min="4613" max="4613" width="63.28515625" style="21" customWidth="1"/>
    <col min="4614" max="4614" width="2.28515625" style="21" customWidth="1"/>
    <col min="4615" max="4615" width="64.7109375" style="21" customWidth="1"/>
    <col min="4616" max="4616" width="16.140625" style="21" customWidth="1"/>
    <col min="4617" max="4617" width="4.42578125" style="21" customWidth="1"/>
    <col min="4618" max="4618" width="4.85546875" style="21" customWidth="1"/>
    <col min="4619" max="4619" width="3.140625" style="21" customWidth="1"/>
    <col min="4620" max="4858" width="8.85546875" style="21"/>
    <col min="4859" max="4859" width="9.42578125" style="21" customWidth="1"/>
    <col min="4860" max="4860" width="10.28515625" style="21" customWidth="1"/>
    <col min="4861" max="4861" width="20.42578125" style="21" customWidth="1"/>
    <col min="4862" max="4862" width="18.140625" style="21" customWidth="1"/>
    <col min="4863" max="4863" width="28.7109375" style="21" customWidth="1"/>
    <col min="4864" max="4864" width="8" style="21" customWidth="1"/>
    <col min="4865" max="4867" width="2.7109375" style="21" customWidth="1"/>
    <col min="4868" max="4868" width="2.28515625" style="21" customWidth="1"/>
    <col min="4869" max="4869" width="63.28515625" style="21" customWidth="1"/>
    <col min="4870" max="4870" width="2.28515625" style="21" customWidth="1"/>
    <col min="4871" max="4871" width="64.7109375" style="21" customWidth="1"/>
    <col min="4872" max="4872" width="16.140625" style="21" customWidth="1"/>
    <col min="4873" max="4873" width="4.42578125" style="21" customWidth="1"/>
    <col min="4874" max="4874" width="4.85546875" style="21" customWidth="1"/>
    <col min="4875" max="4875" width="3.140625" style="21" customWidth="1"/>
    <col min="4876" max="5114" width="8.85546875" style="21"/>
    <col min="5115" max="5115" width="9.42578125" style="21" customWidth="1"/>
    <col min="5116" max="5116" width="10.28515625" style="21" customWidth="1"/>
    <col min="5117" max="5117" width="20.42578125" style="21" customWidth="1"/>
    <col min="5118" max="5118" width="18.140625" style="21" customWidth="1"/>
    <col min="5119" max="5119" width="28.7109375" style="21" customWidth="1"/>
    <col min="5120" max="5120" width="8" style="21" customWidth="1"/>
    <col min="5121" max="5123" width="2.7109375" style="21" customWidth="1"/>
    <col min="5124" max="5124" width="2.28515625" style="21" customWidth="1"/>
    <col min="5125" max="5125" width="63.28515625" style="21" customWidth="1"/>
    <col min="5126" max="5126" width="2.28515625" style="21" customWidth="1"/>
    <col min="5127" max="5127" width="64.7109375" style="21" customWidth="1"/>
    <col min="5128" max="5128" width="16.140625" style="21" customWidth="1"/>
    <col min="5129" max="5129" width="4.42578125" style="21" customWidth="1"/>
    <col min="5130" max="5130" width="4.85546875" style="21" customWidth="1"/>
    <col min="5131" max="5131" width="3.140625" style="21" customWidth="1"/>
    <col min="5132" max="5370" width="8.85546875" style="21"/>
    <col min="5371" max="5371" width="9.42578125" style="21" customWidth="1"/>
    <col min="5372" max="5372" width="10.28515625" style="21" customWidth="1"/>
    <col min="5373" max="5373" width="20.42578125" style="21" customWidth="1"/>
    <col min="5374" max="5374" width="18.140625" style="21" customWidth="1"/>
    <col min="5375" max="5375" width="28.7109375" style="21" customWidth="1"/>
    <col min="5376" max="5376" width="8" style="21" customWidth="1"/>
    <col min="5377" max="5379" width="2.7109375" style="21" customWidth="1"/>
    <col min="5380" max="5380" width="2.28515625" style="21" customWidth="1"/>
    <col min="5381" max="5381" width="63.28515625" style="21" customWidth="1"/>
    <col min="5382" max="5382" width="2.28515625" style="21" customWidth="1"/>
    <col min="5383" max="5383" width="64.7109375" style="21" customWidth="1"/>
    <col min="5384" max="5384" width="16.140625" style="21" customWidth="1"/>
    <col min="5385" max="5385" width="4.42578125" style="21" customWidth="1"/>
    <col min="5386" max="5386" width="4.85546875" style="21" customWidth="1"/>
    <col min="5387" max="5387" width="3.140625" style="21" customWidth="1"/>
    <col min="5388" max="5626" width="8.85546875" style="21"/>
    <col min="5627" max="5627" width="9.42578125" style="21" customWidth="1"/>
    <col min="5628" max="5628" width="10.28515625" style="21" customWidth="1"/>
    <col min="5629" max="5629" width="20.42578125" style="21" customWidth="1"/>
    <col min="5630" max="5630" width="18.140625" style="21" customWidth="1"/>
    <col min="5631" max="5631" width="28.7109375" style="21" customWidth="1"/>
    <col min="5632" max="5632" width="8" style="21" customWidth="1"/>
    <col min="5633" max="5635" width="2.7109375" style="21" customWidth="1"/>
    <col min="5636" max="5636" width="2.28515625" style="21" customWidth="1"/>
    <col min="5637" max="5637" width="63.28515625" style="21" customWidth="1"/>
    <col min="5638" max="5638" width="2.28515625" style="21" customWidth="1"/>
    <col min="5639" max="5639" width="64.7109375" style="21" customWidth="1"/>
    <col min="5640" max="5640" width="16.140625" style="21" customWidth="1"/>
    <col min="5641" max="5641" width="4.42578125" style="21" customWidth="1"/>
    <col min="5642" max="5642" width="4.85546875" style="21" customWidth="1"/>
    <col min="5643" max="5643" width="3.140625" style="21" customWidth="1"/>
    <col min="5644" max="5882" width="8.85546875" style="21"/>
    <col min="5883" max="5883" width="9.42578125" style="21" customWidth="1"/>
    <col min="5884" max="5884" width="10.28515625" style="21" customWidth="1"/>
    <col min="5885" max="5885" width="20.42578125" style="21" customWidth="1"/>
    <col min="5886" max="5886" width="18.140625" style="21" customWidth="1"/>
    <col min="5887" max="5887" width="28.7109375" style="21" customWidth="1"/>
    <col min="5888" max="5888" width="8" style="21" customWidth="1"/>
    <col min="5889" max="5891" width="2.7109375" style="21" customWidth="1"/>
    <col min="5892" max="5892" width="2.28515625" style="21" customWidth="1"/>
    <col min="5893" max="5893" width="63.28515625" style="21" customWidth="1"/>
    <col min="5894" max="5894" width="2.28515625" style="21" customWidth="1"/>
    <col min="5895" max="5895" width="64.7109375" style="21" customWidth="1"/>
    <col min="5896" max="5896" width="16.140625" style="21" customWidth="1"/>
    <col min="5897" max="5897" width="4.42578125" style="21" customWidth="1"/>
    <col min="5898" max="5898" width="4.85546875" style="21" customWidth="1"/>
    <col min="5899" max="5899" width="3.140625" style="21" customWidth="1"/>
    <col min="5900" max="6138" width="8.85546875" style="21"/>
    <col min="6139" max="6139" width="9.42578125" style="21" customWidth="1"/>
    <col min="6140" max="6140" width="10.28515625" style="21" customWidth="1"/>
    <col min="6141" max="6141" width="20.42578125" style="21" customWidth="1"/>
    <col min="6142" max="6142" width="18.140625" style="21" customWidth="1"/>
    <col min="6143" max="6143" width="28.7109375" style="21" customWidth="1"/>
    <col min="6144" max="6144" width="8" style="21" customWidth="1"/>
    <col min="6145" max="6147" width="2.7109375" style="21" customWidth="1"/>
    <col min="6148" max="6148" width="2.28515625" style="21" customWidth="1"/>
    <col min="6149" max="6149" width="63.28515625" style="21" customWidth="1"/>
    <col min="6150" max="6150" width="2.28515625" style="21" customWidth="1"/>
    <col min="6151" max="6151" width="64.7109375" style="21" customWidth="1"/>
    <col min="6152" max="6152" width="16.140625" style="21" customWidth="1"/>
    <col min="6153" max="6153" width="4.42578125" style="21" customWidth="1"/>
    <col min="6154" max="6154" width="4.85546875" style="21" customWidth="1"/>
    <col min="6155" max="6155" width="3.140625" style="21" customWidth="1"/>
    <col min="6156" max="6394" width="8.85546875" style="21"/>
    <col min="6395" max="6395" width="9.42578125" style="21" customWidth="1"/>
    <col min="6396" max="6396" width="10.28515625" style="21" customWidth="1"/>
    <col min="6397" max="6397" width="20.42578125" style="21" customWidth="1"/>
    <col min="6398" max="6398" width="18.140625" style="21" customWidth="1"/>
    <col min="6399" max="6399" width="28.7109375" style="21" customWidth="1"/>
    <col min="6400" max="6400" width="8" style="21" customWidth="1"/>
    <col min="6401" max="6403" width="2.7109375" style="21" customWidth="1"/>
    <col min="6404" max="6404" width="2.28515625" style="21" customWidth="1"/>
    <col min="6405" max="6405" width="63.28515625" style="21" customWidth="1"/>
    <col min="6406" max="6406" width="2.28515625" style="21" customWidth="1"/>
    <col min="6407" max="6407" width="64.7109375" style="21" customWidth="1"/>
    <col min="6408" max="6408" width="16.140625" style="21" customWidth="1"/>
    <col min="6409" max="6409" width="4.42578125" style="21" customWidth="1"/>
    <col min="6410" max="6410" width="4.85546875" style="21" customWidth="1"/>
    <col min="6411" max="6411" width="3.140625" style="21" customWidth="1"/>
    <col min="6412" max="6650" width="8.85546875" style="21"/>
    <col min="6651" max="6651" width="9.42578125" style="21" customWidth="1"/>
    <col min="6652" max="6652" width="10.28515625" style="21" customWidth="1"/>
    <col min="6653" max="6653" width="20.42578125" style="21" customWidth="1"/>
    <col min="6654" max="6654" width="18.140625" style="21" customWidth="1"/>
    <col min="6655" max="6655" width="28.7109375" style="21" customWidth="1"/>
    <col min="6656" max="6656" width="8" style="21" customWidth="1"/>
    <col min="6657" max="6659" width="2.7109375" style="21" customWidth="1"/>
    <col min="6660" max="6660" width="2.28515625" style="21" customWidth="1"/>
    <col min="6661" max="6661" width="63.28515625" style="21" customWidth="1"/>
    <col min="6662" max="6662" width="2.28515625" style="21" customWidth="1"/>
    <col min="6663" max="6663" width="64.7109375" style="21" customWidth="1"/>
    <col min="6664" max="6664" width="16.140625" style="21" customWidth="1"/>
    <col min="6665" max="6665" width="4.42578125" style="21" customWidth="1"/>
    <col min="6666" max="6666" width="4.85546875" style="21" customWidth="1"/>
    <col min="6667" max="6667" width="3.140625" style="21" customWidth="1"/>
    <col min="6668" max="6906" width="8.85546875" style="21"/>
    <col min="6907" max="6907" width="9.42578125" style="21" customWidth="1"/>
    <col min="6908" max="6908" width="10.28515625" style="21" customWidth="1"/>
    <col min="6909" max="6909" width="20.42578125" style="21" customWidth="1"/>
    <col min="6910" max="6910" width="18.140625" style="21" customWidth="1"/>
    <col min="6911" max="6911" width="28.7109375" style="21" customWidth="1"/>
    <col min="6912" max="6912" width="8" style="21" customWidth="1"/>
    <col min="6913" max="6915" width="2.7109375" style="21" customWidth="1"/>
    <col min="6916" max="6916" width="2.28515625" style="21" customWidth="1"/>
    <col min="6917" max="6917" width="63.28515625" style="21" customWidth="1"/>
    <col min="6918" max="6918" width="2.28515625" style="21" customWidth="1"/>
    <col min="6919" max="6919" width="64.7109375" style="21" customWidth="1"/>
    <col min="6920" max="6920" width="16.140625" style="21" customWidth="1"/>
    <col min="6921" max="6921" width="4.42578125" style="21" customWidth="1"/>
    <col min="6922" max="6922" width="4.85546875" style="21" customWidth="1"/>
    <col min="6923" max="6923" width="3.140625" style="21" customWidth="1"/>
    <col min="6924" max="7162" width="8.85546875" style="21"/>
    <col min="7163" max="7163" width="9.42578125" style="21" customWidth="1"/>
    <col min="7164" max="7164" width="10.28515625" style="21" customWidth="1"/>
    <col min="7165" max="7165" width="20.42578125" style="21" customWidth="1"/>
    <col min="7166" max="7166" width="18.140625" style="21" customWidth="1"/>
    <col min="7167" max="7167" width="28.7109375" style="21" customWidth="1"/>
    <col min="7168" max="7168" width="8" style="21" customWidth="1"/>
    <col min="7169" max="7171" width="2.7109375" style="21" customWidth="1"/>
    <col min="7172" max="7172" width="2.28515625" style="21" customWidth="1"/>
    <col min="7173" max="7173" width="63.28515625" style="21" customWidth="1"/>
    <col min="7174" max="7174" width="2.28515625" style="21" customWidth="1"/>
    <col min="7175" max="7175" width="64.7109375" style="21" customWidth="1"/>
    <col min="7176" max="7176" width="16.140625" style="21" customWidth="1"/>
    <col min="7177" max="7177" width="4.42578125" style="21" customWidth="1"/>
    <col min="7178" max="7178" width="4.85546875" style="21" customWidth="1"/>
    <col min="7179" max="7179" width="3.140625" style="21" customWidth="1"/>
    <col min="7180" max="7418" width="8.85546875" style="21"/>
    <col min="7419" max="7419" width="9.42578125" style="21" customWidth="1"/>
    <col min="7420" max="7420" width="10.28515625" style="21" customWidth="1"/>
    <col min="7421" max="7421" width="20.42578125" style="21" customWidth="1"/>
    <col min="7422" max="7422" width="18.140625" style="21" customWidth="1"/>
    <col min="7423" max="7423" width="28.7109375" style="21" customWidth="1"/>
    <col min="7424" max="7424" width="8" style="21" customWidth="1"/>
    <col min="7425" max="7427" width="2.7109375" style="21" customWidth="1"/>
    <col min="7428" max="7428" width="2.28515625" style="21" customWidth="1"/>
    <col min="7429" max="7429" width="63.28515625" style="21" customWidth="1"/>
    <col min="7430" max="7430" width="2.28515625" style="21" customWidth="1"/>
    <col min="7431" max="7431" width="64.7109375" style="21" customWidth="1"/>
    <col min="7432" max="7432" width="16.140625" style="21" customWidth="1"/>
    <col min="7433" max="7433" width="4.42578125" style="21" customWidth="1"/>
    <col min="7434" max="7434" width="4.85546875" style="21" customWidth="1"/>
    <col min="7435" max="7435" width="3.140625" style="21" customWidth="1"/>
    <col min="7436" max="7674" width="8.85546875" style="21"/>
    <col min="7675" max="7675" width="9.42578125" style="21" customWidth="1"/>
    <col min="7676" max="7676" width="10.28515625" style="21" customWidth="1"/>
    <col min="7677" max="7677" width="20.42578125" style="21" customWidth="1"/>
    <col min="7678" max="7678" width="18.140625" style="21" customWidth="1"/>
    <col min="7679" max="7679" width="28.7109375" style="21" customWidth="1"/>
    <col min="7680" max="7680" width="8" style="21" customWidth="1"/>
    <col min="7681" max="7683" width="2.7109375" style="21" customWidth="1"/>
    <col min="7684" max="7684" width="2.28515625" style="21" customWidth="1"/>
    <col min="7685" max="7685" width="63.28515625" style="21" customWidth="1"/>
    <col min="7686" max="7686" width="2.28515625" style="21" customWidth="1"/>
    <col min="7687" max="7687" width="64.7109375" style="21" customWidth="1"/>
    <col min="7688" max="7688" width="16.140625" style="21" customWidth="1"/>
    <col min="7689" max="7689" width="4.42578125" style="21" customWidth="1"/>
    <col min="7690" max="7690" width="4.85546875" style="21" customWidth="1"/>
    <col min="7691" max="7691" width="3.140625" style="21" customWidth="1"/>
    <col min="7692" max="7930" width="8.85546875" style="21"/>
    <col min="7931" max="7931" width="9.42578125" style="21" customWidth="1"/>
    <col min="7932" max="7932" width="10.28515625" style="21" customWidth="1"/>
    <col min="7933" max="7933" width="20.42578125" style="21" customWidth="1"/>
    <col min="7934" max="7934" width="18.140625" style="21" customWidth="1"/>
    <col min="7935" max="7935" width="28.7109375" style="21" customWidth="1"/>
    <col min="7936" max="7936" width="8" style="21" customWidth="1"/>
    <col min="7937" max="7939" width="2.7109375" style="21" customWidth="1"/>
    <col min="7940" max="7940" width="2.28515625" style="21" customWidth="1"/>
    <col min="7941" max="7941" width="63.28515625" style="21" customWidth="1"/>
    <col min="7942" max="7942" width="2.28515625" style="21" customWidth="1"/>
    <col min="7943" max="7943" width="64.7109375" style="21" customWidth="1"/>
    <col min="7944" max="7944" width="16.140625" style="21" customWidth="1"/>
    <col min="7945" max="7945" width="4.42578125" style="21" customWidth="1"/>
    <col min="7946" max="7946" width="4.85546875" style="21" customWidth="1"/>
    <col min="7947" max="7947" width="3.140625" style="21" customWidth="1"/>
    <col min="7948" max="8186" width="8.85546875" style="21"/>
    <col min="8187" max="8187" width="9.42578125" style="21" customWidth="1"/>
    <col min="8188" max="8188" width="10.28515625" style="21" customWidth="1"/>
    <col min="8189" max="8189" width="20.42578125" style="21" customWidth="1"/>
    <col min="8190" max="8190" width="18.140625" style="21" customWidth="1"/>
    <col min="8191" max="8191" width="28.7109375" style="21" customWidth="1"/>
    <col min="8192" max="8192" width="8" style="21" customWidth="1"/>
    <col min="8193" max="8195" width="2.7109375" style="21" customWidth="1"/>
    <col min="8196" max="8196" width="2.28515625" style="21" customWidth="1"/>
    <col min="8197" max="8197" width="63.28515625" style="21" customWidth="1"/>
    <col min="8198" max="8198" width="2.28515625" style="21" customWidth="1"/>
    <col min="8199" max="8199" width="64.7109375" style="21" customWidth="1"/>
    <col min="8200" max="8200" width="16.140625" style="21" customWidth="1"/>
    <col min="8201" max="8201" width="4.42578125" style="21" customWidth="1"/>
    <col min="8202" max="8202" width="4.85546875" style="21" customWidth="1"/>
    <col min="8203" max="8203" width="3.140625" style="21" customWidth="1"/>
    <col min="8204" max="8442" width="8.85546875" style="21"/>
    <col min="8443" max="8443" width="9.42578125" style="21" customWidth="1"/>
    <col min="8444" max="8444" width="10.28515625" style="21" customWidth="1"/>
    <col min="8445" max="8445" width="20.42578125" style="21" customWidth="1"/>
    <col min="8446" max="8446" width="18.140625" style="21" customWidth="1"/>
    <col min="8447" max="8447" width="28.7109375" style="21" customWidth="1"/>
    <col min="8448" max="8448" width="8" style="21" customWidth="1"/>
    <col min="8449" max="8451" width="2.7109375" style="21" customWidth="1"/>
    <col min="8452" max="8452" width="2.28515625" style="21" customWidth="1"/>
    <col min="8453" max="8453" width="63.28515625" style="21" customWidth="1"/>
    <col min="8454" max="8454" width="2.28515625" style="21" customWidth="1"/>
    <col min="8455" max="8455" width="64.7109375" style="21" customWidth="1"/>
    <col min="8456" max="8456" width="16.140625" style="21" customWidth="1"/>
    <col min="8457" max="8457" width="4.42578125" style="21" customWidth="1"/>
    <col min="8458" max="8458" width="4.85546875" style="21" customWidth="1"/>
    <col min="8459" max="8459" width="3.140625" style="21" customWidth="1"/>
    <col min="8460" max="8698" width="8.85546875" style="21"/>
    <col min="8699" max="8699" width="9.42578125" style="21" customWidth="1"/>
    <col min="8700" max="8700" width="10.28515625" style="21" customWidth="1"/>
    <col min="8701" max="8701" width="20.42578125" style="21" customWidth="1"/>
    <col min="8702" max="8702" width="18.140625" style="21" customWidth="1"/>
    <col min="8703" max="8703" width="28.7109375" style="21" customWidth="1"/>
    <col min="8704" max="8704" width="8" style="21" customWidth="1"/>
    <col min="8705" max="8707" width="2.7109375" style="21" customWidth="1"/>
    <col min="8708" max="8708" width="2.28515625" style="21" customWidth="1"/>
    <col min="8709" max="8709" width="63.28515625" style="21" customWidth="1"/>
    <col min="8710" max="8710" width="2.28515625" style="21" customWidth="1"/>
    <col min="8711" max="8711" width="64.7109375" style="21" customWidth="1"/>
    <col min="8712" max="8712" width="16.140625" style="21" customWidth="1"/>
    <col min="8713" max="8713" width="4.42578125" style="21" customWidth="1"/>
    <col min="8714" max="8714" width="4.85546875" style="21" customWidth="1"/>
    <col min="8715" max="8715" width="3.140625" style="21" customWidth="1"/>
    <col min="8716" max="8954" width="8.85546875" style="21"/>
    <col min="8955" max="8955" width="9.42578125" style="21" customWidth="1"/>
    <col min="8956" max="8956" width="10.28515625" style="21" customWidth="1"/>
    <col min="8957" max="8957" width="20.42578125" style="21" customWidth="1"/>
    <col min="8958" max="8958" width="18.140625" style="21" customWidth="1"/>
    <col min="8959" max="8959" width="28.7109375" style="21" customWidth="1"/>
    <col min="8960" max="8960" width="8" style="21" customWidth="1"/>
    <col min="8961" max="8963" width="2.7109375" style="21" customWidth="1"/>
    <col min="8964" max="8964" width="2.28515625" style="21" customWidth="1"/>
    <col min="8965" max="8965" width="63.28515625" style="21" customWidth="1"/>
    <col min="8966" max="8966" width="2.28515625" style="21" customWidth="1"/>
    <col min="8967" max="8967" width="64.7109375" style="21" customWidth="1"/>
    <col min="8968" max="8968" width="16.140625" style="21" customWidth="1"/>
    <col min="8969" max="8969" width="4.42578125" style="21" customWidth="1"/>
    <col min="8970" max="8970" width="4.85546875" style="21" customWidth="1"/>
    <col min="8971" max="8971" width="3.140625" style="21" customWidth="1"/>
    <col min="8972" max="9210" width="8.85546875" style="21"/>
    <col min="9211" max="9211" width="9.42578125" style="21" customWidth="1"/>
    <col min="9212" max="9212" width="10.28515625" style="21" customWidth="1"/>
    <col min="9213" max="9213" width="20.42578125" style="21" customWidth="1"/>
    <col min="9214" max="9214" width="18.140625" style="21" customWidth="1"/>
    <col min="9215" max="9215" width="28.7109375" style="21" customWidth="1"/>
    <col min="9216" max="9216" width="8" style="21" customWidth="1"/>
    <col min="9217" max="9219" width="2.7109375" style="21" customWidth="1"/>
    <col min="9220" max="9220" width="2.28515625" style="21" customWidth="1"/>
    <col min="9221" max="9221" width="63.28515625" style="21" customWidth="1"/>
    <col min="9222" max="9222" width="2.28515625" style="21" customWidth="1"/>
    <col min="9223" max="9223" width="64.7109375" style="21" customWidth="1"/>
    <col min="9224" max="9224" width="16.140625" style="21" customWidth="1"/>
    <col min="9225" max="9225" width="4.42578125" style="21" customWidth="1"/>
    <col min="9226" max="9226" width="4.85546875" style="21" customWidth="1"/>
    <col min="9227" max="9227" width="3.140625" style="21" customWidth="1"/>
    <col min="9228" max="9466" width="8.85546875" style="21"/>
    <col min="9467" max="9467" width="9.42578125" style="21" customWidth="1"/>
    <col min="9468" max="9468" width="10.28515625" style="21" customWidth="1"/>
    <col min="9469" max="9469" width="20.42578125" style="21" customWidth="1"/>
    <col min="9470" max="9470" width="18.140625" style="21" customWidth="1"/>
    <col min="9471" max="9471" width="28.7109375" style="21" customWidth="1"/>
    <col min="9472" max="9472" width="8" style="21" customWidth="1"/>
    <col min="9473" max="9475" width="2.7109375" style="21" customWidth="1"/>
    <col min="9476" max="9476" width="2.28515625" style="21" customWidth="1"/>
    <col min="9477" max="9477" width="63.28515625" style="21" customWidth="1"/>
    <col min="9478" max="9478" width="2.28515625" style="21" customWidth="1"/>
    <col min="9479" max="9479" width="64.7109375" style="21" customWidth="1"/>
    <col min="9480" max="9480" width="16.140625" style="21" customWidth="1"/>
    <col min="9481" max="9481" width="4.42578125" style="21" customWidth="1"/>
    <col min="9482" max="9482" width="4.85546875" style="21" customWidth="1"/>
    <col min="9483" max="9483" width="3.140625" style="21" customWidth="1"/>
    <col min="9484" max="9722" width="8.85546875" style="21"/>
    <col min="9723" max="9723" width="9.42578125" style="21" customWidth="1"/>
    <col min="9724" max="9724" width="10.28515625" style="21" customWidth="1"/>
    <col min="9725" max="9725" width="20.42578125" style="21" customWidth="1"/>
    <col min="9726" max="9726" width="18.140625" style="21" customWidth="1"/>
    <col min="9727" max="9727" width="28.7109375" style="21" customWidth="1"/>
    <col min="9728" max="9728" width="8" style="21" customWidth="1"/>
    <col min="9729" max="9731" width="2.7109375" style="21" customWidth="1"/>
    <col min="9732" max="9732" width="2.28515625" style="21" customWidth="1"/>
    <col min="9733" max="9733" width="63.28515625" style="21" customWidth="1"/>
    <col min="9734" max="9734" width="2.28515625" style="21" customWidth="1"/>
    <col min="9735" max="9735" width="64.7109375" style="21" customWidth="1"/>
    <col min="9736" max="9736" width="16.140625" style="21" customWidth="1"/>
    <col min="9737" max="9737" width="4.42578125" style="21" customWidth="1"/>
    <col min="9738" max="9738" width="4.85546875" style="21" customWidth="1"/>
    <col min="9739" max="9739" width="3.140625" style="21" customWidth="1"/>
    <col min="9740" max="9978" width="8.85546875" style="21"/>
    <col min="9979" max="9979" width="9.42578125" style="21" customWidth="1"/>
    <col min="9980" max="9980" width="10.28515625" style="21" customWidth="1"/>
    <col min="9981" max="9981" width="20.42578125" style="21" customWidth="1"/>
    <col min="9982" max="9982" width="18.140625" style="21" customWidth="1"/>
    <col min="9983" max="9983" width="28.7109375" style="21" customWidth="1"/>
    <col min="9984" max="9984" width="8" style="21" customWidth="1"/>
    <col min="9985" max="9987" width="2.7109375" style="21" customWidth="1"/>
    <col min="9988" max="9988" width="2.28515625" style="21" customWidth="1"/>
    <col min="9989" max="9989" width="63.28515625" style="21" customWidth="1"/>
    <col min="9990" max="9990" width="2.28515625" style="21" customWidth="1"/>
    <col min="9991" max="9991" width="64.7109375" style="21" customWidth="1"/>
    <col min="9992" max="9992" width="16.140625" style="21" customWidth="1"/>
    <col min="9993" max="9993" width="4.42578125" style="21" customWidth="1"/>
    <col min="9994" max="9994" width="4.85546875" style="21" customWidth="1"/>
    <col min="9995" max="9995" width="3.140625" style="21" customWidth="1"/>
    <col min="9996" max="10234" width="8.85546875" style="21"/>
    <col min="10235" max="10235" width="9.42578125" style="21" customWidth="1"/>
    <col min="10236" max="10236" width="10.28515625" style="21" customWidth="1"/>
    <col min="10237" max="10237" width="20.42578125" style="21" customWidth="1"/>
    <col min="10238" max="10238" width="18.140625" style="21" customWidth="1"/>
    <col min="10239" max="10239" width="28.7109375" style="21" customWidth="1"/>
    <col min="10240" max="10240" width="8" style="21" customWidth="1"/>
    <col min="10241" max="10243" width="2.7109375" style="21" customWidth="1"/>
    <col min="10244" max="10244" width="2.28515625" style="21" customWidth="1"/>
    <col min="10245" max="10245" width="63.28515625" style="21" customWidth="1"/>
    <col min="10246" max="10246" width="2.28515625" style="21" customWidth="1"/>
    <col min="10247" max="10247" width="64.7109375" style="21" customWidth="1"/>
    <col min="10248" max="10248" width="16.140625" style="21" customWidth="1"/>
    <col min="10249" max="10249" width="4.42578125" style="21" customWidth="1"/>
    <col min="10250" max="10250" width="4.85546875" style="21" customWidth="1"/>
    <col min="10251" max="10251" width="3.140625" style="21" customWidth="1"/>
    <col min="10252" max="10490" width="8.85546875" style="21"/>
    <col min="10491" max="10491" width="9.42578125" style="21" customWidth="1"/>
    <col min="10492" max="10492" width="10.28515625" style="21" customWidth="1"/>
    <col min="10493" max="10493" width="20.42578125" style="21" customWidth="1"/>
    <col min="10494" max="10494" width="18.140625" style="21" customWidth="1"/>
    <col min="10495" max="10495" width="28.7109375" style="21" customWidth="1"/>
    <col min="10496" max="10496" width="8" style="21" customWidth="1"/>
    <col min="10497" max="10499" width="2.7109375" style="21" customWidth="1"/>
    <col min="10500" max="10500" width="2.28515625" style="21" customWidth="1"/>
    <col min="10501" max="10501" width="63.28515625" style="21" customWidth="1"/>
    <col min="10502" max="10502" width="2.28515625" style="21" customWidth="1"/>
    <col min="10503" max="10503" width="64.7109375" style="21" customWidth="1"/>
    <col min="10504" max="10504" width="16.140625" style="21" customWidth="1"/>
    <col min="10505" max="10505" width="4.42578125" style="21" customWidth="1"/>
    <col min="10506" max="10506" width="4.85546875" style="21" customWidth="1"/>
    <col min="10507" max="10507" width="3.140625" style="21" customWidth="1"/>
    <col min="10508" max="10746" width="8.85546875" style="21"/>
    <col min="10747" max="10747" width="9.42578125" style="21" customWidth="1"/>
    <col min="10748" max="10748" width="10.28515625" style="21" customWidth="1"/>
    <col min="10749" max="10749" width="20.42578125" style="21" customWidth="1"/>
    <col min="10750" max="10750" width="18.140625" style="21" customWidth="1"/>
    <col min="10751" max="10751" width="28.7109375" style="21" customWidth="1"/>
    <col min="10752" max="10752" width="8" style="21" customWidth="1"/>
    <col min="10753" max="10755" width="2.7109375" style="21" customWidth="1"/>
    <col min="10756" max="10756" width="2.28515625" style="21" customWidth="1"/>
    <col min="10757" max="10757" width="63.28515625" style="21" customWidth="1"/>
    <col min="10758" max="10758" width="2.28515625" style="21" customWidth="1"/>
    <col min="10759" max="10759" width="64.7109375" style="21" customWidth="1"/>
    <col min="10760" max="10760" width="16.140625" style="21" customWidth="1"/>
    <col min="10761" max="10761" width="4.42578125" style="21" customWidth="1"/>
    <col min="10762" max="10762" width="4.85546875" style="21" customWidth="1"/>
    <col min="10763" max="10763" width="3.140625" style="21" customWidth="1"/>
    <col min="10764" max="11002" width="8.85546875" style="21"/>
    <col min="11003" max="11003" width="9.42578125" style="21" customWidth="1"/>
    <col min="11004" max="11004" width="10.28515625" style="21" customWidth="1"/>
    <col min="11005" max="11005" width="20.42578125" style="21" customWidth="1"/>
    <col min="11006" max="11006" width="18.140625" style="21" customWidth="1"/>
    <col min="11007" max="11007" width="28.7109375" style="21" customWidth="1"/>
    <col min="11008" max="11008" width="8" style="21" customWidth="1"/>
    <col min="11009" max="11011" width="2.7109375" style="21" customWidth="1"/>
    <col min="11012" max="11012" width="2.28515625" style="21" customWidth="1"/>
    <col min="11013" max="11013" width="63.28515625" style="21" customWidth="1"/>
    <col min="11014" max="11014" width="2.28515625" style="21" customWidth="1"/>
    <col min="11015" max="11015" width="64.7109375" style="21" customWidth="1"/>
    <col min="11016" max="11016" width="16.140625" style="21" customWidth="1"/>
    <col min="11017" max="11017" width="4.42578125" style="21" customWidth="1"/>
    <col min="11018" max="11018" width="4.85546875" style="21" customWidth="1"/>
    <col min="11019" max="11019" width="3.140625" style="21" customWidth="1"/>
    <col min="11020" max="11258" width="8.85546875" style="21"/>
    <col min="11259" max="11259" width="9.42578125" style="21" customWidth="1"/>
    <col min="11260" max="11260" width="10.28515625" style="21" customWidth="1"/>
    <col min="11261" max="11261" width="20.42578125" style="21" customWidth="1"/>
    <col min="11262" max="11262" width="18.140625" style="21" customWidth="1"/>
    <col min="11263" max="11263" width="28.7109375" style="21" customWidth="1"/>
    <col min="11264" max="11264" width="8" style="21" customWidth="1"/>
    <col min="11265" max="11267" width="2.7109375" style="21" customWidth="1"/>
    <col min="11268" max="11268" width="2.28515625" style="21" customWidth="1"/>
    <col min="11269" max="11269" width="63.28515625" style="21" customWidth="1"/>
    <col min="11270" max="11270" width="2.28515625" style="21" customWidth="1"/>
    <col min="11271" max="11271" width="64.7109375" style="21" customWidth="1"/>
    <col min="11272" max="11272" width="16.140625" style="21" customWidth="1"/>
    <col min="11273" max="11273" width="4.42578125" style="21" customWidth="1"/>
    <col min="11274" max="11274" width="4.85546875" style="21" customWidth="1"/>
    <col min="11275" max="11275" width="3.140625" style="21" customWidth="1"/>
    <col min="11276" max="11514" width="8.85546875" style="21"/>
    <col min="11515" max="11515" width="9.42578125" style="21" customWidth="1"/>
    <col min="11516" max="11516" width="10.28515625" style="21" customWidth="1"/>
    <col min="11517" max="11517" width="20.42578125" style="21" customWidth="1"/>
    <col min="11518" max="11518" width="18.140625" style="21" customWidth="1"/>
    <col min="11519" max="11519" width="28.7109375" style="21" customWidth="1"/>
    <col min="11520" max="11520" width="8" style="21" customWidth="1"/>
    <col min="11521" max="11523" width="2.7109375" style="21" customWidth="1"/>
    <col min="11524" max="11524" width="2.28515625" style="21" customWidth="1"/>
    <col min="11525" max="11525" width="63.28515625" style="21" customWidth="1"/>
    <col min="11526" max="11526" width="2.28515625" style="21" customWidth="1"/>
    <col min="11527" max="11527" width="64.7109375" style="21" customWidth="1"/>
    <col min="11528" max="11528" width="16.140625" style="21" customWidth="1"/>
    <col min="11529" max="11529" width="4.42578125" style="21" customWidth="1"/>
    <col min="11530" max="11530" width="4.85546875" style="21" customWidth="1"/>
    <col min="11531" max="11531" width="3.140625" style="21" customWidth="1"/>
    <col min="11532" max="11770" width="8.85546875" style="21"/>
    <col min="11771" max="11771" width="9.42578125" style="21" customWidth="1"/>
    <col min="11772" max="11772" width="10.28515625" style="21" customWidth="1"/>
    <col min="11773" max="11773" width="20.42578125" style="21" customWidth="1"/>
    <col min="11774" max="11774" width="18.140625" style="21" customWidth="1"/>
    <col min="11775" max="11775" width="28.7109375" style="21" customWidth="1"/>
    <col min="11776" max="11776" width="8" style="21" customWidth="1"/>
    <col min="11777" max="11779" width="2.7109375" style="21" customWidth="1"/>
    <col min="11780" max="11780" width="2.28515625" style="21" customWidth="1"/>
    <col min="11781" max="11781" width="63.28515625" style="21" customWidth="1"/>
    <col min="11782" max="11782" width="2.28515625" style="21" customWidth="1"/>
    <col min="11783" max="11783" width="64.7109375" style="21" customWidth="1"/>
    <col min="11784" max="11784" width="16.140625" style="21" customWidth="1"/>
    <col min="11785" max="11785" width="4.42578125" style="21" customWidth="1"/>
    <col min="11786" max="11786" width="4.85546875" style="21" customWidth="1"/>
    <col min="11787" max="11787" width="3.140625" style="21" customWidth="1"/>
    <col min="11788" max="12026" width="8.85546875" style="21"/>
    <col min="12027" max="12027" width="9.42578125" style="21" customWidth="1"/>
    <col min="12028" max="12028" width="10.28515625" style="21" customWidth="1"/>
    <col min="12029" max="12029" width="20.42578125" style="21" customWidth="1"/>
    <col min="12030" max="12030" width="18.140625" style="21" customWidth="1"/>
    <col min="12031" max="12031" width="28.7109375" style="21" customWidth="1"/>
    <col min="12032" max="12032" width="8" style="21" customWidth="1"/>
    <col min="12033" max="12035" width="2.7109375" style="21" customWidth="1"/>
    <col min="12036" max="12036" width="2.28515625" style="21" customWidth="1"/>
    <col min="12037" max="12037" width="63.28515625" style="21" customWidth="1"/>
    <col min="12038" max="12038" width="2.28515625" style="21" customWidth="1"/>
    <col min="12039" max="12039" width="64.7109375" style="21" customWidth="1"/>
    <col min="12040" max="12040" width="16.140625" style="21" customWidth="1"/>
    <col min="12041" max="12041" width="4.42578125" style="21" customWidth="1"/>
    <col min="12042" max="12042" width="4.85546875" style="21" customWidth="1"/>
    <col min="12043" max="12043" width="3.140625" style="21" customWidth="1"/>
    <col min="12044" max="12282" width="8.85546875" style="21"/>
    <col min="12283" max="12283" width="9.42578125" style="21" customWidth="1"/>
    <col min="12284" max="12284" width="10.28515625" style="21" customWidth="1"/>
    <col min="12285" max="12285" width="20.42578125" style="21" customWidth="1"/>
    <col min="12286" max="12286" width="18.140625" style="21" customWidth="1"/>
    <col min="12287" max="12287" width="28.7109375" style="21" customWidth="1"/>
    <col min="12288" max="12288" width="8" style="21" customWidth="1"/>
    <col min="12289" max="12291" width="2.7109375" style="21" customWidth="1"/>
    <col min="12292" max="12292" width="2.28515625" style="21" customWidth="1"/>
    <col min="12293" max="12293" width="63.28515625" style="21" customWidth="1"/>
    <col min="12294" max="12294" width="2.28515625" style="21" customWidth="1"/>
    <col min="12295" max="12295" width="64.7109375" style="21" customWidth="1"/>
    <col min="12296" max="12296" width="16.140625" style="21" customWidth="1"/>
    <col min="12297" max="12297" width="4.42578125" style="21" customWidth="1"/>
    <col min="12298" max="12298" width="4.85546875" style="21" customWidth="1"/>
    <col min="12299" max="12299" width="3.140625" style="21" customWidth="1"/>
    <col min="12300" max="12538" width="8.85546875" style="21"/>
    <col min="12539" max="12539" width="9.42578125" style="21" customWidth="1"/>
    <col min="12540" max="12540" width="10.28515625" style="21" customWidth="1"/>
    <col min="12541" max="12541" width="20.42578125" style="21" customWidth="1"/>
    <col min="12542" max="12542" width="18.140625" style="21" customWidth="1"/>
    <col min="12543" max="12543" width="28.7109375" style="21" customWidth="1"/>
    <col min="12544" max="12544" width="8" style="21" customWidth="1"/>
    <col min="12545" max="12547" width="2.7109375" style="21" customWidth="1"/>
    <col min="12548" max="12548" width="2.28515625" style="21" customWidth="1"/>
    <col min="12549" max="12549" width="63.28515625" style="21" customWidth="1"/>
    <col min="12550" max="12550" width="2.28515625" style="21" customWidth="1"/>
    <col min="12551" max="12551" width="64.7109375" style="21" customWidth="1"/>
    <col min="12552" max="12552" width="16.140625" style="21" customWidth="1"/>
    <col min="12553" max="12553" width="4.42578125" style="21" customWidth="1"/>
    <col min="12554" max="12554" width="4.85546875" style="21" customWidth="1"/>
    <col min="12555" max="12555" width="3.140625" style="21" customWidth="1"/>
    <col min="12556" max="12794" width="8.85546875" style="21"/>
    <col min="12795" max="12795" width="9.42578125" style="21" customWidth="1"/>
    <col min="12796" max="12796" width="10.28515625" style="21" customWidth="1"/>
    <col min="12797" max="12797" width="20.42578125" style="21" customWidth="1"/>
    <col min="12798" max="12798" width="18.140625" style="21" customWidth="1"/>
    <col min="12799" max="12799" width="28.7109375" style="21" customWidth="1"/>
    <col min="12800" max="12800" width="8" style="21" customWidth="1"/>
    <col min="12801" max="12803" width="2.7109375" style="21" customWidth="1"/>
    <col min="12804" max="12804" width="2.28515625" style="21" customWidth="1"/>
    <col min="12805" max="12805" width="63.28515625" style="21" customWidth="1"/>
    <col min="12806" max="12806" width="2.28515625" style="21" customWidth="1"/>
    <col min="12807" max="12807" width="64.7109375" style="21" customWidth="1"/>
    <col min="12808" max="12808" width="16.140625" style="21" customWidth="1"/>
    <col min="12809" max="12809" width="4.42578125" style="21" customWidth="1"/>
    <col min="12810" max="12810" width="4.85546875" style="21" customWidth="1"/>
    <col min="12811" max="12811" width="3.140625" style="21" customWidth="1"/>
    <col min="12812" max="13050" width="8.85546875" style="21"/>
    <col min="13051" max="13051" width="9.42578125" style="21" customWidth="1"/>
    <col min="13052" max="13052" width="10.28515625" style="21" customWidth="1"/>
    <col min="13053" max="13053" width="20.42578125" style="21" customWidth="1"/>
    <col min="13054" max="13054" width="18.140625" style="21" customWidth="1"/>
    <col min="13055" max="13055" width="28.7109375" style="21" customWidth="1"/>
    <col min="13056" max="13056" width="8" style="21" customWidth="1"/>
    <col min="13057" max="13059" width="2.7109375" style="21" customWidth="1"/>
    <col min="13060" max="13060" width="2.28515625" style="21" customWidth="1"/>
    <col min="13061" max="13061" width="63.28515625" style="21" customWidth="1"/>
    <col min="13062" max="13062" width="2.28515625" style="21" customWidth="1"/>
    <col min="13063" max="13063" width="64.7109375" style="21" customWidth="1"/>
    <col min="13064" max="13064" width="16.140625" style="21" customWidth="1"/>
    <col min="13065" max="13065" width="4.42578125" style="21" customWidth="1"/>
    <col min="13066" max="13066" width="4.85546875" style="21" customWidth="1"/>
    <col min="13067" max="13067" width="3.140625" style="21" customWidth="1"/>
    <col min="13068" max="13306" width="8.85546875" style="21"/>
    <col min="13307" max="13307" width="9.42578125" style="21" customWidth="1"/>
    <col min="13308" max="13308" width="10.28515625" style="21" customWidth="1"/>
    <col min="13309" max="13309" width="20.42578125" style="21" customWidth="1"/>
    <col min="13310" max="13310" width="18.140625" style="21" customWidth="1"/>
    <col min="13311" max="13311" width="28.7109375" style="21" customWidth="1"/>
    <col min="13312" max="13312" width="8" style="21" customWidth="1"/>
    <col min="13313" max="13315" width="2.7109375" style="21" customWidth="1"/>
    <col min="13316" max="13316" width="2.28515625" style="21" customWidth="1"/>
    <col min="13317" max="13317" width="63.28515625" style="21" customWidth="1"/>
    <col min="13318" max="13318" width="2.28515625" style="21" customWidth="1"/>
    <col min="13319" max="13319" width="64.7109375" style="21" customWidth="1"/>
    <col min="13320" max="13320" width="16.140625" style="21" customWidth="1"/>
    <col min="13321" max="13321" width="4.42578125" style="21" customWidth="1"/>
    <col min="13322" max="13322" width="4.85546875" style="21" customWidth="1"/>
    <col min="13323" max="13323" width="3.140625" style="21" customWidth="1"/>
    <col min="13324" max="13562" width="8.85546875" style="21"/>
    <col min="13563" max="13563" width="9.42578125" style="21" customWidth="1"/>
    <col min="13564" max="13564" width="10.28515625" style="21" customWidth="1"/>
    <col min="13565" max="13565" width="20.42578125" style="21" customWidth="1"/>
    <col min="13566" max="13566" width="18.140625" style="21" customWidth="1"/>
    <col min="13567" max="13567" width="28.7109375" style="21" customWidth="1"/>
    <col min="13568" max="13568" width="8" style="21" customWidth="1"/>
    <col min="13569" max="13571" width="2.7109375" style="21" customWidth="1"/>
    <col min="13572" max="13572" width="2.28515625" style="21" customWidth="1"/>
    <col min="13573" max="13573" width="63.28515625" style="21" customWidth="1"/>
    <col min="13574" max="13574" width="2.28515625" style="21" customWidth="1"/>
    <col min="13575" max="13575" width="64.7109375" style="21" customWidth="1"/>
    <col min="13576" max="13576" width="16.140625" style="21" customWidth="1"/>
    <col min="13577" max="13577" width="4.42578125" style="21" customWidth="1"/>
    <col min="13578" max="13578" width="4.85546875" style="21" customWidth="1"/>
    <col min="13579" max="13579" width="3.140625" style="21" customWidth="1"/>
    <col min="13580" max="13818" width="8.85546875" style="21"/>
    <col min="13819" max="13819" width="9.42578125" style="21" customWidth="1"/>
    <col min="13820" max="13820" width="10.28515625" style="21" customWidth="1"/>
    <col min="13821" max="13821" width="20.42578125" style="21" customWidth="1"/>
    <col min="13822" max="13822" width="18.140625" style="21" customWidth="1"/>
    <col min="13823" max="13823" width="28.7109375" style="21" customWidth="1"/>
    <col min="13824" max="13824" width="8" style="21" customWidth="1"/>
    <col min="13825" max="13827" width="2.7109375" style="21" customWidth="1"/>
    <col min="13828" max="13828" width="2.28515625" style="21" customWidth="1"/>
    <col min="13829" max="13829" width="63.28515625" style="21" customWidth="1"/>
    <col min="13830" max="13830" width="2.28515625" style="21" customWidth="1"/>
    <col min="13831" max="13831" width="64.7109375" style="21" customWidth="1"/>
    <col min="13832" max="13832" width="16.140625" style="21" customWidth="1"/>
    <col min="13833" max="13833" width="4.42578125" style="21" customWidth="1"/>
    <col min="13834" max="13834" width="4.85546875" style="21" customWidth="1"/>
    <col min="13835" max="13835" width="3.140625" style="21" customWidth="1"/>
    <col min="13836" max="14074" width="8.85546875" style="21"/>
    <col min="14075" max="14075" width="9.42578125" style="21" customWidth="1"/>
    <col min="14076" max="14076" width="10.28515625" style="21" customWidth="1"/>
    <col min="14077" max="14077" width="20.42578125" style="21" customWidth="1"/>
    <col min="14078" max="14078" width="18.140625" style="21" customWidth="1"/>
    <col min="14079" max="14079" width="28.7109375" style="21" customWidth="1"/>
    <col min="14080" max="14080" width="8" style="21" customWidth="1"/>
    <col min="14081" max="14083" width="2.7109375" style="21" customWidth="1"/>
    <col min="14084" max="14084" width="2.28515625" style="21" customWidth="1"/>
    <col min="14085" max="14085" width="63.28515625" style="21" customWidth="1"/>
    <col min="14086" max="14086" width="2.28515625" style="21" customWidth="1"/>
    <col min="14087" max="14087" width="64.7109375" style="21" customWidth="1"/>
    <col min="14088" max="14088" width="16.140625" style="21" customWidth="1"/>
    <col min="14089" max="14089" width="4.42578125" style="21" customWidth="1"/>
    <col min="14090" max="14090" width="4.85546875" style="21" customWidth="1"/>
    <col min="14091" max="14091" width="3.140625" style="21" customWidth="1"/>
    <col min="14092" max="14330" width="8.85546875" style="21"/>
    <col min="14331" max="14331" width="9.42578125" style="21" customWidth="1"/>
    <col min="14332" max="14332" width="10.28515625" style="21" customWidth="1"/>
    <col min="14333" max="14333" width="20.42578125" style="21" customWidth="1"/>
    <col min="14334" max="14334" width="18.140625" style="21" customWidth="1"/>
    <col min="14335" max="14335" width="28.7109375" style="21" customWidth="1"/>
    <col min="14336" max="14336" width="8" style="21" customWidth="1"/>
    <col min="14337" max="14339" width="2.7109375" style="21" customWidth="1"/>
    <col min="14340" max="14340" width="2.28515625" style="21" customWidth="1"/>
    <col min="14341" max="14341" width="63.28515625" style="21" customWidth="1"/>
    <col min="14342" max="14342" width="2.28515625" style="21" customWidth="1"/>
    <col min="14343" max="14343" width="64.7109375" style="21" customWidth="1"/>
    <col min="14344" max="14344" width="16.140625" style="21" customWidth="1"/>
    <col min="14345" max="14345" width="4.42578125" style="21" customWidth="1"/>
    <col min="14346" max="14346" width="4.85546875" style="21" customWidth="1"/>
    <col min="14347" max="14347" width="3.140625" style="21" customWidth="1"/>
    <col min="14348" max="14586" width="8.85546875" style="21"/>
    <col min="14587" max="14587" width="9.42578125" style="21" customWidth="1"/>
    <col min="14588" max="14588" width="10.28515625" style="21" customWidth="1"/>
    <col min="14589" max="14589" width="20.42578125" style="21" customWidth="1"/>
    <col min="14590" max="14590" width="18.140625" style="21" customWidth="1"/>
    <col min="14591" max="14591" width="28.7109375" style="21" customWidth="1"/>
    <col min="14592" max="14592" width="8" style="21" customWidth="1"/>
    <col min="14593" max="14595" width="2.7109375" style="21" customWidth="1"/>
    <col min="14596" max="14596" width="2.28515625" style="21" customWidth="1"/>
    <col min="14597" max="14597" width="63.28515625" style="21" customWidth="1"/>
    <col min="14598" max="14598" width="2.28515625" style="21" customWidth="1"/>
    <col min="14599" max="14599" width="64.7109375" style="21" customWidth="1"/>
    <col min="14600" max="14600" width="16.140625" style="21" customWidth="1"/>
    <col min="14601" max="14601" width="4.42578125" style="21" customWidth="1"/>
    <col min="14602" max="14602" width="4.85546875" style="21" customWidth="1"/>
    <col min="14603" max="14603" width="3.140625" style="21" customWidth="1"/>
    <col min="14604" max="14842" width="8.85546875" style="21"/>
    <col min="14843" max="14843" width="9.42578125" style="21" customWidth="1"/>
    <col min="14844" max="14844" width="10.28515625" style="21" customWidth="1"/>
    <col min="14845" max="14845" width="20.42578125" style="21" customWidth="1"/>
    <col min="14846" max="14846" width="18.140625" style="21" customWidth="1"/>
    <col min="14847" max="14847" width="28.7109375" style="21" customWidth="1"/>
    <col min="14848" max="14848" width="8" style="21" customWidth="1"/>
    <col min="14849" max="14851" width="2.7109375" style="21" customWidth="1"/>
    <col min="14852" max="14852" width="2.28515625" style="21" customWidth="1"/>
    <col min="14853" max="14853" width="63.28515625" style="21" customWidth="1"/>
    <col min="14854" max="14854" width="2.28515625" style="21" customWidth="1"/>
    <col min="14855" max="14855" width="64.7109375" style="21" customWidth="1"/>
    <col min="14856" max="14856" width="16.140625" style="21" customWidth="1"/>
    <col min="14857" max="14857" width="4.42578125" style="21" customWidth="1"/>
    <col min="14858" max="14858" width="4.85546875" style="21" customWidth="1"/>
    <col min="14859" max="14859" width="3.140625" style="21" customWidth="1"/>
    <col min="14860" max="15098" width="8.85546875" style="21"/>
    <col min="15099" max="15099" width="9.42578125" style="21" customWidth="1"/>
    <col min="15100" max="15100" width="10.28515625" style="21" customWidth="1"/>
    <col min="15101" max="15101" width="20.42578125" style="21" customWidth="1"/>
    <col min="15102" max="15102" width="18.140625" style="21" customWidth="1"/>
    <col min="15103" max="15103" width="28.7109375" style="21" customWidth="1"/>
    <col min="15104" max="15104" width="8" style="21" customWidth="1"/>
    <col min="15105" max="15107" width="2.7109375" style="21" customWidth="1"/>
    <col min="15108" max="15108" width="2.28515625" style="21" customWidth="1"/>
    <col min="15109" max="15109" width="63.28515625" style="21" customWidth="1"/>
    <col min="15110" max="15110" width="2.28515625" style="21" customWidth="1"/>
    <col min="15111" max="15111" width="64.7109375" style="21" customWidth="1"/>
    <col min="15112" max="15112" width="16.140625" style="21" customWidth="1"/>
    <col min="15113" max="15113" width="4.42578125" style="21" customWidth="1"/>
    <col min="15114" max="15114" width="4.85546875" style="21" customWidth="1"/>
    <col min="15115" max="15115" width="3.140625" style="21" customWidth="1"/>
    <col min="15116" max="15354" width="8.85546875" style="21"/>
    <col min="15355" max="15355" width="9.42578125" style="21" customWidth="1"/>
    <col min="15356" max="15356" width="10.28515625" style="21" customWidth="1"/>
    <col min="15357" max="15357" width="20.42578125" style="21" customWidth="1"/>
    <col min="15358" max="15358" width="18.140625" style="21" customWidth="1"/>
    <col min="15359" max="15359" width="28.7109375" style="21" customWidth="1"/>
    <col min="15360" max="15360" width="8" style="21" customWidth="1"/>
    <col min="15361" max="15363" width="2.7109375" style="21" customWidth="1"/>
    <col min="15364" max="15364" width="2.28515625" style="21" customWidth="1"/>
    <col min="15365" max="15365" width="63.28515625" style="21" customWidth="1"/>
    <col min="15366" max="15366" width="2.28515625" style="21" customWidth="1"/>
    <col min="15367" max="15367" width="64.7109375" style="21" customWidth="1"/>
    <col min="15368" max="15368" width="16.140625" style="21" customWidth="1"/>
    <col min="15369" max="15369" width="4.42578125" style="21" customWidth="1"/>
    <col min="15370" max="15370" width="4.85546875" style="21" customWidth="1"/>
    <col min="15371" max="15371" width="3.140625" style="21" customWidth="1"/>
    <col min="15372" max="15610" width="8.85546875" style="21"/>
    <col min="15611" max="15611" width="9.42578125" style="21" customWidth="1"/>
    <col min="15612" max="15612" width="10.28515625" style="21" customWidth="1"/>
    <col min="15613" max="15613" width="20.42578125" style="21" customWidth="1"/>
    <col min="15614" max="15614" width="18.140625" style="21" customWidth="1"/>
    <col min="15615" max="15615" width="28.7109375" style="21" customWidth="1"/>
    <col min="15616" max="15616" width="8" style="21" customWidth="1"/>
    <col min="15617" max="15619" width="2.7109375" style="21" customWidth="1"/>
    <col min="15620" max="15620" width="2.28515625" style="21" customWidth="1"/>
    <col min="15621" max="15621" width="63.28515625" style="21" customWidth="1"/>
    <col min="15622" max="15622" width="2.28515625" style="21" customWidth="1"/>
    <col min="15623" max="15623" width="64.7109375" style="21" customWidth="1"/>
    <col min="15624" max="15624" width="16.140625" style="21" customWidth="1"/>
    <col min="15625" max="15625" width="4.42578125" style="21" customWidth="1"/>
    <col min="15626" max="15626" width="4.85546875" style="21" customWidth="1"/>
    <col min="15627" max="15627" width="3.140625" style="21" customWidth="1"/>
    <col min="15628" max="15866" width="8.85546875" style="21"/>
    <col min="15867" max="15867" width="9.42578125" style="21" customWidth="1"/>
    <col min="15868" max="15868" width="10.28515625" style="21" customWidth="1"/>
    <col min="15869" max="15869" width="20.42578125" style="21" customWidth="1"/>
    <col min="15870" max="15870" width="18.140625" style="21" customWidth="1"/>
    <col min="15871" max="15871" width="28.7109375" style="21" customWidth="1"/>
    <col min="15872" max="15872" width="8" style="21" customWidth="1"/>
    <col min="15873" max="15875" width="2.7109375" style="21" customWidth="1"/>
    <col min="15876" max="15876" width="2.28515625" style="21" customWidth="1"/>
    <col min="15877" max="15877" width="63.28515625" style="21" customWidth="1"/>
    <col min="15878" max="15878" width="2.28515625" style="21" customWidth="1"/>
    <col min="15879" max="15879" width="64.7109375" style="21" customWidth="1"/>
    <col min="15880" max="15880" width="16.140625" style="21" customWidth="1"/>
    <col min="15881" max="15881" width="4.42578125" style="21" customWidth="1"/>
    <col min="15882" max="15882" width="4.85546875" style="21" customWidth="1"/>
    <col min="15883" max="15883" width="3.140625" style="21" customWidth="1"/>
    <col min="15884" max="16122" width="8.85546875" style="21"/>
    <col min="16123" max="16123" width="9.42578125" style="21" customWidth="1"/>
    <col min="16124" max="16124" width="10.28515625" style="21" customWidth="1"/>
    <col min="16125" max="16125" width="20.42578125" style="21" customWidth="1"/>
    <col min="16126" max="16126" width="18.140625" style="21" customWidth="1"/>
    <col min="16127" max="16127" width="28.7109375" style="21" customWidth="1"/>
    <col min="16128" max="16128" width="8" style="21" customWidth="1"/>
    <col min="16129" max="16131" width="2.7109375" style="21" customWidth="1"/>
    <col min="16132" max="16132" width="2.28515625" style="21" customWidth="1"/>
    <col min="16133" max="16133" width="63.28515625" style="21" customWidth="1"/>
    <col min="16134" max="16134" width="2.28515625" style="21" customWidth="1"/>
    <col min="16135" max="16135" width="64.7109375" style="21" customWidth="1"/>
    <col min="16136" max="16136" width="16.140625" style="21" customWidth="1"/>
    <col min="16137" max="16137" width="4.42578125" style="21" customWidth="1"/>
    <col min="16138" max="16138" width="4.85546875" style="21" customWidth="1"/>
    <col min="16139" max="16139" width="3.140625" style="21" customWidth="1"/>
    <col min="16140" max="16384" width="8.85546875" style="21"/>
  </cols>
  <sheetData>
    <row r="1" spans="1:14" s="1" customFormat="1" ht="45" customHeight="1">
      <c r="A1" s="1" t="s">
        <v>1383</v>
      </c>
      <c r="G1" s="2"/>
      <c r="H1" s="2"/>
      <c r="I1" s="2"/>
      <c r="N1" s="3"/>
    </row>
    <row r="2" spans="1:14" s="8" customFormat="1">
      <c r="A2" s="5" t="s">
        <v>550</v>
      </c>
      <c r="B2" s="5" t="s">
        <v>551</v>
      </c>
      <c r="C2" s="5" t="s">
        <v>1</v>
      </c>
      <c r="D2" s="5" t="s">
        <v>2</v>
      </c>
      <c r="E2" s="5" t="s">
        <v>3</v>
      </c>
      <c r="F2" s="5" t="s">
        <v>4</v>
      </c>
      <c r="G2" s="4" t="s">
        <v>5</v>
      </c>
      <c r="H2" s="4" t="s">
        <v>6</v>
      </c>
      <c r="I2" s="4" t="s">
        <v>577</v>
      </c>
      <c r="J2" s="253" t="s">
        <v>8</v>
      </c>
      <c r="K2" s="253"/>
      <c r="L2" s="5" t="s">
        <v>9</v>
      </c>
      <c r="M2" s="6"/>
      <c r="N2" s="7" t="s">
        <v>10</v>
      </c>
    </row>
    <row r="3" spans="1:14" s="102" customFormat="1">
      <c r="A3" s="102" t="s">
        <v>509</v>
      </c>
      <c r="H3" s="103"/>
      <c r="I3" s="103"/>
      <c r="M3" s="178"/>
      <c r="N3" s="179"/>
    </row>
    <row r="4" spans="1:14">
      <c r="A4" s="10" t="s">
        <v>1105</v>
      </c>
      <c r="B4" s="10"/>
      <c r="C4" s="11" t="s">
        <v>15</v>
      </c>
      <c r="D4" s="9" t="s">
        <v>42</v>
      </c>
      <c r="E4" s="9" t="s">
        <v>73</v>
      </c>
      <c r="F4" s="9" t="s">
        <v>562</v>
      </c>
      <c r="G4" s="21"/>
      <c r="H4" s="9"/>
      <c r="I4" s="9"/>
      <c r="J4" s="12" t="s">
        <v>1106</v>
      </c>
      <c r="K4" s="12"/>
      <c r="L4" s="9" t="s">
        <v>1107</v>
      </c>
      <c r="N4" s="23" t="str">
        <f>A5</f>
        <v>MJ1.02</v>
      </c>
    </row>
    <row r="5" spans="1:14" ht="23.25" customHeight="1">
      <c r="A5" s="10" t="s">
        <v>1108</v>
      </c>
      <c r="B5" s="10"/>
      <c r="C5" s="11" t="s">
        <v>15</v>
      </c>
      <c r="D5" s="9" t="s">
        <v>42</v>
      </c>
      <c r="E5" s="9" t="s">
        <v>73</v>
      </c>
      <c r="F5" s="9" t="s">
        <v>562</v>
      </c>
      <c r="G5" s="21"/>
      <c r="H5" s="9"/>
      <c r="I5" s="9"/>
      <c r="J5" s="12" t="s">
        <v>1109</v>
      </c>
      <c r="K5" s="12"/>
      <c r="L5" s="9" t="s">
        <v>1110</v>
      </c>
      <c r="N5" s="23" t="str">
        <f>A6</f>
        <v>MJ1.03</v>
      </c>
    </row>
    <row r="6" spans="1:14" ht="33" customHeight="1">
      <c r="A6" s="10" t="s">
        <v>1111</v>
      </c>
      <c r="B6" s="10"/>
      <c r="C6" s="11" t="s">
        <v>15</v>
      </c>
      <c r="D6" s="9" t="s">
        <v>42</v>
      </c>
      <c r="E6" s="9" t="s">
        <v>73</v>
      </c>
      <c r="F6" s="9" t="s">
        <v>562</v>
      </c>
      <c r="G6" s="21"/>
      <c r="H6" s="9"/>
      <c r="I6" s="9"/>
      <c r="J6" s="270" t="s">
        <v>1112</v>
      </c>
      <c r="K6" s="270"/>
      <c r="L6" s="270" t="s">
        <v>1113</v>
      </c>
      <c r="M6" s="270"/>
      <c r="N6" s="23" t="str">
        <f>A7</f>
        <v>MJ1.04</v>
      </c>
    </row>
    <row r="7" spans="1:14" s="8" customFormat="1" ht="52.5" customHeight="1" collapsed="1">
      <c r="A7" s="10" t="s">
        <v>1114</v>
      </c>
      <c r="B7" s="16"/>
      <c r="C7" s="11" t="s">
        <v>15</v>
      </c>
      <c r="D7" s="9" t="s">
        <v>42</v>
      </c>
      <c r="E7" s="9" t="s">
        <v>50</v>
      </c>
      <c r="F7" s="9" t="s">
        <v>76</v>
      </c>
      <c r="G7" s="9"/>
      <c r="H7" s="9"/>
      <c r="J7" s="254" t="s">
        <v>1389</v>
      </c>
      <c r="K7" s="255"/>
      <c r="L7" s="254" t="s">
        <v>1115</v>
      </c>
      <c r="M7" s="254"/>
      <c r="N7" s="23" t="str">
        <f>A11</f>
        <v>MJ1.05</v>
      </c>
    </row>
    <row r="8" spans="1:14" hidden="1" outlineLevel="1">
      <c r="B8" s="18"/>
      <c r="C8" s="19" t="s">
        <v>53</v>
      </c>
      <c r="D8" s="19"/>
      <c r="E8" s="19" t="s">
        <v>27</v>
      </c>
      <c r="F8" s="19">
        <v>1</v>
      </c>
      <c r="G8" s="19"/>
      <c r="H8" s="19"/>
      <c r="I8" s="19"/>
      <c r="J8" s="19"/>
      <c r="K8" s="19" t="s">
        <v>1065</v>
      </c>
      <c r="L8" s="19"/>
      <c r="M8" s="19" t="s">
        <v>1066</v>
      </c>
      <c r="N8" s="20" t="str">
        <f>A11</f>
        <v>MJ1.05</v>
      </c>
    </row>
    <row r="9" spans="1:14" hidden="1" outlineLevel="1">
      <c r="B9" s="18"/>
      <c r="C9" s="19" t="s">
        <v>53</v>
      </c>
      <c r="D9" s="19"/>
      <c r="E9" s="19" t="s">
        <v>27</v>
      </c>
      <c r="F9" s="19">
        <v>2</v>
      </c>
      <c r="G9" s="19"/>
      <c r="H9" s="19"/>
      <c r="I9" s="19"/>
      <c r="J9" s="19"/>
      <c r="K9" s="19" t="s">
        <v>729</v>
      </c>
      <c r="L9" s="19"/>
      <c r="M9" s="19" t="s">
        <v>1067</v>
      </c>
      <c r="N9" s="20" t="str">
        <f>A11</f>
        <v>MJ1.05</v>
      </c>
    </row>
    <row r="10" spans="1:14" hidden="1" outlineLevel="1">
      <c r="B10" s="18"/>
      <c r="C10" s="19" t="s">
        <v>53</v>
      </c>
      <c r="D10" s="19"/>
      <c r="E10" s="19" t="s">
        <v>27</v>
      </c>
      <c r="F10" s="19">
        <v>3</v>
      </c>
      <c r="G10" s="19"/>
      <c r="H10" s="19"/>
      <c r="I10" s="19"/>
      <c r="J10" s="19"/>
      <c r="K10" s="19" t="s">
        <v>731</v>
      </c>
      <c r="L10" s="19"/>
      <c r="M10" s="19" t="s">
        <v>732</v>
      </c>
      <c r="N10" s="20" t="str">
        <f>A26</f>
        <v>MJ1.06</v>
      </c>
    </row>
    <row r="11" spans="1:14" s="8" customFormat="1" collapsed="1">
      <c r="A11" s="10" t="s">
        <v>1116</v>
      </c>
      <c r="B11" s="16"/>
      <c r="C11" s="11" t="s">
        <v>15</v>
      </c>
      <c r="D11" s="9" t="s">
        <v>42</v>
      </c>
      <c r="E11" s="9" t="s">
        <v>149</v>
      </c>
      <c r="F11" s="9" t="s">
        <v>76</v>
      </c>
      <c r="G11" s="9"/>
      <c r="H11" s="9"/>
      <c r="J11" s="9" t="s">
        <v>1117</v>
      </c>
      <c r="K11" s="16"/>
      <c r="L11" s="16" t="s">
        <v>1118</v>
      </c>
      <c r="M11" s="19"/>
      <c r="N11" s="23" t="str">
        <f>A25</f>
        <v>MJ1.05x</v>
      </c>
    </row>
    <row r="12" spans="1:14" s="14" customFormat="1" hidden="1" outlineLevel="1">
      <c r="A12" s="171"/>
      <c r="B12" s="171"/>
      <c r="C12" s="14" t="s">
        <v>53</v>
      </c>
      <c r="E12" s="14" t="s">
        <v>27</v>
      </c>
      <c r="F12" s="14">
        <v>1</v>
      </c>
      <c r="H12" s="16"/>
      <c r="I12" s="16"/>
      <c r="J12" s="171"/>
      <c r="K12" s="14" t="s">
        <v>1119</v>
      </c>
      <c r="L12" s="9"/>
      <c r="M12" s="14" t="s">
        <v>1039</v>
      </c>
      <c r="N12" s="20" t="str">
        <f>A26</f>
        <v>MJ1.06</v>
      </c>
    </row>
    <row r="13" spans="1:14" s="14" customFormat="1" hidden="1" outlineLevel="1">
      <c r="A13" s="171"/>
      <c r="B13" s="171"/>
      <c r="C13" s="14" t="s">
        <v>53</v>
      </c>
      <c r="E13" s="14" t="s">
        <v>27</v>
      </c>
      <c r="F13" s="14">
        <v>2</v>
      </c>
      <c r="H13" s="16"/>
      <c r="I13" s="16"/>
      <c r="J13" s="171"/>
      <c r="K13" s="14" t="s">
        <v>1120</v>
      </c>
      <c r="L13" s="9"/>
      <c r="M13" s="14" t="s">
        <v>1040</v>
      </c>
      <c r="N13" s="20" t="str">
        <f>A26</f>
        <v>MJ1.06</v>
      </c>
    </row>
    <row r="14" spans="1:14" s="14" customFormat="1" hidden="1" outlineLevel="1">
      <c r="A14" s="171"/>
      <c r="B14" s="171"/>
      <c r="C14" s="14" t="s">
        <v>53</v>
      </c>
      <c r="E14" s="14" t="s">
        <v>27</v>
      </c>
      <c r="F14" s="14">
        <v>3</v>
      </c>
      <c r="H14" s="16"/>
      <c r="I14" s="16"/>
      <c r="J14" s="171"/>
      <c r="K14" s="14" t="s">
        <v>635</v>
      </c>
      <c r="L14" s="9"/>
      <c r="M14" s="14" t="s">
        <v>635</v>
      </c>
      <c r="N14" s="20" t="str">
        <f>A26</f>
        <v>MJ1.06</v>
      </c>
    </row>
    <row r="15" spans="1:14" s="14" customFormat="1" hidden="1" outlineLevel="1">
      <c r="A15" s="171"/>
      <c r="B15" s="171"/>
      <c r="C15" s="14" t="s">
        <v>53</v>
      </c>
      <c r="E15" s="14" t="s">
        <v>27</v>
      </c>
      <c r="F15" s="14">
        <v>4</v>
      </c>
      <c r="H15" s="9"/>
      <c r="I15" s="9"/>
      <c r="J15" s="171"/>
      <c r="K15" s="14" t="s">
        <v>636</v>
      </c>
      <c r="L15" s="9"/>
      <c r="M15" s="14" t="s">
        <v>636</v>
      </c>
      <c r="N15" s="20" t="str">
        <f>A26</f>
        <v>MJ1.06</v>
      </c>
    </row>
    <row r="16" spans="1:14" s="14" customFormat="1" hidden="1" outlineLevel="1">
      <c r="A16" s="171"/>
      <c r="B16" s="171"/>
      <c r="C16" s="14" t="s">
        <v>53</v>
      </c>
      <c r="E16" s="14" t="s">
        <v>27</v>
      </c>
      <c r="F16" s="14">
        <v>5</v>
      </c>
      <c r="H16" s="16"/>
      <c r="I16" s="16"/>
      <c r="J16" s="171"/>
      <c r="K16" s="14" t="s">
        <v>1121</v>
      </c>
      <c r="L16" s="9"/>
      <c r="M16" s="14" t="s">
        <v>1122</v>
      </c>
      <c r="N16" s="20" t="str">
        <f>A26</f>
        <v>MJ1.06</v>
      </c>
    </row>
    <row r="17" spans="1:14" s="14" customFormat="1" hidden="1" outlineLevel="1">
      <c r="A17" s="171"/>
      <c r="B17" s="171"/>
      <c r="C17" s="14" t="s">
        <v>53</v>
      </c>
      <c r="E17" s="14" t="s">
        <v>27</v>
      </c>
      <c r="F17" s="14">
        <v>6</v>
      </c>
      <c r="H17" s="9"/>
      <c r="I17" s="9"/>
      <c r="J17" s="171"/>
      <c r="K17" s="14" t="s">
        <v>1123</v>
      </c>
      <c r="L17" s="9"/>
      <c r="M17" s="14" t="s">
        <v>1124</v>
      </c>
      <c r="N17" s="20" t="str">
        <f>A26</f>
        <v>MJ1.06</v>
      </c>
    </row>
    <row r="18" spans="1:14" s="14" customFormat="1" hidden="1" outlineLevel="1">
      <c r="A18" s="171"/>
      <c r="B18" s="171"/>
      <c r="C18" s="14" t="s">
        <v>53</v>
      </c>
      <c r="E18" s="14" t="s">
        <v>27</v>
      </c>
      <c r="F18" s="14">
        <v>7</v>
      </c>
      <c r="H18" s="9"/>
      <c r="I18" s="9"/>
      <c r="J18" s="171"/>
      <c r="K18" s="14" t="s">
        <v>1125</v>
      </c>
      <c r="L18" s="9"/>
      <c r="M18" s="14" t="s">
        <v>1126</v>
      </c>
      <c r="N18" s="20" t="str">
        <f>A26</f>
        <v>MJ1.06</v>
      </c>
    </row>
    <row r="19" spans="1:14" s="14" customFormat="1" hidden="1" outlineLevel="1">
      <c r="A19" s="171"/>
      <c r="B19" s="171"/>
      <c r="C19" s="14" t="s">
        <v>53</v>
      </c>
      <c r="E19" s="14" t="s">
        <v>27</v>
      </c>
      <c r="F19" s="14">
        <v>8</v>
      </c>
      <c r="H19" s="9"/>
      <c r="I19" s="9"/>
      <c r="J19" s="171"/>
      <c r="K19" s="14" t="s">
        <v>1127</v>
      </c>
      <c r="L19" s="9"/>
      <c r="M19" s="14" t="s">
        <v>1128</v>
      </c>
      <c r="N19" s="20" t="str">
        <f>A26</f>
        <v>MJ1.06</v>
      </c>
    </row>
    <row r="20" spans="1:14" s="14" customFormat="1" hidden="1" outlineLevel="1">
      <c r="A20" s="171"/>
      <c r="B20" s="171"/>
      <c r="C20" s="14" t="s">
        <v>53</v>
      </c>
      <c r="E20" s="14" t="s">
        <v>27</v>
      </c>
      <c r="F20" s="14">
        <v>9</v>
      </c>
      <c r="H20" s="9"/>
      <c r="I20" s="9"/>
      <c r="J20" s="171"/>
      <c r="K20" s="14" t="s">
        <v>573</v>
      </c>
      <c r="L20" s="9"/>
      <c r="M20" s="99" t="s">
        <v>1129</v>
      </c>
      <c r="N20" s="20" t="str">
        <f>A26</f>
        <v>MJ1.06</v>
      </c>
    </row>
    <row r="21" spans="1:14" s="14" customFormat="1" hidden="1" outlineLevel="1">
      <c r="A21" s="171"/>
      <c r="B21" s="171"/>
      <c r="C21" s="14" t="s">
        <v>53</v>
      </c>
      <c r="E21" s="14" t="s">
        <v>27</v>
      </c>
      <c r="F21" s="14">
        <v>10</v>
      </c>
      <c r="H21" s="9"/>
      <c r="I21" s="9"/>
      <c r="J21" s="171"/>
      <c r="K21" s="14" t="s">
        <v>1130</v>
      </c>
      <c r="L21" s="9"/>
      <c r="M21" s="99" t="s">
        <v>573</v>
      </c>
      <c r="N21" s="20" t="str">
        <f>A26</f>
        <v>MJ1.06</v>
      </c>
    </row>
    <row r="22" spans="1:14" s="14" customFormat="1" hidden="1" outlineLevel="1">
      <c r="A22" s="171"/>
      <c r="B22" s="171"/>
      <c r="C22" s="14" t="s">
        <v>53</v>
      </c>
      <c r="E22" s="14" t="s">
        <v>27</v>
      </c>
      <c r="F22" s="14">
        <v>11</v>
      </c>
      <c r="H22" s="9"/>
      <c r="I22" s="9"/>
      <c r="J22" s="171"/>
      <c r="K22" s="14" t="s">
        <v>572</v>
      </c>
      <c r="L22" s="9"/>
      <c r="M22" s="99" t="s">
        <v>571</v>
      </c>
      <c r="N22" s="20" t="str">
        <f>A26</f>
        <v>MJ1.06</v>
      </c>
    </row>
    <row r="23" spans="1:14" s="14" customFormat="1" hidden="1" outlineLevel="1">
      <c r="A23" s="171"/>
      <c r="B23" s="171"/>
      <c r="C23" s="14" t="s">
        <v>53</v>
      </c>
      <c r="E23" s="14" t="s">
        <v>27</v>
      </c>
      <c r="F23" s="14">
        <v>12</v>
      </c>
      <c r="H23" s="9"/>
      <c r="I23" s="9"/>
      <c r="J23" s="171"/>
      <c r="K23" s="14" t="s">
        <v>1131</v>
      </c>
      <c r="L23" s="9"/>
      <c r="M23" s="14" t="s">
        <v>1131</v>
      </c>
      <c r="N23" s="20" t="str">
        <f>A26</f>
        <v>MJ1.06</v>
      </c>
    </row>
    <row r="24" spans="1:14" s="14" customFormat="1" hidden="1" outlineLevel="1">
      <c r="A24" s="171"/>
      <c r="B24" s="18" t="s">
        <v>143</v>
      </c>
      <c r="C24" s="180" t="str">
        <f>VLOOKUP($B24,[3]Codes!$A$1:$K$65536,2,FALSE)</f>
        <v>Response</v>
      </c>
      <c r="D24" s="19"/>
      <c r="E24" s="180" t="str">
        <f>VLOOKUP($B24,[3]Codes!$A$1:$K$65536,4,FALSE)</f>
        <v>Category option</v>
      </c>
      <c r="F24" s="180">
        <f>VLOOKUP($B24,[3]Codes!$A$1:$K$65536,5,FALSE)</f>
        <v>997</v>
      </c>
      <c r="G24" s="19"/>
      <c r="H24" s="19"/>
      <c r="I24" s="19"/>
      <c r="J24" s="19"/>
      <c r="K24" s="180" t="str">
        <f>VLOOKUP($B24,[3]Codes!$A$1:$K$65536,9,FALSE)</f>
        <v>Other (specify)</v>
      </c>
      <c r="L24" s="19"/>
      <c r="M24" s="180" t="str">
        <f>VLOOKUP($B24,[3]Codes!$A$1:$K$65536,11,FALSE)</f>
        <v>Seluk (spesifika)</v>
      </c>
      <c r="N24" s="20" t="str">
        <f>A25</f>
        <v>MJ1.05x</v>
      </c>
    </row>
    <row r="25" spans="1:14" s="13" customFormat="1">
      <c r="A25" s="10" t="s">
        <v>1132</v>
      </c>
      <c r="B25" s="11"/>
      <c r="C25" s="11" t="s">
        <v>15</v>
      </c>
      <c r="D25" s="11" t="s">
        <v>42</v>
      </c>
      <c r="E25" s="11" t="s">
        <v>74</v>
      </c>
      <c r="F25" s="11" t="s">
        <v>28</v>
      </c>
      <c r="G25" s="14"/>
      <c r="H25" s="14"/>
      <c r="I25" s="14"/>
      <c r="J25" s="16" t="s">
        <v>576</v>
      </c>
      <c r="L25" s="9" t="s">
        <v>1133</v>
      </c>
      <c r="N25" s="86" t="str">
        <f>A26</f>
        <v>MJ1.06</v>
      </c>
    </row>
    <row r="26" spans="1:14" s="9" customFormat="1" collapsed="1">
      <c r="A26" s="10" t="s">
        <v>1134</v>
      </c>
      <c r="B26" s="101"/>
      <c r="C26" s="11" t="s">
        <v>15</v>
      </c>
      <c r="D26" s="9" t="s">
        <v>42</v>
      </c>
      <c r="E26" s="9" t="s">
        <v>50</v>
      </c>
      <c r="F26" s="9" t="s">
        <v>76</v>
      </c>
      <c r="J26" s="101" t="s">
        <v>1135</v>
      </c>
      <c r="K26" s="181"/>
      <c r="L26" s="9" t="s">
        <v>1136</v>
      </c>
      <c r="M26" s="171"/>
      <c r="N26" s="23" t="str">
        <f>A29</f>
        <v>MJ1.07</v>
      </c>
    </row>
    <row r="27" spans="1:14" hidden="1" outlineLevel="1">
      <c r="B27" s="18" t="s">
        <v>45</v>
      </c>
      <c r="C27" s="180" t="str">
        <f>VLOOKUP($B27,[3]Codes!$A$1:$K$65536,2,FALSE)</f>
        <v>Response</v>
      </c>
      <c r="D27" s="19"/>
      <c r="E27" s="180" t="str">
        <f>VLOOKUP($B27,[3]Codes!$A$1:$K$65536,4,FALSE)</f>
        <v>Category option</v>
      </c>
      <c r="F27" s="180">
        <f>VLOOKUP($B27,[3]Codes!$A$1:$K$65536,5,FALSE)</f>
        <v>0</v>
      </c>
      <c r="G27" s="19"/>
      <c r="H27" s="19"/>
      <c r="I27" s="19"/>
      <c r="J27" s="19"/>
      <c r="K27" s="180" t="str">
        <f>VLOOKUP($B27,[3]Codes!$A$1:$K$65536,9,FALSE)</f>
        <v>No</v>
      </c>
      <c r="L27" s="19"/>
      <c r="M27" s="180" t="str">
        <f>VLOOKUP($B27,[3]Codes!$A$1:$K$65536,11,FALSE)</f>
        <v>Lae</v>
      </c>
      <c r="N27" s="20" t="str">
        <f>A29</f>
        <v>MJ1.07</v>
      </c>
    </row>
    <row r="28" spans="1:14" hidden="1" outlineLevel="1">
      <c r="B28" s="18" t="s">
        <v>48</v>
      </c>
      <c r="C28" s="180" t="str">
        <f>VLOOKUP($B28,[3]Codes!$A$1:$K$65536,2,FALSE)</f>
        <v>Response</v>
      </c>
      <c r="D28" s="19"/>
      <c r="E28" s="180" t="str">
        <f>VLOOKUP($B28,[3]Codes!$A$1:$K$65536,4,FALSE)</f>
        <v>Category option</v>
      </c>
      <c r="F28" s="180">
        <f>VLOOKUP($B28,[3]Codes!$A$1:$K$65536,5,FALSE)</f>
        <v>1</v>
      </c>
      <c r="G28" s="19"/>
      <c r="H28" s="19"/>
      <c r="I28" s="19"/>
      <c r="J28" s="19"/>
      <c r="K28" s="180" t="str">
        <f>VLOOKUP($B28,[3]Codes!$A$1:$K$65536,9,FALSE)</f>
        <v>Yes</v>
      </c>
      <c r="L28" s="19"/>
      <c r="M28" s="180" t="str">
        <f>VLOOKUP($B28,[3]Codes!$A$1:$K$65536,11,FALSE)</f>
        <v>Sim</v>
      </c>
      <c r="N28" s="20" t="str">
        <f>A29</f>
        <v>MJ1.07</v>
      </c>
    </row>
    <row r="29" spans="1:14" s="9" customFormat="1" collapsed="1">
      <c r="A29" s="10" t="s">
        <v>1137</v>
      </c>
      <c r="B29" s="101"/>
      <c r="C29" s="11" t="s">
        <v>15</v>
      </c>
      <c r="D29" s="9" t="s">
        <v>42</v>
      </c>
      <c r="E29" s="9" t="s">
        <v>50</v>
      </c>
      <c r="F29" s="9" t="s">
        <v>76</v>
      </c>
      <c r="H29" s="16"/>
      <c r="I29" s="16"/>
      <c r="J29" s="101" t="s">
        <v>1138</v>
      </c>
      <c r="K29" s="181"/>
      <c r="L29" s="9" t="s">
        <v>1139</v>
      </c>
      <c r="M29" s="171"/>
      <c r="N29" s="23" t="str">
        <f>A32</f>
        <v>MJ1.08</v>
      </c>
    </row>
    <row r="30" spans="1:14" hidden="1" outlineLevel="1">
      <c r="B30" s="18" t="s">
        <v>45</v>
      </c>
      <c r="C30" s="180" t="str">
        <f>VLOOKUP($B30,[3]Codes!$A$1:$K$65536,2,FALSE)</f>
        <v>Response</v>
      </c>
      <c r="D30" s="19"/>
      <c r="E30" s="180" t="str">
        <f>VLOOKUP($B30,[3]Codes!$A$1:$K$65536,4,FALSE)</f>
        <v>Category option</v>
      </c>
      <c r="F30" s="180">
        <f>VLOOKUP($B30,[3]Codes!$A$1:$K$65536,5,FALSE)</f>
        <v>0</v>
      </c>
      <c r="G30" s="19"/>
      <c r="H30" s="19"/>
      <c r="I30" s="19"/>
      <c r="J30" s="19"/>
      <c r="K30" s="180" t="str">
        <f>VLOOKUP($B30,[3]Codes!$A$1:$K$65536,9,FALSE)</f>
        <v>No</v>
      </c>
      <c r="L30" s="19"/>
      <c r="M30" s="180" t="str">
        <f>VLOOKUP($B30,[3]Codes!$A$1:$K$65536,11,FALSE)</f>
        <v>Lae</v>
      </c>
      <c r="N30" s="20" t="str">
        <f>A32</f>
        <v>MJ1.08</v>
      </c>
    </row>
    <row r="31" spans="1:14" hidden="1" outlineLevel="1">
      <c r="B31" s="18" t="s">
        <v>48</v>
      </c>
      <c r="C31" s="180" t="str">
        <f>VLOOKUP($B31,[3]Codes!$A$1:$K$65536,2,FALSE)</f>
        <v>Response</v>
      </c>
      <c r="D31" s="19"/>
      <c r="E31" s="180" t="str">
        <f>VLOOKUP($B31,[3]Codes!$A$1:$K$65536,4,FALSE)</f>
        <v>Category option</v>
      </c>
      <c r="F31" s="180">
        <f>VLOOKUP($B31,[3]Codes!$A$1:$K$65536,5,FALSE)</f>
        <v>1</v>
      </c>
      <c r="G31" s="19"/>
      <c r="H31" s="19"/>
      <c r="I31" s="19"/>
      <c r="J31" s="19"/>
      <c r="K31" s="180" t="str">
        <f>VLOOKUP($B31,[3]Codes!$A$1:$K$65536,9,FALSE)</f>
        <v>Yes</v>
      </c>
      <c r="L31" s="19"/>
      <c r="M31" s="180" t="str">
        <f>VLOOKUP($B31,[3]Codes!$A$1:$K$65536,11,FALSE)</f>
        <v>Sim</v>
      </c>
      <c r="N31" s="20" t="str">
        <f>A32</f>
        <v>MJ1.08</v>
      </c>
    </row>
    <row r="32" spans="1:14" s="9" customFormat="1" collapsed="1">
      <c r="A32" s="10" t="s">
        <v>1140</v>
      </c>
      <c r="B32" s="101"/>
      <c r="C32" s="11" t="s">
        <v>15</v>
      </c>
      <c r="D32" s="9" t="s">
        <v>42</v>
      </c>
      <c r="E32" s="9" t="s">
        <v>50</v>
      </c>
      <c r="F32" s="9" t="s">
        <v>76</v>
      </c>
      <c r="H32" s="16"/>
      <c r="I32" s="16"/>
      <c r="J32" s="101" t="s">
        <v>1141</v>
      </c>
      <c r="K32" s="101"/>
      <c r="L32" s="9" t="s">
        <v>1142</v>
      </c>
      <c r="M32" s="19"/>
      <c r="N32" s="23" t="str">
        <f>A35</f>
        <v>MJ1.09</v>
      </c>
    </row>
    <row r="33" spans="1:14" hidden="1" outlineLevel="1">
      <c r="B33" s="18" t="s">
        <v>45</v>
      </c>
      <c r="C33" s="180" t="str">
        <f>VLOOKUP($B33,[3]Codes!$A$1:$K$65536,2,FALSE)</f>
        <v>Response</v>
      </c>
      <c r="D33" s="19"/>
      <c r="E33" s="180" t="str">
        <f>VLOOKUP($B33,[3]Codes!$A$1:$K$65536,4,FALSE)</f>
        <v>Category option</v>
      </c>
      <c r="F33" s="180">
        <f>VLOOKUP($B33,[3]Codes!$A$1:$K$65536,5,FALSE)</f>
        <v>0</v>
      </c>
      <c r="G33" s="19"/>
      <c r="H33" s="19"/>
      <c r="I33" s="19"/>
      <c r="J33" s="19"/>
      <c r="K33" s="180" t="str">
        <f>VLOOKUP($B33,[3]Codes!$A$1:$K$65536,9,FALSE)</f>
        <v>No</v>
      </c>
      <c r="L33" s="19"/>
      <c r="M33" s="180" t="str">
        <f>VLOOKUP($B33,[3]Codes!$A$1:$K$65536,11,FALSE)</f>
        <v>Lae</v>
      </c>
      <c r="N33" s="20" t="str">
        <f>A35</f>
        <v>MJ1.09</v>
      </c>
    </row>
    <row r="34" spans="1:14" hidden="1" outlineLevel="1">
      <c r="B34" s="18" t="s">
        <v>48</v>
      </c>
      <c r="C34" s="180" t="str">
        <f>VLOOKUP($B34,[3]Codes!$A$1:$K$65536,2,FALSE)</f>
        <v>Response</v>
      </c>
      <c r="D34" s="19"/>
      <c r="E34" s="180" t="str">
        <f>VLOOKUP($B34,[3]Codes!$A$1:$K$65536,4,FALSE)</f>
        <v>Category option</v>
      </c>
      <c r="F34" s="180">
        <f>VLOOKUP($B34,[3]Codes!$A$1:$K$65536,5,FALSE)</f>
        <v>1</v>
      </c>
      <c r="G34" s="19"/>
      <c r="H34" s="19"/>
      <c r="I34" s="19"/>
      <c r="J34" s="19"/>
      <c r="K34" s="180" t="str">
        <f>VLOOKUP($B34,[3]Codes!$A$1:$K$65536,9,FALSE)</f>
        <v>Yes</v>
      </c>
      <c r="L34" s="19"/>
      <c r="M34" s="180" t="str">
        <f>VLOOKUP($B34,[3]Codes!$A$1:$K$65536,11,FALSE)</f>
        <v>Sim</v>
      </c>
      <c r="N34" s="20" t="str">
        <f>A35</f>
        <v>MJ1.09</v>
      </c>
    </row>
    <row r="35" spans="1:14" s="9" customFormat="1" ht="36.75" customHeight="1" collapsed="1">
      <c r="A35" s="10" t="s">
        <v>1143</v>
      </c>
      <c r="B35" s="101"/>
      <c r="C35" s="11" t="s">
        <v>15</v>
      </c>
      <c r="D35" s="9" t="s">
        <v>42</v>
      </c>
      <c r="E35" s="9" t="s">
        <v>50</v>
      </c>
      <c r="F35" s="9" t="s">
        <v>76</v>
      </c>
      <c r="H35" s="16"/>
      <c r="I35" s="16"/>
      <c r="J35" s="270" t="s">
        <v>1144</v>
      </c>
      <c r="K35" s="270"/>
      <c r="L35" s="270" t="s">
        <v>1145</v>
      </c>
      <c r="M35" s="270"/>
      <c r="N35" s="7" t="str">
        <f>A39</f>
        <v>MJ1.00</v>
      </c>
    </row>
    <row r="36" spans="1:14" hidden="1" outlineLevel="1">
      <c r="B36" s="18" t="s">
        <v>45</v>
      </c>
      <c r="C36" s="180" t="str">
        <f>VLOOKUP($B36,[3]Codes!$A$1:$K$65536,2,FALSE)</f>
        <v>Response</v>
      </c>
      <c r="D36" s="19"/>
      <c r="E36" s="180" t="str">
        <f>VLOOKUP($B36,[3]Codes!$A$1:$K$65536,4,FALSE)</f>
        <v>Category option</v>
      </c>
      <c r="F36" s="180">
        <f>VLOOKUP($B36,[3]Codes!$A$1:$K$65536,5,FALSE)</f>
        <v>0</v>
      </c>
      <c r="G36" s="19"/>
      <c r="H36" s="19"/>
      <c r="I36" s="19"/>
      <c r="J36" s="19"/>
      <c r="K36" s="180" t="str">
        <f>VLOOKUP($B36,[3]Codes!$A$1:$K$65536,9,FALSE)</f>
        <v>No</v>
      </c>
      <c r="L36" s="19"/>
      <c r="M36" s="180" t="str">
        <f>VLOOKUP($B36,[3]Codes!$A$1:$K$65536,11,FALSE)</f>
        <v>Lae</v>
      </c>
      <c r="N36" s="84" t="s">
        <v>553</v>
      </c>
    </row>
    <row r="37" spans="1:14" hidden="1" outlineLevel="1">
      <c r="B37" s="18" t="s">
        <v>48</v>
      </c>
      <c r="C37" s="180" t="str">
        <f>VLOOKUP($B37,[3]Codes!$A$1:$K$65536,2,FALSE)</f>
        <v>Response</v>
      </c>
      <c r="D37" s="19"/>
      <c r="E37" s="180" t="str">
        <f>VLOOKUP($B37,[3]Codes!$A$1:$K$65536,4,FALSE)</f>
        <v>Category option</v>
      </c>
      <c r="F37" s="180">
        <f>VLOOKUP($B37,[3]Codes!$A$1:$K$65536,5,FALSE)</f>
        <v>1</v>
      </c>
      <c r="G37" s="19"/>
      <c r="H37" s="19"/>
      <c r="I37" s="19"/>
      <c r="J37" s="19"/>
      <c r="K37" s="180" t="str">
        <f>VLOOKUP($B37,[3]Codes!$A$1:$K$65536,9,FALSE)</f>
        <v>Yes</v>
      </c>
      <c r="L37" s="19"/>
      <c r="M37" s="180" t="str">
        <f>VLOOKUP($B37,[3]Codes!$A$1:$K$65536,11,FALSE)</f>
        <v>Sim</v>
      </c>
      <c r="N37" s="84" t="s">
        <v>553</v>
      </c>
    </row>
    <row r="38" spans="1:14" s="102" customFormat="1">
      <c r="A38" s="102" t="s">
        <v>1146</v>
      </c>
      <c r="H38" s="103"/>
      <c r="I38" s="103"/>
      <c r="M38" s="178"/>
      <c r="N38" s="179"/>
    </row>
    <row r="39" spans="1:14" s="232" customFormat="1">
      <c r="A39" s="232" t="s">
        <v>1349</v>
      </c>
      <c r="C39" s="232" t="s">
        <v>15</v>
      </c>
      <c r="D39" s="232" t="s">
        <v>42</v>
      </c>
      <c r="E39" s="232" t="s">
        <v>1347</v>
      </c>
      <c r="F39" s="232" t="s">
        <v>76</v>
      </c>
      <c r="H39" s="233"/>
      <c r="I39" s="233"/>
      <c r="J39" s="232" t="s">
        <v>1379</v>
      </c>
      <c r="L39" s="232" t="s">
        <v>1386</v>
      </c>
      <c r="M39" s="234"/>
      <c r="N39" s="239" t="str">
        <f>A56</f>
        <v>MJ1.21</v>
      </c>
    </row>
    <row r="40" spans="1:14" s="156" customFormat="1">
      <c r="A40" s="156" t="s">
        <v>1343</v>
      </c>
      <c r="H40" s="162"/>
      <c r="I40" s="162"/>
      <c r="J40" s="162"/>
      <c r="N40" s="160"/>
    </row>
    <row r="41" spans="1:14" s="13" customFormat="1" collapsed="1">
      <c r="A41" s="10" t="s">
        <v>1147</v>
      </c>
      <c r="B41" s="10"/>
      <c r="C41" s="11" t="s">
        <v>15</v>
      </c>
      <c r="D41" s="11" t="s">
        <v>1385</v>
      </c>
      <c r="E41" s="11" t="s">
        <v>50</v>
      </c>
      <c r="F41" s="11" t="s">
        <v>76</v>
      </c>
      <c r="H41" s="16"/>
      <c r="I41" s="16"/>
      <c r="J41" s="11" t="s">
        <v>1148</v>
      </c>
      <c r="L41" s="9" t="s">
        <v>1149</v>
      </c>
      <c r="M41" s="14"/>
      <c r="N41" s="15"/>
    </row>
    <row r="42" spans="1:14" s="13" customFormat="1">
      <c r="A42" s="10" t="s">
        <v>1150</v>
      </c>
      <c r="B42" s="10"/>
      <c r="C42" s="220" t="s">
        <v>15</v>
      </c>
      <c r="D42" s="220" t="s">
        <v>42</v>
      </c>
      <c r="E42" s="220" t="s">
        <v>50</v>
      </c>
      <c r="F42" s="220" t="s">
        <v>76</v>
      </c>
      <c r="H42" s="9"/>
      <c r="I42" s="9"/>
      <c r="J42" s="220" t="s">
        <v>1151</v>
      </c>
      <c r="L42" s="9" t="s">
        <v>1152</v>
      </c>
      <c r="M42" s="14"/>
      <c r="N42" s="86"/>
    </row>
    <row r="43" spans="1:14" s="13" customFormat="1">
      <c r="A43" s="10" t="s">
        <v>1153</v>
      </c>
      <c r="B43" s="10"/>
      <c r="C43" s="11" t="s">
        <v>15</v>
      </c>
      <c r="D43" s="11" t="s">
        <v>42</v>
      </c>
      <c r="E43" s="11" t="s">
        <v>50</v>
      </c>
      <c r="F43" s="11" t="s">
        <v>76</v>
      </c>
      <c r="H43" s="9"/>
      <c r="I43" s="9"/>
      <c r="J43" s="11" t="s">
        <v>1154</v>
      </c>
      <c r="L43" s="9" t="s">
        <v>1155</v>
      </c>
      <c r="M43" s="14"/>
      <c r="N43" s="86"/>
    </row>
    <row r="44" spans="1:14" s="13" customFormat="1">
      <c r="A44" s="10" t="s">
        <v>1156</v>
      </c>
      <c r="B44" s="10"/>
      <c r="C44" s="11" t="s">
        <v>15</v>
      </c>
      <c r="D44" s="11" t="s">
        <v>42</v>
      </c>
      <c r="E44" s="11" t="s">
        <v>50</v>
      </c>
      <c r="F44" s="11" t="s">
        <v>76</v>
      </c>
      <c r="H44" s="9"/>
      <c r="I44" s="9"/>
      <c r="J44" s="11" t="s">
        <v>1157</v>
      </c>
      <c r="L44" s="9" t="s">
        <v>1158</v>
      </c>
      <c r="M44" s="14"/>
      <c r="N44" s="86"/>
    </row>
    <row r="45" spans="1:14" s="13" customFormat="1">
      <c r="A45" s="10" t="s">
        <v>1159</v>
      </c>
      <c r="B45" s="10"/>
      <c r="C45" s="11" t="s">
        <v>15</v>
      </c>
      <c r="D45" s="11" t="s">
        <v>42</v>
      </c>
      <c r="E45" s="11" t="s">
        <v>50</v>
      </c>
      <c r="F45" s="11" t="s">
        <v>76</v>
      </c>
      <c r="H45" s="9"/>
      <c r="I45" s="9"/>
      <c r="J45" s="11" t="s">
        <v>1160</v>
      </c>
      <c r="L45" s="9" t="s">
        <v>1161</v>
      </c>
      <c r="M45" s="14"/>
      <c r="N45" s="86"/>
    </row>
    <row r="46" spans="1:14" s="13" customFormat="1">
      <c r="A46" s="10" t="s">
        <v>1162</v>
      </c>
      <c r="B46" s="10"/>
      <c r="C46" s="11" t="s">
        <v>15</v>
      </c>
      <c r="D46" s="11" t="s">
        <v>42</v>
      </c>
      <c r="E46" s="11" t="s">
        <v>50</v>
      </c>
      <c r="F46" s="11" t="s">
        <v>76</v>
      </c>
      <c r="H46" s="16"/>
      <c r="I46" s="16"/>
      <c r="J46" s="11" t="s">
        <v>1163</v>
      </c>
      <c r="L46" s="9" t="s">
        <v>1164</v>
      </c>
      <c r="M46" s="14"/>
      <c r="N46" s="15"/>
    </row>
    <row r="47" spans="1:14" s="13" customFormat="1">
      <c r="A47" s="10" t="s">
        <v>1165</v>
      </c>
      <c r="B47" s="10"/>
      <c r="C47" s="11" t="s">
        <v>15</v>
      </c>
      <c r="D47" s="11" t="s">
        <v>42</v>
      </c>
      <c r="E47" s="11" t="s">
        <v>50</v>
      </c>
      <c r="F47" s="11" t="s">
        <v>76</v>
      </c>
      <c r="H47" s="16"/>
      <c r="I47" s="16"/>
      <c r="J47" s="11" t="s">
        <v>1166</v>
      </c>
      <c r="L47" s="9" t="s">
        <v>1167</v>
      </c>
      <c r="M47" s="14"/>
      <c r="N47" s="15"/>
    </row>
    <row r="48" spans="1:14" s="13" customFormat="1">
      <c r="A48" s="10" t="s">
        <v>1168</v>
      </c>
      <c r="B48" s="10"/>
      <c r="C48" s="11" t="s">
        <v>15</v>
      </c>
      <c r="D48" s="11" t="s">
        <v>42</v>
      </c>
      <c r="E48" s="11" t="s">
        <v>50</v>
      </c>
      <c r="F48" s="11" t="s">
        <v>76</v>
      </c>
      <c r="H48" s="9"/>
      <c r="I48" s="9"/>
      <c r="J48" s="11" t="s">
        <v>1169</v>
      </c>
      <c r="L48" s="9" t="s">
        <v>1170</v>
      </c>
      <c r="M48" s="14"/>
      <c r="N48" s="15"/>
    </row>
    <row r="49" spans="1:14" s="13" customFormat="1">
      <c r="A49" s="10" t="s">
        <v>1171</v>
      </c>
      <c r="B49" s="10"/>
      <c r="C49" s="11" t="s">
        <v>15</v>
      </c>
      <c r="D49" s="11" t="s">
        <v>42</v>
      </c>
      <c r="E49" s="11" t="s">
        <v>50</v>
      </c>
      <c r="F49" s="11" t="s">
        <v>76</v>
      </c>
      <c r="H49" s="9"/>
      <c r="I49" s="9"/>
      <c r="J49" s="11" t="s">
        <v>1172</v>
      </c>
      <c r="L49" s="9" t="s">
        <v>1173</v>
      </c>
      <c r="M49" s="14"/>
      <c r="N49" s="15"/>
    </row>
    <row r="50" spans="1:14" s="13" customFormat="1">
      <c r="A50" s="10" t="s">
        <v>1174</v>
      </c>
      <c r="B50" s="10"/>
      <c r="C50" s="11" t="s">
        <v>15</v>
      </c>
      <c r="D50" s="11" t="s">
        <v>42</v>
      </c>
      <c r="E50" s="11" t="s">
        <v>50</v>
      </c>
      <c r="F50" s="11" t="s">
        <v>76</v>
      </c>
      <c r="H50" s="9"/>
      <c r="I50" s="9"/>
      <c r="J50" s="11" t="s">
        <v>1175</v>
      </c>
      <c r="L50" s="9" t="s">
        <v>1176</v>
      </c>
      <c r="M50" s="14"/>
      <c r="N50" s="15"/>
    </row>
    <row r="51" spans="1:14" s="13" customFormat="1" ht="42.75" customHeight="1">
      <c r="A51" s="10" t="s">
        <v>1177</v>
      </c>
      <c r="B51" s="10"/>
      <c r="C51" s="11" t="s">
        <v>15</v>
      </c>
      <c r="D51" s="11" t="s">
        <v>42</v>
      </c>
      <c r="E51" s="11" t="s">
        <v>50</v>
      </c>
      <c r="F51" s="11" t="s">
        <v>76</v>
      </c>
      <c r="H51" s="9"/>
      <c r="I51" s="9"/>
      <c r="J51" s="270" t="s">
        <v>1178</v>
      </c>
      <c r="K51" s="270"/>
      <c r="L51" s="270" t="s">
        <v>1179</v>
      </c>
      <c r="M51" s="270"/>
      <c r="N51" s="15"/>
    </row>
    <row r="52" spans="1:14" s="156" customFormat="1">
      <c r="A52" s="156" t="s">
        <v>1344</v>
      </c>
      <c r="H52" s="162"/>
      <c r="I52" s="162"/>
      <c r="J52" s="162"/>
      <c r="N52" s="160"/>
    </row>
    <row r="53" spans="1:14" s="13" customFormat="1">
      <c r="A53" s="10"/>
      <c r="B53" s="10"/>
      <c r="C53" s="220" t="s">
        <v>53</v>
      </c>
      <c r="D53" s="220" t="s">
        <v>1345</v>
      </c>
      <c r="E53" s="220" t="s">
        <v>50</v>
      </c>
      <c r="F53" s="220">
        <v>1</v>
      </c>
      <c r="H53" s="9"/>
      <c r="I53" s="9"/>
      <c r="J53" s="220" t="s">
        <v>23</v>
      </c>
      <c r="L53" s="9"/>
      <c r="M53" s="14" t="s">
        <v>49</v>
      </c>
      <c r="N53" s="15"/>
    </row>
    <row r="54" spans="1:14" s="13" customFormat="1">
      <c r="A54" s="10"/>
      <c r="B54" s="10"/>
      <c r="C54" s="220" t="s">
        <v>53</v>
      </c>
      <c r="D54" s="220" t="s">
        <v>1345</v>
      </c>
      <c r="E54" s="220" t="s">
        <v>50</v>
      </c>
      <c r="F54" s="220">
        <v>0</v>
      </c>
      <c r="H54" s="9"/>
      <c r="I54" s="9"/>
      <c r="J54" s="220" t="s">
        <v>46</v>
      </c>
      <c r="L54" s="9"/>
      <c r="M54" s="14" t="s">
        <v>47</v>
      </c>
      <c r="N54" s="15"/>
    </row>
    <row r="55" spans="1:14" s="237" customFormat="1">
      <c r="A55" s="235" t="s">
        <v>1346</v>
      </c>
      <c r="B55" s="235"/>
      <c r="C55" s="236"/>
      <c r="D55" s="236"/>
      <c r="E55" s="236"/>
      <c r="F55" s="236"/>
      <c r="H55" s="233"/>
      <c r="I55" s="233"/>
      <c r="J55" s="236"/>
      <c r="L55" s="233"/>
      <c r="M55" s="234"/>
      <c r="N55" s="238"/>
    </row>
    <row r="56" spans="1:14" s="13" customFormat="1" collapsed="1">
      <c r="A56" s="10" t="s">
        <v>1180</v>
      </c>
      <c r="B56" s="10"/>
      <c r="C56" s="220" t="s">
        <v>15</v>
      </c>
      <c r="D56" s="220" t="s">
        <v>42</v>
      </c>
      <c r="E56" s="220" t="s">
        <v>50</v>
      </c>
      <c r="F56" s="220" t="s">
        <v>76</v>
      </c>
      <c r="H56" s="9"/>
      <c r="I56" s="9"/>
      <c r="J56" s="220" t="s">
        <v>1181</v>
      </c>
      <c r="L56" s="9" t="s">
        <v>1182</v>
      </c>
      <c r="M56" s="14"/>
      <c r="N56" s="15"/>
    </row>
    <row r="57" spans="1:14" s="13" customFormat="1" hidden="1" outlineLevel="1">
      <c r="A57" s="18"/>
      <c r="B57" s="18" t="s">
        <v>45</v>
      </c>
      <c r="C57" s="180" t="str">
        <f>VLOOKUP($B57,[3]Codes!$A$1:$K$65536,2,FALSE)</f>
        <v>Response</v>
      </c>
      <c r="D57" s="19"/>
      <c r="E57" s="180" t="str">
        <f>VLOOKUP($B57,[3]Codes!$A$1:$K$65536,4,FALSE)</f>
        <v>Category option</v>
      </c>
      <c r="F57" s="180">
        <f>VLOOKUP($B57,[3]Codes!$A$1:$K$65536,5,FALSE)</f>
        <v>0</v>
      </c>
      <c r="G57" s="19"/>
      <c r="H57" s="19"/>
      <c r="I57" s="19"/>
      <c r="J57" s="19"/>
      <c r="K57" s="180" t="str">
        <f>VLOOKUP($B57,[3]Codes!$A$1:$K$65536,9,FALSE)</f>
        <v>No</v>
      </c>
      <c r="L57" s="19"/>
      <c r="M57" s="180" t="str">
        <f>VLOOKUP($B57,[3]Codes!$A$1:$K$65536,11,FALSE)</f>
        <v>Lae</v>
      </c>
      <c r="N57" s="20" t="str">
        <f>A60</f>
        <v>MJ1.22</v>
      </c>
    </row>
    <row r="58" spans="1:14" s="13" customFormat="1" hidden="1" outlineLevel="1">
      <c r="A58" s="18"/>
      <c r="B58" s="18" t="s">
        <v>48</v>
      </c>
      <c r="C58" s="180" t="str">
        <f>VLOOKUP($B58,[3]Codes!$A$1:$K$65536,2,FALSE)</f>
        <v>Response</v>
      </c>
      <c r="D58" s="19"/>
      <c r="E58" s="180" t="str">
        <f>VLOOKUP($B58,[3]Codes!$A$1:$K$65536,4,FALSE)</f>
        <v>Category option</v>
      </c>
      <c r="F58" s="180">
        <f>VLOOKUP($B58,[3]Codes!$A$1:$K$65536,5,FALSE)</f>
        <v>1</v>
      </c>
      <c r="G58" s="19"/>
      <c r="H58" s="19"/>
      <c r="I58" s="19"/>
      <c r="J58" s="19"/>
      <c r="K58" s="180" t="str">
        <f>VLOOKUP($B58,[3]Codes!$A$1:$K$65536,9,FALSE)</f>
        <v>Yes</v>
      </c>
      <c r="L58" s="19"/>
      <c r="M58" s="180" t="str">
        <f>VLOOKUP($B58,[3]Codes!$A$1:$K$65536,11,FALSE)</f>
        <v>Sim</v>
      </c>
      <c r="N58" s="20" t="str">
        <f>A59</f>
        <v>MJ1.21x</v>
      </c>
    </row>
    <row r="59" spans="1:14" s="13" customFormat="1">
      <c r="A59" s="10" t="s">
        <v>1183</v>
      </c>
      <c r="B59" s="220"/>
      <c r="C59" s="220" t="s">
        <v>15</v>
      </c>
      <c r="D59" s="220" t="s">
        <v>42</v>
      </c>
      <c r="E59" s="220" t="s">
        <v>74</v>
      </c>
      <c r="F59" s="220" t="s">
        <v>28</v>
      </c>
      <c r="G59" s="14"/>
      <c r="H59" s="14"/>
      <c r="I59" s="14"/>
      <c r="J59" s="16" t="s">
        <v>1184</v>
      </c>
      <c r="L59" s="9" t="s">
        <v>1185</v>
      </c>
      <c r="N59" s="86" t="str">
        <f>A60</f>
        <v>MJ1.22</v>
      </c>
    </row>
    <row r="60" spans="1:14" ht="36" customHeight="1" collapsed="1">
      <c r="A60" s="10" t="s">
        <v>1186</v>
      </c>
      <c r="B60" s="10"/>
      <c r="C60" s="220" t="s">
        <v>15</v>
      </c>
      <c r="D60" s="220" t="s">
        <v>42</v>
      </c>
      <c r="E60" s="220" t="s">
        <v>50</v>
      </c>
      <c r="F60" s="220" t="s">
        <v>76</v>
      </c>
      <c r="G60" s="21"/>
      <c r="H60" s="16"/>
      <c r="I60" s="16"/>
      <c r="J60" s="278" t="s">
        <v>1187</v>
      </c>
      <c r="K60" s="278"/>
      <c r="L60" s="16" t="s">
        <v>1188</v>
      </c>
    </row>
    <row r="61" spans="1:14" hidden="1" outlineLevel="1">
      <c r="B61" s="18" t="s">
        <v>45</v>
      </c>
      <c r="C61" s="180" t="str">
        <f>VLOOKUP($B61,[3]Codes!$A$1:$K$65536,2,FALSE)</f>
        <v>Response</v>
      </c>
      <c r="D61" s="19"/>
      <c r="E61" s="180" t="str">
        <f>VLOOKUP($B61,[3]Codes!$A$1:$K$65536,4,FALSE)</f>
        <v>Category option</v>
      </c>
      <c r="F61" s="180">
        <f>VLOOKUP($B61,[3]Codes!$A$1:$K$65536,5,FALSE)</f>
        <v>0</v>
      </c>
      <c r="G61" s="19"/>
      <c r="H61" s="19"/>
      <c r="I61" s="19"/>
      <c r="J61" s="19"/>
      <c r="K61" s="180" t="str">
        <f>VLOOKUP($B61,[3]Codes!$A$1:$K$65536,9,FALSE)</f>
        <v>No</v>
      </c>
      <c r="L61" s="19"/>
      <c r="M61" s="180" t="str">
        <f>VLOOKUP($B61,[3]Codes!$A$1:$K$65536,11,FALSE)</f>
        <v>Lae</v>
      </c>
      <c r="N61" s="20" t="str">
        <f>A63</f>
        <v>MJ1.23</v>
      </c>
    </row>
    <row r="62" spans="1:14" hidden="1" outlineLevel="1">
      <c r="B62" s="18" t="s">
        <v>48</v>
      </c>
      <c r="C62" s="180" t="str">
        <f>VLOOKUP($B62,[3]Codes!$A$1:$K$65536,2,FALSE)</f>
        <v>Response</v>
      </c>
      <c r="D62" s="19"/>
      <c r="E62" s="180" t="str">
        <f>VLOOKUP($B62,[3]Codes!$A$1:$K$65536,4,FALSE)</f>
        <v>Category option</v>
      </c>
      <c r="F62" s="180">
        <f>VLOOKUP($B62,[3]Codes!$A$1:$K$65536,5,FALSE)</f>
        <v>1</v>
      </c>
      <c r="G62" s="19"/>
      <c r="H62" s="19"/>
      <c r="I62" s="19"/>
      <c r="J62" s="19"/>
      <c r="K62" s="180" t="str">
        <f>VLOOKUP($B62,[3]Codes!$A$1:$K$65536,9,FALSE)</f>
        <v>Yes</v>
      </c>
      <c r="L62" s="19"/>
      <c r="M62" s="180" t="str">
        <f>VLOOKUP($B62,[3]Codes!$A$1:$K$65536,11,FALSE)</f>
        <v>Sim</v>
      </c>
      <c r="N62" s="20" t="str">
        <f>A63</f>
        <v>MJ1.23</v>
      </c>
    </row>
    <row r="63" spans="1:14" ht="33.75" customHeight="1" collapsed="1">
      <c r="A63" s="10" t="s">
        <v>1189</v>
      </c>
      <c r="B63" s="10"/>
      <c r="C63" s="220" t="s">
        <v>15</v>
      </c>
      <c r="D63" s="220" t="s">
        <v>42</v>
      </c>
      <c r="E63" s="220" t="s">
        <v>50</v>
      </c>
      <c r="F63" s="220" t="s">
        <v>76</v>
      </c>
      <c r="G63" s="21"/>
      <c r="H63" s="9"/>
      <c r="I63" s="9"/>
      <c r="J63" s="278" t="s">
        <v>1190</v>
      </c>
      <c r="K63" s="278"/>
      <c r="L63" s="16" t="s">
        <v>1191</v>
      </c>
    </row>
    <row r="64" spans="1:14" hidden="1" outlineLevel="1">
      <c r="B64" s="18" t="s">
        <v>45</v>
      </c>
      <c r="C64" s="180" t="str">
        <f>VLOOKUP($B64,[3]Codes!$A$1:$K$65536,2,FALSE)</f>
        <v>Response</v>
      </c>
      <c r="D64" s="19"/>
      <c r="E64" s="180" t="str">
        <f>VLOOKUP($B64,[3]Codes!$A$1:$K$65536,4,FALSE)</f>
        <v>Category option</v>
      </c>
      <c r="F64" s="180">
        <f>VLOOKUP($B64,[3]Codes!$A$1:$K$65536,5,FALSE)</f>
        <v>0</v>
      </c>
      <c r="G64" s="19"/>
      <c r="H64" s="19"/>
      <c r="I64" s="19"/>
      <c r="J64" s="19"/>
      <c r="K64" s="180" t="str">
        <f>VLOOKUP($B64,[3]Codes!$A$1:$K$65536,9,FALSE)</f>
        <v>No</v>
      </c>
      <c r="L64" s="19"/>
      <c r="M64" s="180" t="str">
        <f>VLOOKUP($B64,[3]Codes!$A$1:$K$65536,11,FALSE)</f>
        <v>Lae</v>
      </c>
      <c r="N64" s="20" t="str">
        <f>A79</f>
        <v>MJ3.01</v>
      </c>
    </row>
    <row r="65" spans="1:14" hidden="1" outlineLevel="1">
      <c r="B65" s="18" t="s">
        <v>48</v>
      </c>
      <c r="C65" s="180" t="str">
        <f>VLOOKUP($B65,[3]Codes!$A$1:$K$65536,2,FALSE)</f>
        <v>Response</v>
      </c>
      <c r="D65" s="19"/>
      <c r="E65" s="180" t="str">
        <f>VLOOKUP($B65,[3]Codes!$A$1:$K$65536,4,FALSE)</f>
        <v>Category option</v>
      </c>
      <c r="F65" s="180">
        <f>VLOOKUP($B65,[3]Codes!$A$1:$K$65536,5,FALSE)</f>
        <v>1</v>
      </c>
      <c r="G65" s="19"/>
      <c r="H65" s="19"/>
      <c r="I65" s="19"/>
      <c r="J65" s="19"/>
      <c r="K65" s="180" t="str">
        <f>VLOOKUP($B65,[3]Codes!$A$1:$K$65536,9,FALSE)</f>
        <v>Yes</v>
      </c>
      <c r="L65" s="19"/>
      <c r="M65" s="180" t="str">
        <f>VLOOKUP($B65,[3]Codes!$A$1:$K$65536,11,FALSE)</f>
        <v>Sim</v>
      </c>
      <c r="N65" s="20" t="str">
        <f>A79</f>
        <v>MJ3.01</v>
      </c>
    </row>
    <row r="66" spans="1:14" s="134" customFormat="1" hidden="1">
      <c r="A66" s="122" t="s">
        <v>507</v>
      </c>
      <c r="B66" s="138"/>
      <c r="C66" s="122"/>
      <c r="D66" s="138"/>
      <c r="E66" s="138"/>
      <c r="F66" s="138"/>
      <c r="G66" s="124"/>
      <c r="H66" s="124"/>
      <c r="I66" s="124"/>
      <c r="J66" s="138"/>
      <c r="K66" s="125"/>
      <c r="L66" s="124"/>
      <c r="M66" s="125"/>
      <c r="N66" s="133"/>
    </row>
    <row r="67" spans="1:14" s="129" customFormat="1" hidden="1" collapsed="1">
      <c r="A67" s="127" t="s">
        <v>1192</v>
      </c>
      <c r="B67" s="128"/>
      <c r="C67" s="128" t="s">
        <v>15</v>
      </c>
      <c r="D67" s="128" t="s">
        <v>42</v>
      </c>
      <c r="E67" s="128" t="s">
        <v>50</v>
      </c>
      <c r="F67" s="128" t="s">
        <v>76</v>
      </c>
      <c r="G67" s="138"/>
      <c r="H67" s="138"/>
      <c r="I67" s="138"/>
      <c r="J67" s="135" t="s">
        <v>1193</v>
      </c>
      <c r="K67" s="152"/>
      <c r="L67" s="124" t="s">
        <v>1194</v>
      </c>
      <c r="M67" s="152"/>
      <c r="N67" s="140"/>
    </row>
    <row r="68" spans="1:14" s="134" customFormat="1" hidden="1" outlineLevel="1">
      <c r="A68" s="132"/>
      <c r="B68" s="132" t="s">
        <v>45</v>
      </c>
      <c r="C68" s="125" t="str">
        <f>VLOOKUP($B68,[3]Codes!$A$1:$K$65536,2,FALSE)</f>
        <v>Response</v>
      </c>
      <c r="D68" s="125"/>
      <c r="E68" s="125" t="str">
        <f>VLOOKUP($B68,[3]Codes!$A$1:$K$65536,4,FALSE)</f>
        <v>Category option</v>
      </c>
      <c r="F68" s="125">
        <f>VLOOKUP($B68,[3]Codes!$A$1:$K$65536,5,FALSE)</f>
        <v>0</v>
      </c>
      <c r="G68" s="125"/>
      <c r="H68" s="125"/>
      <c r="I68" s="125"/>
      <c r="J68" s="125"/>
      <c r="K68" s="125" t="str">
        <f>VLOOKUP($B68,[3]Codes!$A$1:$K$65536,9,FALSE)</f>
        <v>No</v>
      </c>
      <c r="L68" s="125"/>
      <c r="M68" s="125" t="str">
        <f>VLOOKUP($B68,[3]Codes!$A$1:$K$65536,11,FALSE)</f>
        <v>Lae</v>
      </c>
      <c r="N68" s="133" t="s">
        <v>553</v>
      </c>
    </row>
    <row r="69" spans="1:14" s="134" customFormat="1" hidden="1" outlineLevel="1">
      <c r="A69" s="132"/>
      <c r="B69" s="132" t="s">
        <v>48</v>
      </c>
      <c r="C69" s="125" t="str">
        <f>VLOOKUP($B69,[3]Codes!$A$1:$K$65536,2,FALSE)</f>
        <v>Response</v>
      </c>
      <c r="D69" s="125"/>
      <c r="E69" s="125" t="str">
        <f>VLOOKUP($B69,[3]Codes!$A$1:$K$65536,4,FALSE)</f>
        <v>Category option</v>
      </c>
      <c r="F69" s="125">
        <f>VLOOKUP($B69,[3]Codes!$A$1:$K$65536,5,FALSE)</f>
        <v>1</v>
      </c>
      <c r="G69" s="125"/>
      <c r="H69" s="125"/>
      <c r="I69" s="125"/>
      <c r="J69" s="125"/>
      <c r="K69" s="125" t="str">
        <f>VLOOKUP($B69,[3]Codes!$A$1:$K$65536,9,FALSE)</f>
        <v>Yes</v>
      </c>
      <c r="L69" s="125"/>
      <c r="M69" s="125" t="str">
        <f>VLOOKUP($B69,[3]Codes!$A$1:$K$65536,11,FALSE)</f>
        <v>Sim</v>
      </c>
      <c r="N69" s="140" t="str">
        <f>A70</f>
        <v>MJ2.02</v>
      </c>
    </row>
    <row r="70" spans="1:14" s="129" customFormat="1" hidden="1" collapsed="1">
      <c r="A70" s="127" t="s">
        <v>1195</v>
      </c>
      <c r="B70" s="128"/>
      <c r="C70" s="128" t="s">
        <v>15</v>
      </c>
      <c r="D70" s="128" t="s">
        <v>42</v>
      </c>
      <c r="E70" s="128" t="s">
        <v>50</v>
      </c>
      <c r="F70" s="128" t="s">
        <v>76</v>
      </c>
      <c r="G70" s="138"/>
      <c r="H70" s="138"/>
      <c r="I70" s="138"/>
      <c r="J70" s="131" t="s">
        <v>1196</v>
      </c>
      <c r="L70" s="131" t="s">
        <v>1197</v>
      </c>
      <c r="N70" s="130"/>
    </row>
    <row r="71" spans="1:14" s="134" customFormat="1" hidden="1" outlineLevel="1">
      <c r="A71" s="132"/>
      <c r="B71" s="132" t="s">
        <v>1198</v>
      </c>
      <c r="C71" s="125" t="str">
        <f>VLOOKUP($B71,[3]Codes!$A$1:$K$65536,2,FALSE)</f>
        <v>Response</v>
      </c>
      <c r="D71" s="125"/>
      <c r="E71" s="125" t="str">
        <f>VLOOKUP($B71,[3]Codes!$A$1:$K$65536,4,FALSE)</f>
        <v>Category option</v>
      </c>
      <c r="F71" s="125">
        <f>VLOOKUP($B71,[3]Codes!$A$1:$K$65536,5,FALSE)</f>
        <v>1</v>
      </c>
      <c r="G71" s="125"/>
      <c r="H71" s="125"/>
      <c r="I71" s="125"/>
      <c r="J71" s="125"/>
      <c r="K71" s="125" t="str">
        <f>VLOOKUP($B71,[3]Codes!$A$1:$K$65536,9,FALSE)</f>
        <v>Uma maromak / uma lulik / god house</v>
      </c>
      <c r="L71" s="125"/>
      <c r="M71" s="125" t="str">
        <f>VLOOKUP($B71,[3]Codes!$A$1:$K$65536,11,FALSE)</f>
        <v>Uma maromak / uma lulik</v>
      </c>
      <c r="N71" s="133" t="s">
        <v>553</v>
      </c>
    </row>
    <row r="72" spans="1:14" s="134" customFormat="1" hidden="1" outlineLevel="1">
      <c r="A72" s="132"/>
      <c r="B72" s="132" t="s">
        <v>1199</v>
      </c>
      <c r="C72" s="125" t="str">
        <f>VLOOKUP($B72,[3]Codes!$A$1:$K$65536,2,FALSE)</f>
        <v>Response</v>
      </c>
      <c r="D72" s="125"/>
      <c r="E72" s="125" t="str">
        <f>VLOOKUP($B72,[3]Codes!$A$1:$K$65536,4,FALSE)</f>
        <v>Category option</v>
      </c>
      <c r="F72" s="125">
        <f>VLOOKUP($B72,[3]Codes!$A$1:$K$65536,5,FALSE)</f>
        <v>2</v>
      </c>
      <c r="G72" s="125"/>
      <c r="H72" s="125"/>
      <c r="I72" s="125"/>
      <c r="J72" s="125"/>
      <c r="K72" s="125" t="str">
        <f>VLOOKUP($B72,[3]Codes!$A$1:$K$65536,9,FALSE)</f>
        <v>Uma liurai / political house</v>
      </c>
      <c r="L72" s="125"/>
      <c r="M72" s="125" t="str">
        <f>VLOOKUP($B72,[3]Codes!$A$1:$K$65536,11,FALSE)</f>
        <v>Uma liurai</v>
      </c>
      <c r="N72" s="133" t="s">
        <v>553</v>
      </c>
    </row>
    <row r="73" spans="1:14" s="134" customFormat="1" hidden="1" outlineLevel="1">
      <c r="A73" s="132"/>
      <c r="B73" s="132" t="s">
        <v>1200</v>
      </c>
      <c r="C73" s="125" t="str">
        <f>VLOOKUP($B73,[3]Codes!$A$1:$K$65536,2,FALSE)</f>
        <v>Response</v>
      </c>
      <c r="D73" s="125"/>
      <c r="E73" s="125" t="str">
        <f>VLOOKUP($B73,[3]Codes!$A$1:$K$65536,4,FALSE)</f>
        <v>Category option</v>
      </c>
      <c r="F73" s="125">
        <f>VLOOKUP($B73,[3]Codes!$A$1:$K$65536,5,FALSE)</f>
        <v>3</v>
      </c>
      <c r="G73" s="125"/>
      <c r="H73" s="125"/>
      <c r="I73" s="125"/>
      <c r="J73" s="125"/>
      <c r="K73" s="125" t="str">
        <f>VLOOKUP($B73,[3]Codes!$A$1:$K$65536,9,FALSE)</f>
        <v>Gate keeper</v>
      </c>
      <c r="L73" s="125"/>
      <c r="M73" s="125" t="str">
        <f>VLOOKUP($B73,[3]Codes!$A$1:$K$65536,11,FALSE)</f>
        <v>Hein odamatan</v>
      </c>
      <c r="N73" s="133" t="s">
        <v>553</v>
      </c>
    </row>
    <row r="74" spans="1:14" s="134" customFormat="1" hidden="1" outlineLevel="1">
      <c r="A74" s="132"/>
      <c r="B74" s="132" t="s">
        <v>1201</v>
      </c>
      <c r="C74" s="125" t="str">
        <f>VLOOKUP($B74,[3]Codes!$A$1:$K$65536,2,FALSE)</f>
        <v>Response</v>
      </c>
      <c r="D74" s="125"/>
      <c r="E74" s="125" t="str">
        <f>VLOOKUP($B74,[3]Codes!$A$1:$K$65536,4,FALSE)</f>
        <v>Category option</v>
      </c>
      <c r="F74" s="125">
        <f>VLOOKUP($B74,[3]Codes!$A$1:$K$65536,5,FALSE)</f>
        <v>4</v>
      </c>
      <c r="G74" s="125"/>
      <c r="H74" s="125"/>
      <c r="I74" s="125"/>
      <c r="J74" s="125"/>
      <c r="K74" s="125" t="str">
        <f>VLOOKUP($B74,[3]Codes!$A$1:$K$65536,9,FALSE)</f>
        <v>Newcomer</v>
      </c>
      <c r="L74" s="125"/>
      <c r="M74" s="125" t="str">
        <f>VLOOKUP($B74,[3]Codes!$A$1:$K$65536,11,FALSE)</f>
        <v>Ema foun</v>
      </c>
      <c r="N74" s="133" t="s">
        <v>553</v>
      </c>
    </row>
    <row r="75" spans="1:14" s="134" customFormat="1" hidden="1" outlineLevel="1">
      <c r="A75" s="132"/>
      <c r="B75" s="132" t="s">
        <v>1202</v>
      </c>
      <c r="C75" s="125" t="str">
        <f>VLOOKUP($B75,[3]Codes!$A$1:$K$65536,2,FALSE)</f>
        <v>Response</v>
      </c>
      <c r="D75" s="125"/>
      <c r="E75" s="125" t="str">
        <f>VLOOKUP($B75,[3]Codes!$A$1:$K$65536,4,FALSE)</f>
        <v>Category option</v>
      </c>
      <c r="F75" s="125">
        <f>VLOOKUP($B75,[3]Codes!$A$1:$K$65536,5,FALSE)</f>
        <v>5</v>
      </c>
      <c r="G75" s="125"/>
      <c r="H75" s="125"/>
      <c r="I75" s="125"/>
      <c r="J75" s="125"/>
      <c r="K75" s="125" t="str">
        <f>VLOOKUP($B75,[3]Codes!$A$1:$K$65536,9,FALSE)</f>
        <v>Other position</v>
      </c>
      <c r="L75" s="125"/>
      <c r="M75" s="125" t="str">
        <f>VLOOKUP($B75,[3]Codes!$A$1:$K$65536,11,FALSE)</f>
        <v>Pojisaun seluk</v>
      </c>
      <c r="N75" s="133" t="s">
        <v>553</v>
      </c>
    </row>
    <row r="76" spans="1:14" s="134" customFormat="1" hidden="1" outlineLevel="1">
      <c r="A76" s="132"/>
      <c r="B76" s="132" t="s">
        <v>97</v>
      </c>
      <c r="C76" s="125" t="str">
        <f>VLOOKUP($B76,[3]Codes!$A$1:$K$65536,2,FALSE)</f>
        <v>Response</v>
      </c>
      <c r="D76" s="125"/>
      <c r="E76" s="125" t="str">
        <f>VLOOKUP($B76,[3]Codes!$A$1:$K$65536,4,FALSE)</f>
        <v>Category option</v>
      </c>
      <c r="F76" s="125">
        <f>VLOOKUP($B76,[3]Codes!$A$1:$K$65536,5,FALSE)</f>
        <v>998</v>
      </c>
      <c r="G76" s="125"/>
      <c r="H76" s="125"/>
      <c r="I76" s="125"/>
      <c r="J76" s="125"/>
      <c r="K76" s="125" t="str">
        <f>VLOOKUP($B76,[3]Codes!$A$1:$K$65536,9,FALSE)</f>
        <v>Don't know</v>
      </c>
      <c r="L76" s="125"/>
      <c r="M76" s="125" t="str">
        <f>VLOOKUP($B76,[3]Codes!$A$1:$K$65536,11,FALSE)</f>
        <v>La hatene</v>
      </c>
      <c r="N76" s="133" t="s">
        <v>553</v>
      </c>
    </row>
    <row r="77" spans="1:14" s="134" customFormat="1" hidden="1" outlineLevel="1">
      <c r="A77" s="132"/>
      <c r="B77" s="132" t="s">
        <v>98</v>
      </c>
      <c r="C77" s="125" t="str">
        <f>VLOOKUP($B77,[3]Codes!$A$1:$K$65536,2,FALSE)</f>
        <v>Response</v>
      </c>
      <c r="D77" s="125"/>
      <c r="E77" s="125" t="str">
        <f>VLOOKUP($B77,[3]Codes!$A$1:$K$65536,4,FALSE)</f>
        <v>Category option</v>
      </c>
      <c r="F77" s="125">
        <f>VLOOKUP($B77,[3]Codes!$A$1:$K$65536,5,FALSE)</f>
        <v>999</v>
      </c>
      <c r="G77" s="125"/>
      <c r="H77" s="125"/>
      <c r="I77" s="125"/>
      <c r="J77" s="125"/>
      <c r="K77" s="125" t="str">
        <f>VLOOKUP($B77,[3]Codes!$A$1:$K$65536,9,FALSE)</f>
        <v>Refused to answer</v>
      </c>
      <c r="L77" s="125"/>
      <c r="M77" s="125" t="str">
        <f>VLOOKUP($B77,[3]Codes!$A$1:$K$65536,11,FALSE)</f>
        <v>Lakohi fo resposta</v>
      </c>
      <c r="N77" s="133" t="s">
        <v>553</v>
      </c>
    </row>
    <row r="78" spans="1:14" s="102" customFormat="1">
      <c r="A78" s="102" t="s">
        <v>218</v>
      </c>
      <c r="B78" s="103"/>
      <c r="C78" s="103"/>
      <c r="D78" s="103"/>
      <c r="E78" s="103"/>
      <c r="F78" s="103"/>
      <c r="G78" s="178"/>
      <c r="H78" s="178"/>
      <c r="I78" s="178"/>
      <c r="J78" s="103"/>
      <c r="K78" s="104"/>
      <c r="L78" s="104"/>
      <c r="M78" s="182"/>
      <c r="N78" s="105"/>
    </row>
    <row r="79" spans="1:14" s="13" customFormat="1" collapsed="1">
      <c r="A79" s="10" t="s">
        <v>1203</v>
      </c>
      <c r="B79" s="11"/>
      <c r="C79" s="177" t="str">
        <f>VLOOKUP($A79,'[3]Recurring Qns'!$A$1:$K$65536,3,FALSE)</f>
        <v>Question</v>
      </c>
      <c r="D79" s="177" t="str">
        <f>VLOOKUP($A79,'[3]Recurring Qns'!$A$1:$K$65536,4,FALSE)</f>
        <v>Read question</v>
      </c>
      <c r="E79" s="177" t="str">
        <f>VLOOKUP($A79,'[3]Recurring Qns'!$A$1:$K$65536,5,FALSE)</f>
        <v>Category - choose one</v>
      </c>
      <c r="F79" s="177" t="str">
        <f>VLOOKUP($A79,'[3]Recurring Qns'!$A$1:$K$65536,6,FALSE)</f>
        <v>Code</v>
      </c>
      <c r="G79" s="177" t="str">
        <f>VLOOKUP($A79,'[3]Recurring Qns'!$A$1:$K$65536,7,FALSE)</f>
        <v>-</v>
      </c>
      <c r="H79" s="177" t="str">
        <f>VLOOKUP($A79,'[3]Recurring Qns'!$A$1:$K$65536,8,FALSE)</f>
        <v>-</v>
      </c>
      <c r="I79" s="177"/>
      <c r="J79" s="177" t="str">
        <f>VLOOKUP($A79,'[3]Recurring Qns'!$A$1:$K$65536,9,FALSE)</f>
        <v>Have you ever been enrolled in school?</v>
      </c>
      <c r="K79" s="177"/>
      <c r="L79" s="177" t="str">
        <f>VLOOKUP($A79,'[3]Recurring Qns'!$A$1:$K$65536,11,FALSE)</f>
        <v>Ita bot pernah ba eskola?</v>
      </c>
      <c r="M79" s="183"/>
      <c r="N79" s="15"/>
    </row>
    <row r="80" spans="1:14" s="13" customFormat="1" hidden="1" outlineLevel="1">
      <c r="A80" s="18"/>
      <c r="B80" s="18" t="s">
        <v>45</v>
      </c>
      <c r="C80" s="180" t="str">
        <f>VLOOKUP($B80,[3]Codes!$A$1:$K$65536,2,FALSE)</f>
        <v>Response</v>
      </c>
      <c r="D80" s="19"/>
      <c r="E80" s="180" t="str">
        <f>VLOOKUP($B80,[3]Codes!$A$1:$K$65536,4,FALSE)</f>
        <v>Category option</v>
      </c>
      <c r="F80" s="180">
        <f>VLOOKUP($B80,[3]Codes!$A$1:$K$65536,5,FALSE)</f>
        <v>0</v>
      </c>
      <c r="G80" s="19"/>
      <c r="H80" s="19"/>
      <c r="I80" s="19"/>
      <c r="J80" s="19"/>
      <c r="K80" s="180" t="str">
        <f>VLOOKUP($B80,[3]Codes!$A$1:$K$65536,9,FALSE)</f>
        <v>No</v>
      </c>
      <c r="L80" s="19"/>
      <c r="M80" s="180" t="str">
        <f>VLOOKUP($B80,[3]Codes!$A$1:$K$65536,11,FALSE)</f>
        <v>Lae</v>
      </c>
      <c r="N80" s="20" t="str">
        <f>A111</f>
        <v>MJ4.01</v>
      </c>
    </row>
    <row r="81" spans="1:14" s="13" customFormat="1" hidden="1" outlineLevel="1">
      <c r="A81" s="18"/>
      <c r="B81" s="18" t="s">
        <v>48</v>
      </c>
      <c r="C81" s="180" t="str">
        <f>VLOOKUP($B81,[3]Codes!$A$1:$K$65536,2,FALSE)</f>
        <v>Response</v>
      </c>
      <c r="D81" s="19"/>
      <c r="E81" s="180" t="str">
        <f>VLOOKUP($B81,[3]Codes!$A$1:$K$65536,4,FALSE)</f>
        <v>Category option</v>
      </c>
      <c r="F81" s="180">
        <f>VLOOKUP($B81,[3]Codes!$A$1:$K$65536,5,FALSE)</f>
        <v>1</v>
      </c>
      <c r="G81" s="19"/>
      <c r="H81" s="19"/>
      <c r="I81" s="19"/>
      <c r="J81" s="19"/>
      <c r="K81" s="180" t="str">
        <f>VLOOKUP($B81,[3]Codes!$A$1:$K$65536,9,FALSE)</f>
        <v>Yes</v>
      </c>
      <c r="L81" s="19"/>
      <c r="M81" s="180" t="str">
        <f>VLOOKUP($B81,[3]Codes!$A$1:$K$65536,11,FALSE)</f>
        <v>Sim</v>
      </c>
      <c r="N81" s="20" t="str">
        <f>A83</f>
        <v>MJ3.02</v>
      </c>
    </row>
    <row r="82" spans="1:14" s="13" customFormat="1" hidden="1" outlineLevel="1">
      <c r="A82" s="18"/>
      <c r="B82" s="18" t="s">
        <v>98</v>
      </c>
      <c r="C82" s="180" t="str">
        <f>VLOOKUP($B82,[3]Codes!$A$1:$K$65536,2,FALSE)</f>
        <v>Response</v>
      </c>
      <c r="D82" s="19"/>
      <c r="E82" s="180" t="str">
        <f>VLOOKUP($B82,[3]Codes!$A$1:$K$65536,4,FALSE)</f>
        <v>Category option</v>
      </c>
      <c r="F82" s="180">
        <f>VLOOKUP($B82,[3]Codes!$A$1:$K$65536,5,FALSE)</f>
        <v>999</v>
      </c>
      <c r="G82" s="19"/>
      <c r="H82" s="19"/>
      <c r="I82" s="19"/>
      <c r="J82" s="19"/>
      <c r="K82" s="180" t="str">
        <f>VLOOKUP($B82,[3]Codes!$A$1:$K$65536,9,FALSE)</f>
        <v>Refused to answer</v>
      </c>
      <c r="L82" s="19"/>
      <c r="M82" s="180" t="str">
        <f>VLOOKUP($B82,[3]Codes!$A$1:$K$65536,11,FALSE)</f>
        <v>Lakohi fo resposta</v>
      </c>
      <c r="N82" s="20" t="str">
        <f>A111</f>
        <v>MJ4.01</v>
      </c>
    </row>
    <row r="83" spans="1:14" s="13" customFormat="1" collapsed="1">
      <c r="A83" s="10" t="s">
        <v>1204</v>
      </c>
      <c r="B83" s="248"/>
      <c r="C83" s="177" t="str">
        <f>VLOOKUP($A83,'[4]Recurring Qns'!$A$1:$K$65536,3,FALSE)</f>
        <v>Question</v>
      </c>
      <c r="D83" s="177" t="str">
        <f>VLOOKUP($A83,'[4]Recurring Qns'!$A$1:$K$65536,4,FALSE)</f>
        <v>Read question</v>
      </c>
      <c r="E83" s="177" t="str">
        <f>VLOOKUP($A83,'[4]Recurring Qns'!$A$1:$K$65536,5,FALSE)</f>
        <v>Category - choose one</v>
      </c>
      <c r="F83" s="177" t="str">
        <f>VLOOKUP($A83,'[4]Recurring Qns'!$A$1:$K$65536,6,FALSE)</f>
        <v>Code</v>
      </c>
      <c r="G83" s="177" t="str">
        <f>VLOOKUP($A83,'[4]Recurring Qns'!$A$1:$K$65536,7,FALSE)</f>
        <v>-</v>
      </c>
      <c r="H83" s="177" t="str">
        <f>VLOOKUP($A83,'[4]Recurring Qns'!$A$1:$K$65536,8,FALSE)</f>
        <v>-</v>
      </c>
      <c r="I83" s="153"/>
      <c r="J83" s="177" t="str">
        <f>VLOOKUP($A83,'[4]Recurring Qns'!$A$1:$K$65536,9,FALSE)</f>
        <v>What is the highest level of education you have completed?</v>
      </c>
      <c r="K83" s="177"/>
      <c r="L83" s="177" t="str">
        <f>VLOOKUP($A83,'[4]Recurring Qns'!$A$1:$K$65536,11,FALSE)</f>
        <v>Nivel edukasaun ikus nebe ita bot hasai mak saida?</v>
      </c>
      <c r="M83" s="183"/>
      <c r="N83" s="184"/>
    </row>
    <row r="84" spans="1:14" hidden="1" outlineLevel="1">
      <c r="A84" s="18"/>
      <c r="B84" s="18" t="s">
        <v>1205</v>
      </c>
      <c r="C84" s="180" t="str">
        <f>VLOOKUP($B84,[4]Codes!$A$1:$K$65536,2,FALSE)</f>
        <v>Response</v>
      </c>
      <c r="D84" s="19"/>
      <c r="E84" s="180" t="str">
        <f>VLOOKUP($B84,[4]Codes!$A$1:$K$65536,4,FALSE)</f>
        <v>Category option</v>
      </c>
      <c r="F84" s="180">
        <f>VLOOKUP($B84,[4]Codes!$A$1:$K$65536,5,FALSE)</f>
        <v>1</v>
      </c>
      <c r="G84" s="19"/>
      <c r="H84" s="19"/>
      <c r="I84" s="19"/>
      <c r="J84" s="19"/>
      <c r="K84" s="180" t="str">
        <f>VLOOKUP($B84,[4]Codes!$A$1:$K$65536,9,FALSE)</f>
        <v>None completed</v>
      </c>
      <c r="L84" s="19"/>
      <c r="M84" s="180" t="str">
        <f>VLOOKUP($B84,[4]Codes!$A$1:$K$65536,11,FALSE)</f>
        <v>La Kompletu</v>
      </c>
      <c r="N84" s="20" t="str">
        <f>A111</f>
        <v>MJ4.01</v>
      </c>
    </row>
    <row r="85" spans="1:14" hidden="1" outlineLevel="1">
      <c r="A85" s="18"/>
      <c r="B85" s="18" t="s">
        <v>1206</v>
      </c>
      <c r="C85" s="180" t="str">
        <f>VLOOKUP($B85,[4]Codes!$A$1:$K$65536,2,FALSE)</f>
        <v>Response</v>
      </c>
      <c r="D85" s="19"/>
      <c r="E85" s="180" t="str">
        <f>VLOOKUP($B85,[4]Codes!$A$1:$K$65536,4,FALSE)</f>
        <v>Category option</v>
      </c>
      <c r="F85" s="180">
        <f>VLOOKUP($B85,[4]Codes!$A$1:$K$65536,5,FALSE)</f>
        <v>2</v>
      </c>
      <c r="G85" s="19"/>
      <c r="H85" s="19"/>
      <c r="I85" s="19"/>
      <c r="J85" s="19"/>
      <c r="K85" s="180" t="str">
        <f>VLOOKUP($B85,[4]Codes!$A$1:$K$65536,9,FALSE)</f>
        <v>Pre-School</v>
      </c>
      <c r="L85" s="19"/>
      <c r="M85" s="180" t="str">
        <f>VLOOKUP($B85,[4]Codes!$A$1:$K$65536,11,FALSE)</f>
        <v>Pre-Eskolar</v>
      </c>
      <c r="N85" s="20" t="str">
        <f>A111</f>
        <v>MJ4.01</v>
      </c>
    </row>
    <row r="86" spans="1:14" hidden="1" outlineLevel="1">
      <c r="A86" s="18"/>
      <c r="B86" s="18" t="s">
        <v>1207</v>
      </c>
      <c r="C86" s="180" t="str">
        <f>VLOOKUP($B86,[4]Codes!$A$1:$K$65536,2,FALSE)</f>
        <v>Response</v>
      </c>
      <c r="D86" s="19"/>
      <c r="E86" s="180" t="str">
        <f>VLOOKUP($B86,[4]Codes!$A$1:$K$65536,4,FALSE)</f>
        <v>Category option</v>
      </c>
      <c r="F86" s="180">
        <f>VLOOKUP($B86,[4]Codes!$A$1:$K$65536,5,FALSE)</f>
        <v>3</v>
      </c>
      <c r="G86" s="19"/>
      <c r="H86" s="19"/>
      <c r="I86" s="19"/>
      <c r="J86" s="19"/>
      <c r="K86" s="180" t="str">
        <f>VLOOKUP($B86,[4]Codes!$A$1:$K$65536,9,FALSE)</f>
        <v>Primary School</v>
      </c>
      <c r="L86" s="19"/>
      <c r="M86" s="180" t="str">
        <f>VLOOKUP($B86,[4]Codes!$A$1:$K$65536,11,FALSE)</f>
        <v>Eskola Primária</v>
      </c>
      <c r="N86" s="20" t="str">
        <f>A91</f>
        <v>MJ3.02x</v>
      </c>
    </row>
    <row r="87" spans="1:14" hidden="1" outlineLevel="1">
      <c r="A87" s="18"/>
      <c r="B87" s="18" t="s">
        <v>1208</v>
      </c>
      <c r="C87" s="180" t="str">
        <f>VLOOKUP($B87,[4]Codes!$A$1:$K$65536,2,FALSE)</f>
        <v>Response</v>
      </c>
      <c r="D87" s="19"/>
      <c r="E87" s="180" t="str">
        <f>VLOOKUP($B87,[4]Codes!$A$1:$K$65536,4,FALSE)</f>
        <v>Category option</v>
      </c>
      <c r="F87" s="180">
        <f>VLOOKUP($B87,[4]Codes!$A$1:$K$65536,5,FALSE)</f>
        <v>4</v>
      </c>
      <c r="G87" s="19"/>
      <c r="H87" s="19"/>
      <c r="I87" s="19"/>
      <c r="J87" s="19"/>
      <c r="K87" s="180" t="str">
        <f>VLOOKUP($B87,[4]Codes!$A$1:$K$65536,9,FALSE)</f>
        <v>Junior High School</v>
      </c>
      <c r="L87" s="19"/>
      <c r="M87" s="180" t="str">
        <f>VLOOKUP($B87,[4]Codes!$A$1:$K$65536,11,FALSE)</f>
        <v>Eskola Pre-Sekundária</v>
      </c>
      <c r="N87" s="20" t="str">
        <f>A99</f>
        <v>MJ3.02y</v>
      </c>
    </row>
    <row r="88" spans="1:14" hidden="1" outlineLevel="1">
      <c r="A88" s="18"/>
      <c r="B88" s="18" t="s">
        <v>1209</v>
      </c>
      <c r="C88" s="180" t="str">
        <f>VLOOKUP($B88,[4]Codes!$A$1:$K$65536,2,FALSE)</f>
        <v>Response</v>
      </c>
      <c r="D88" s="19"/>
      <c r="E88" s="180" t="str">
        <f>VLOOKUP($B88,[4]Codes!$A$1:$K$65536,4,FALSE)</f>
        <v>Category option</v>
      </c>
      <c r="F88" s="180">
        <f>VLOOKUP($B88,[4]Codes!$A$1:$K$65536,5,FALSE)</f>
        <v>5</v>
      </c>
      <c r="G88" s="19"/>
      <c r="H88" s="19"/>
      <c r="I88" s="19"/>
      <c r="J88" s="19"/>
      <c r="K88" s="180" t="str">
        <f>VLOOKUP($B88,[4]Codes!$A$1:$K$65536,9,FALSE)</f>
        <v>Senior High School</v>
      </c>
      <c r="L88" s="19"/>
      <c r="M88" s="180" t="str">
        <f>VLOOKUP($B88,[4]Codes!$A$1:$K$65536,11,FALSE)</f>
        <v>Eskola Sekundario</v>
      </c>
      <c r="N88" s="20" t="str">
        <f>A99</f>
        <v>MJ3.02y</v>
      </c>
    </row>
    <row r="89" spans="1:14" hidden="1" outlineLevel="1">
      <c r="A89" s="18"/>
      <c r="B89" s="18" t="s">
        <v>1210</v>
      </c>
      <c r="C89" s="180" t="str">
        <f>VLOOKUP($B89,[4]Codes!$A$1:$K$65536,2,FALSE)</f>
        <v>Response</v>
      </c>
      <c r="D89" s="19"/>
      <c r="E89" s="180" t="str">
        <f>VLOOKUP($B89,[4]Codes!$A$1:$K$65536,4,FALSE)</f>
        <v>Category option</v>
      </c>
      <c r="F89" s="180">
        <f>VLOOKUP($B89,[4]Codes!$A$1:$K$65536,5,FALSE)</f>
        <v>6</v>
      </c>
      <c r="G89" s="19"/>
      <c r="H89" s="19"/>
      <c r="I89" s="19"/>
      <c r="J89" s="19"/>
      <c r="K89" s="180" t="str">
        <f>VLOOKUP($B89,[4]Codes!$A$1:$K$65536,9,FALSE)</f>
        <v>University</v>
      </c>
      <c r="L89" s="19"/>
      <c r="M89" s="180" t="str">
        <f>VLOOKUP($B89,[4]Codes!$A$1:$K$65536,11,FALSE)</f>
        <v>Universidade</v>
      </c>
      <c r="N89" s="20" t="str">
        <f>A115</f>
        <v>MJ4.02</v>
      </c>
    </row>
    <row r="90" spans="1:14" hidden="1" outlineLevel="1">
      <c r="A90" s="18"/>
      <c r="B90" s="18" t="s">
        <v>97</v>
      </c>
      <c r="C90" s="180" t="str">
        <f>VLOOKUP($B90,[4]Codes!$A$1:$K$65536,2,FALSE)</f>
        <v>Response</v>
      </c>
      <c r="D90" s="19"/>
      <c r="E90" s="180" t="str">
        <f>VLOOKUP($B90,[4]Codes!$A$1:$K$65536,4,FALSE)</f>
        <v>Category option</v>
      </c>
      <c r="F90" s="180">
        <f>VLOOKUP($B90,[4]Codes!$A$1:$K$65536,5,FALSE)</f>
        <v>998</v>
      </c>
      <c r="G90" s="19"/>
      <c r="H90" s="19"/>
      <c r="I90" s="19"/>
      <c r="J90" s="19"/>
      <c r="K90" s="180" t="str">
        <f>VLOOKUP($B90,[4]Codes!$A$1:$K$65536,9,FALSE)</f>
        <v>Don't know</v>
      </c>
      <c r="L90" s="19"/>
      <c r="M90" s="180" t="str">
        <f>VLOOKUP($B90,[4]Codes!$A$1:$K$65536,11,FALSE)</f>
        <v>La hatene</v>
      </c>
      <c r="N90" s="20" t="str">
        <f>A111</f>
        <v>MJ4.01</v>
      </c>
    </row>
    <row r="91" spans="1:14" s="190" customFormat="1">
      <c r="A91" s="10" t="s">
        <v>1388</v>
      </c>
      <c r="B91" s="185"/>
      <c r="C91" s="185" t="s">
        <v>15</v>
      </c>
      <c r="D91" s="185"/>
      <c r="E91" s="185"/>
      <c r="F91" s="185"/>
      <c r="G91" s="186"/>
      <c r="H91" s="186"/>
      <c r="I91" s="186"/>
      <c r="J91" s="185" t="s">
        <v>1390</v>
      </c>
      <c r="K91" s="187"/>
      <c r="L91" s="187"/>
      <c r="M91" s="188"/>
      <c r="N91" s="189"/>
    </row>
    <row r="92" spans="1:14" outlineLevel="1">
      <c r="A92" s="18"/>
      <c r="B92" s="18" t="s">
        <v>1211</v>
      </c>
      <c r="C92" s="180" t="s">
        <v>53</v>
      </c>
      <c r="D92" s="19"/>
      <c r="E92" s="180" t="s">
        <v>27</v>
      </c>
      <c r="F92" s="180">
        <v>1</v>
      </c>
      <c r="G92" s="19"/>
      <c r="H92" s="19"/>
      <c r="I92" s="19"/>
      <c r="J92" s="19"/>
      <c r="K92" s="180" t="s">
        <v>1391</v>
      </c>
      <c r="L92" s="19"/>
      <c r="M92" s="180" t="s">
        <v>1392</v>
      </c>
      <c r="N92" s="20" t="str">
        <f>A111</f>
        <v>MJ4.01</v>
      </c>
    </row>
    <row r="93" spans="1:14" outlineLevel="1">
      <c r="A93" s="18"/>
      <c r="B93" s="18" t="s">
        <v>1212</v>
      </c>
      <c r="C93" s="180" t="s">
        <v>53</v>
      </c>
      <c r="D93" s="19"/>
      <c r="E93" s="180" t="s">
        <v>27</v>
      </c>
      <c r="F93" s="180">
        <v>2</v>
      </c>
      <c r="G93" s="19"/>
      <c r="H93" s="19"/>
      <c r="I93" s="19"/>
      <c r="J93" s="19"/>
      <c r="K93" s="180" t="s">
        <v>1393</v>
      </c>
      <c r="L93" s="19"/>
      <c r="M93" s="180" t="s">
        <v>1394</v>
      </c>
      <c r="N93" s="20" t="str">
        <f>A111</f>
        <v>MJ4.01</v>
      </c>
    </row>
    <row r="94" spans="1:14" outlineLevel="1">
      <c r="A94" s="18"/>
      <c r="B94" s="18" t="s">
        <v>1212</v>
      </c>
      <c r="C94" s="180" t="s">
        <v>53</v>
      </c>
      <c r="D94" s="19"/>
      <c r="E94" s="180" t="s">
        <v>27</v>
      </c>
      <c r="F94" s="180">
        <v>3</v>
      </c>
      <c r="G94" s="19"/>
      <c r="H94" s="19"/>
      <c r="I94" s="19"/>
      <c r="J94" s="19"/>
      <c r="K94" s="180" t="s">
        <v>1395</v>
      </c>
      <c r="L94" s="19"/>
      <c r="M94" s="180" t="s">
        <v>1396</v>
      </c>
      <c r="N94" s="20" t="str">
        <f>A111</f>
        <v>MJ4.01</v>
      </c>
    </row>
    <row r="95" spans="1:14" outlineLevel="1">
      <c r="A95" s="18"/>
      <c r="B95" s="18" t="s">
        <v>1211</v>
      </c>
      <c r="C95" s="180" t="s">
        <v>53</v>
      </c>
      <c r="D95" s="19"/>
      <c r="E95" s="180" t="s">
        <v>27</v>
      </c>
      <c r="F95" s="180">
        <v>4</v>
      </c>
      <c r="G95" s="19"/>
      <c r="H95" s="19"/>
      <c r="I95" s="19"/>
      <c r="J95" s="19"/>
      <c r="K95" s="180" t="s">
        <v>1397</v>
      </c>
      <c r="L95" s="19"/>
      <c r="M95" s="180" t="s">
        <v>1398</v>
      </c>
      <c r="N95" s="20" t="str">
        <f>A111</f>
        <v>MJ4.01</v>
      </c>
    </row>
    <row r="96" spans="1:14" outlineLevel="1">
      <c r="A96" s="18"/>
      <c r="B96" s="18" t="s">
        <v>1212</v>
      </c>
      <c r="C96" s="180" t="s">
        <v>53</v>
      </c>
      <c r="D96" s="19"/>
      <c r="E96" s="180" t="s">
        <v>27</v>
      </c>
      <c r="F96" s="180">
        <v>5</v>
      </c>
      <c r="G96" s="19"/>
      <c r="H96" s="19"/>
      <c r="I96" s="19"/>
      <c r="J96" s="19"/>
      <c r="K96" s="180" t="s">
        <v>1399</v>
      </c>
      <c r="L96" s="19"/>
      <c r="M96" s="180" t="s">
        <v>1400</v>
      </c>
      <c r="N96" s="20" t="str">
        <f>A111</f>
        <v>MJ4.01</v>
      </c>
    </row>
    <row r="97" spans="1:14" outlineLevel="1">
      <c r="A97" s="18"/>
      <c r="B97" s="18" t="s">
        <v>1212</v>
      </c>
      <c r="C97" s="180" t="s">
        <v>53</v>
      </c>
      <c r="D97" s="19"/>
      <c r="E97" s="180" t="s">
        <v>27</v>
      </c>
      <c r="F97" s="180">
        <v>6</v>
      </c>
      <c r="G97" s="19"/>
      <c r="H97" s="19"/>
      <c r="I97" s="19"/>
      <c r="J97" s="19"/>
      <c r="K97" s="180" t="s">
        <v>1401</v>
      </c>
      <c r="L97" s="19"/>
      <c r="M97" s="180" t="s">
        <v>1402</v>
      </c>
      <c r="N97" s="20" t="str">
        <f>A111</f>
        <v>MJ4.01</v>
      </c>
    </row>
    <row r="98" spans="1:14" outlineLevel="1">
      <c r="A98" s="18"/>
      <c r="B98" s="18" t="s">
        <v>97</v>
      </c>
      <c r="C98" s="180" t="str">
        <f>VLOOKUP($B98,[4]Codes!$A$1:$K$65536,2,FALSE)</f>
        <v>Response</v>
      </c>
      <c r="D98" s="19"/>
      <c r="E98" s="180" t="str">
        <f>VLOOKUP($B98,[4]Codes!$A$1:$K$65536,4,FALSE)</f>
        <v>Category option</v>
      </c>
      <c r="F98" s="180">
        <f>VLOOKUP($B98,[4]Codes!$A$1:$K$65536,5,FALSE)</f>
        <v>998</v>
      </c>
      <c r="G98" s="19"/>
      <c r="H98" s="19"/>
      <c r="I98" s="19"/>
      <c r="J98" s="19"/>
      <c r="K98" s="180" t="str">
        <f>VLOOKUP($B98,[4]Codes!$A$1:$K$65536,9,FALSE)</f>
        <v>Don't know</v>
      </c>
      <c r="L98" s="19"/>
      <c r="M98" s="180" t="str">
        <f>VLOOKUP($B98,[4]Codes!$A$1:$K$65536,11,FALSE)</f>
        <v>La hatene</v>
      </c>
      <c r="N98" s="20" t="str">
        <f>A111</f>
        <v>MJ4.01</v>
      </c>
    </row>
    <row r="99" spans="1:14" s="190" customFormat="1" collapsed="1">
      <c r="A99" s="10" t="s">
        <v>1403</v>
      </c>
      <c r="B99" s="185"/>
      <c r="C99" s="185" t="s">
        <v>15</v>
      </c>
      <c r="D99" s="185"/>
      <c r="E99" s="185"/>
      <c r="F99" s="185"/>
      <c r="G99" s="186"/>
      <c r="H99" s="186"/>
      <c r="I99" s="186"/>
      <c r="J99" s="185" t="s">
        <v>1404</v>
      </c>
      <c r="K99" s="187"/>
      <c r="L99" s="187"/>
      <c r="M99" s="188"/>
      <c r="N99" s="189"/>
    </row>
    <row r="100" spans="1:14" hidden="1" outlineLevel="1">
      <c r="A100" s="18"/>
      <c r="B100" s="18" t="s">
        <v>1211</v>
      </c>
      <c r="C100" s="180" t="s">
        <v>53</v>
      </c>
      <c r="D100" s="19"/>
      <c r="E100" s="180" t="s">
        <v>27</v>
      </c>
      <c r="F100" s="180">
        <v>7</v>
      </c>
      <c r="G100" s="19"/>
      <c r="H100" s="19"/>
      <c r="I100" s="19"/>
      <c r="J100" s="19"/>
      <c r="K100" s="180" t="s">
        <v>1391</v>
      </c>
      <c r="L100" s="19"/>
      <c r="M100" s="180" t="s">
        <v>1392</v>
      </c>
      <c r="N100" s="20"/>
    </row>
    <row r="101" spans="1:14" hidden="1" outlineLevel="1">
      <c r="A101" s="18"/>
      <c r="B101" s="18" t="s">
        <v>1212</v>
      </c>
      <c r="C101" s="180" t="s">
        <v>53</v>
      </c>
      <c r="D101" s="19"/>
      <c r="E101" s="180" t="s">
        <v>27</v>
      </c>
      <c r="F101" s="180">
        <v>8</v>
      </c>
      <c r="G101" s="19"/>
      <c r="H101" s="19"/>
      <c r="I101" s="19"/>
      <c r="J101" s="19"/>
      <c r="K101" s="180" t="s">
        <v>1393</v>
      </c>
      <c r="L101" s="19"/>
      <c r="M101" s="180" t="s">
        <v>1394</v>
      </c>
      <c r="N101" s="20"/>
    </row>
    <row r="102" spans="1:14" hidden="1" outlineLevel="1">
      <c r="A102" s="18"/>
      <c r="B102" s="18" t="s">
        <v>1212</v>
      </c>
      <c r="C102" s="180" t="s">
        <v>53</v>
      </c>
      <c r="D102" s="19"/>
      <c r="E102" s="180" t="s">
        <v>27</v>
      </c>
      <c r="F102" s="180">
        <v>9</v>
      </c>
      <c r="G102" s="19"/>
      <c r="H102" s="19"/>
      <c r="I102" s="19"/>
      <c r="J102" s="19"/>
      <c r="K102" s="180" t="s">
        <v>1395</v>
      </c>
      <c r="L102" s="19"/>
      <c r="M102" s="180" t="s">
        <v>1396</v>
      </c>
      <c r="N102" s="20"/>
    </row>
    <row r="103" spans="1:14" hidden="1" outlineLevel="1">
      <c r="A103" s="18"/>
      <c r="B103" s="18" t="s">
        <v>97</v>
      </c>
      <c r="C103" s="180" t="str">
        <f>VLOOKUP($B103,[4]Codes!$A$1:$K$65536,2,FALSE)</f>
        <v>Response</v>
      </c>
      <c r="D103" s="19"/>
      <c r="E103" s="180" t="str">
        <f>VLOOKUP($B103,[4]Codes!$A$1:$K$65536,4,FALSE)</f>
        <v>Category option</v>
      </c>
      <c r="F103" s="180">
        <f>VLOOKUP($B103,[4]Codes!$A$1:$K$65536,5,FALSE)</f>
        <v>998</v>
      </c>
      <c r="G103" s="19"/>
      <c r="H103" s="19"/>
      <c r="I103" s="19"/>
      <c r="J103" s="19"/>
      <c r="K103" s="180" t="str">
        <f>VLOOKUP($B103,[4]Codes!$A$1:$K$65536,9,FALSE)</f>
        <v>Don't know</v>
      </c>
      <c r="L103" s="19"/>
      <c r="M103" s="180" t="str">
        <f>VLOOKUP($B103,[4]Codes!$A$1:$K$65536,11,FALSE)</f>
        <v>La hatene</v>
      </c>
      <c r="N103" s="20"/>
    </row>
    <row r="104" spans="1:14" s="13" customFormat="1" collapsed="1">
      <c r="A104" s="10" t="s">
        <v>1213</v>
      </c>
      <c r="B104" s="248"/>
      <c r="C104" s="177" t="str">
        <f>VLOOKUP($A104,'[4]Recurring Qns'!$A$1:$K$65536,3,FALSE)</f>
        <v>Question</v>
      </c>
      <c r="D104" s="177" t="str">
        <f>VLOOKUP($A104,'[4]Recurring Qns'!$A$1:$K$65536,4,FALSE)</f>
        <v>Read question</v>
      </c>
      <c r="E104" s="177" t="str">
        <f>VLOOKUP($A104,'[4]Recurring Qns'!$A$1:$K$65536,5,FALSE)</f>
        <v>Category - choose all</v>
      </c>
      <c r="F104" s="177" t="str">
        <f>VLOOKUP($A104,'[4]Recurring Qns'!$A$1:$K$65536,6,FALSE)</f>
        <v>Code</v>
      </c>
      <c r="G104" s="177" t="str">
        <f>VLOOKUP($A104,'[4]Recurring Qns'!$A$1:$K$65536,7,FALSE)</f>
        <v>-</v>
      </c>
      <c r="H104" s="177" t="str">
        <f>VLOOKUP($A104,'[4]Recurring Qns'!$A$1:$K$65536,8,FALSE)</f>
        <v>-</v>
      </c>
      <c r="I104" s="153"/>
      <c r="J104" s="177" t="str">
        <f>VLOOKUP($A104,'[4]Recurring Qns'!$A$1:$K$65536,9,FALSE)</f>
        <v>Have you completed any courses at an academy or institute?</v>
      </c>
      <c r="K104" s="177"/>
      <c r="L104" s="177" t="str">
        <f>VLOOKUP($A104,'[4]Recurring Qns'!$A$1:$K$65536,11,FALSE)</f>
        <v>Ita bot kompleta ona kursu iha akademia ou institutu balun?</v>
      </c>
      <c r="M104" s="183"/>
      <c r="N104" s="184"/>
    </row>
    <row r="105" spans="1:14" s="13" customFormat="1" hidden="1" outlineLevel="1">
      <c r="A105" s="18"/>
      <c r="B105" s="18" t="s">
        <v>1214</v>
      </c>
      <c r="C105" s="180" t="str">
        <f>VLOOKUP($B105,[4]Codes!$A$1:$K$65536,2,FALSE)</f>
        <v>Response</v>
      </c>
      <c r="D105" s="19"/>
      <c r="E105" s="180" t="str">
        <f>VLOOKUP($B105,[4]Codes!$A$1:$K$65536,4,FALSE)</f>
        <v>Category option</v>
      </c>
      <c r="F105" s="180">
        <f>VLOOKUP($B105,[4]Codes!$A$1:$K$65536,5,FALSE)</f>
        <v>0</v>
      </c>
      <c r="G105" s="19"/>
      <c r="H105" s="19"/>
      <c r="I105" s="19"/>
      <c r="J105" s="19"/>
      <c r="K105" s="180" t="str">
        <f>VLOOKUP($B105,[4]Codes!$A$1:$K$65536,9,FALSE)</f>
        <v>No</v>
      </c>
      <c r="L105" s="19"/>
      <c r="M105" s="180" t="str">
        <f>VLOOKUP($B105,[4]Codes!$A$1:$K$65536,11,FALSE)</f>
        <v>Lae</v>
      </c>
      <c r="N105" s="20" t="str">
        <f>A115</f>
        <v>MJ4.02</v>
      </c>
    </row>
    <row r="106" spans="1:14" s="13" customFormat="1" hidden="1" outlineLevel="1">
      <c r="A106" s="18"/>
      <c r="B106" s="18" t="s">
        <v>1215</v>
      </c>
      <c r="C106" s="180" t="str">
        <f>VLOOKUP($B106,[4]Codes!$A$1:$K$65536,2,FALSE)</f>
        <v>Response</v>
      </c>
      <c r="D106" s="19"/>
      <c r="E106" s="180" t="str">
        <f>VLOOKUP($B106,[4]Codes!$A$1:$K$65536,4,FALSE)</f>
        <v>Category option</v>
      </c>
      <c r="F106" s="180">
        <f>VLOOKUP($B106,[4]Codes!$A$1:$K$65536,5,FALSE)</f>
        <v>1</v>
      </c>
      <c r="G106" s="19"/>
      <c r="H106" s="19"/>
      <c r="I106" s="19"/>
      <c r="J106" s="19"/>
      <c r="K106" s="180" t="str">
        <f>VLOOKUP($B106,[4]Codes!$A$1:$K$65536,9,FALSE)</f>
        <v>Yes - Academy</v>
      </c>
      <c r="L106" s="19"/>
      <c r="M106" s="180" t="str">
        <f>VLOOKUP($B106,[4]Codes!$A$1:$K$65536,11,FALSE)</f>
        <v>Sim - Akademia</v>
      </c>
      <c r="N106" s="20" t="str">
        <f>A115</f>
        <v>MJ4.02</v>
      </c>
    </row>
    <row r="107" spans="1:14" s="13" customFormat="1" hidden="1" outlineLevel="1">
      <c r="A107" s="18"/>
      <c r="B107" s="18" t="s">
        <v>1216</v>
      </c>
      <c r="C107" s="180" t="str">
        <f>VLOOKUP($B107,[4]Codes!$A$1:$K$65536,2,FALSE)</f>
        <v>Response</v>
      </c>
      <c r="D107" s="19"/>
      <c r="E107" s="180" t="str">
        <f>VLOOKUP($B107,[4]Codes!$A$1:$K$65536,4,FALSE)</f>
        <v>Category option</v>
      </c>
      <c r="F107" s="180">
        <f>VLOOKUP($B107,[4]Codes!$A$1:$K$65536,5,FALSE)</f>
        <v>2</v>
      </c>
      <c r="G107" s="19"/>
      <c r="H107" s="19"/>
      <c r="I107" s="19"/>
      <c r="J107" s="19"/>
      <c r="K107" s="180" t="str">
        <f>VLOOKUP($B107,[4]Codes!$A$1:$K$65536,9,FALSE)</f>
        <v>Yes - Institute</v>
      </c>
      <c r="L107" s="19"/>
      <c r="M107" s="180" t="str">
        <f>VLOOKUP($B107,[4]Codes!$A$1:$K$65536,11,FALSE)</f>
        <v>Sim - Institutu</v>
      </c>
      <c r="N107" s="20" t="str">
        <f>A115</f>
        <v>MJ4.02</v>
      </c>
    </row>
    <row r="108" spans="1:14" s="13" customFormat="1" hidden="1" outlineLevel="1">
      <c r="A108" s="18"/>
      <c r="B108" s="18" t="s">
        <v>1217</v>
      </c>
      <c r="C108" s="180" t="str">
        <f>VLOOKUP($B108,[4]Codes!$A$1:$K$65536,2,FALSE)</f>
        <v>Response</v>
      </c>
      <c r="D108" s="19"/>
      <c r="E108" s="180" t="str">
        <f>VLOOKUP($B108,[4]Codes!$A$1:$K$65536,4,FALSE)</f>
        <v>Category option</v>
      </c>
      <c r="F108" s="180">
        <f>VLOOKUP($B108,[4]Codes!$A$1:$K$65536,5,FALSE)</f>
        <v>4</v>
      </c>
      <c r="G108" s="19"/>
      <c r="H108" s="19"/>
      <c r="I108" s="19"/>
      <c r="J108" s="19"/>
      <c r="K108" s="180" t="str">
        <f>VLOOKUP($B108,[4]Codes!$A$1:$K$65536,9,FALSE)</f>
        <v>Yes - Other</v>
      </c>
      <c r="L108" s="19"/>
      <c r="M108" s="180" t="str">
        <f>VLOOKUP($B108,[4]Codes!$A$1:$K$65536,11,FALSE)</f>
        <v>Sim - Seluk</v>
      </c>
      <c r="N108" s="20" t="str">
        <f>A109</f>
        <v>MJ3.03x</v>
      </c>
    </row>
    <row r="109" spans="1:14" s="13" customFormat="1">
      <c r="A109" s="10" t="s">
        <v>1218</v>
      </c>
      <c r="B109" s="11"/>
      <c r="C109" s="177" t="str">
        <f>VLOOKUP($A109,'[3]Recurring Qns'!$A$1:$K$65536,3,FALSE)</f>
        <v>Question</v>
      </c>
      <c r="D109" s="177" t="str">
        <f>VLOOKUP($A109,'[3]Recurring Qns'!$A$1:$K$65536,4,FALSE)</f>
        <v>Read question</v>
      </c>
      <c r="E109" s="177" t="str">
        <f>VLOOKUP($A109,'[3]Recurring Qns'!$A$1:$K$65536,5,FALSE)</f>
        <v>Text response</v>
      </c>
      <c r="F109" s="177" t="str">
        <f>VLOOKUP($A109,'[3]Recurring Qns'!$A$1:$K$65536,6,FALSE)</f>
        <v>Text</v>
      </c>
      <c r="G109" s="177" t="str">
        <f>VLOOKUP($A109,'[3]Recurring Qns'!$A$1:$K$65536,7,FALSE)</f>
        <v>-</v>
      </c>
      <c r="H109" s="177" t="str">
        <f>VLOOKUP($A109,'[3]Recurring Qns'!$A$1:$K$65536,8,FALSE)</f>
        <v>-</v>
      </c>
      <c r="I109" s="177"/>
      <c r="J109" s="177" t="str">
        <f>VLOOKUP($A109,'[3]Recurring Qns'!$A$1:$K$65536,9,FALSE)</f>
        <v>[Specify other course]</v>
      </c>
      <c r="K109" s="177"/>
      <c r="L109" s="177" t="str">
        <f>VLOOKUP($A109,'[3]Recurring Qns'!$A$1:$K$65536,11,FALSE)</f>
        <v>[Spesifika kursu seluk]</v>
      </c>
      <c r="M109" s="183"/>
      <c r="N109" s="86" t="str">
        <f>A115</f>
        <v>MJ4.02</v>
      </c>
    </row>
    <row r="110" spans="1:14" s="78" customFormat="1">
      <c r="A110" s="78" t="s">
        <v>1219</v>
      </c>
      <c r="B110" s="79"/>
      <c r="C110" s="79"/>
      <c r="D110" s="79"/>
      <c r="E110" s="79"/>
      <c r="F110" s="79"/>
      <c r="G110" s="191"/>
      <c r="H110" s="191"/>
      <c r="I110" s="191"/>
      <c r="J110" s="79"/>
      <c r="L110" s="79"/>
      <c r="M110" s="79"/>
      <c r="N110" s="82"/>
    </row>
    <row r="111" spans="1:14" s="8" customFormat="1" collapsed="1">
      <c r="A111" s="10" t="s">
        <v>1220</v>
      </c>
      <c r="B111" s="9"/>
      <c r="C111" s="11" t="s">
        <v>15</v>
      </c>
      <c r="D111" s="9" t="s">
        <v>42</v>
      </c>
      <c r="E111" s="9" t="s">
        <v>50</v>
      </c>
      <c r="F111" s="9" t="s">
        <v>76</v>
      </c>
      <c r="G111" s="52"/>
      <c r="H111" s="52"/>
      <c r="I111" s="52"/>
      <c r="J111" s="9" t="s">
        <v>1221</v>
      </c>
      <c r="L111" s="9" t="s">
        <v>1222</v>
      </c>
      <c r="M111" s="9"/>
      <c r="N111" s="23"/>
    </row>
    <row r="112" spans="1:14" s="14" customFormat="1" hidden="1" outlineLevel="1">
      <c r="A112" s="171"/>
      <c r="B112" s="18" t="s">
        <v>45</v>
      </c>
      <c r="C112" s="180" t="str">
        <f>VLOOKUP($B112,[3]Codes!$A$1:$K$65536,2,FALSE)</f>
        <v>Response</v>
      </c>
      <c r="D112" s="19"/>
      <c r="E112" s="180" t="str">
        <f>VLOOKUP($B112,[3]Codes!$A$1:$K$65536,4,FALSE)</f>
        <v>Category option</v>
      </c>
      <c r="F112" s="180">
        <f>VLOOKUP($B112,[3]Codes!$A$1:$K$65536,5,FALSE)</f>
        <v>0</v>
      </c>
      <c r="G112" s="19"/>
      <c r="H112" s="19"/>
      <c r="I112" s="19"/>
      <c r="J112" s="19"/>
      <c r="K112" s="180" t="str">
        <f>VLOOKUP($B112,[3]Codes!$A$1:$K$65536,9,FALSE)</f>
        <v>No</v>
      </c>
      <c r="L112" s="19"/>
      <c r="M112" s="180" t="str">
        <f>VLOOKUP($B112,[3]Codes!$A$1:$K$65536,11,FALSE)</f>
        <v>Lae</v>
      </c>
      <c r="N112" s="20" t="str">
        <f>A122</f>
        <v>MJ4.03</v>
      </c>
    </row>
    <row r="113" spans="1:14" s="14" customFormat="1" hidden="1" outlineLevel="1">
      <c r="A113" s="171"/>
      <c r="B113" s="18" t="s">
        <v>48</v>
      </c>
      <c r="C113" s="180" t="str">
        <f>VLOOKUP($B113,[3]Codes!$A$1:$K$65536,2,FALSE)</f>
        <v>Response</v>
      </c>
      <c r="D113" s="19"/>
      <c r="E113" s="180" t="str">
        <f>VLOOKUP($B113,[3]Codes!$A$1:$K$65536,4,FALSE)</f>
        <v>Category option</v>
      </c>
      <c r="F113" s="180">
        <f>VLOOKUP($B113,[3]Codes!$A$1:$K$65536,5,FALSE)</f>
        <v>1</v>
      </c>
      <c r="G113" s="19"/>
      <c r="H113" s="19"/>
      <c r="I113" s="19"/>
      <c r="J113" s="19"/>
      <c r="K113" s="180" t="str">
        <f>VLOOKUP($B113,[3]Codes!$A$1:$K$65536,9,FALSE)</f>
        <v>Yes</v>
      </c>
      <c r="L113" s="19"/>
      <c r="M113" s="180" t="str">
        <f>VLOOKUP($B113,[3]Codes!$A$1:$K$65536,11,FALSE)</f>
        <v>Sim</v>
      </c>
      <c r="N113" s="20" t="str">
        <f>A115</f>
        <v>MJ4.02</v>
      </c>
    </row>
    <row r="114" spans="1:14" s="14" customFormat="1" hidden="1" outlineLevel="1">
      <c r="A114" s="171"/>
      <c r="B114" s="18" t="s">
        <v>98</v>
      </c>
      <c r="C114" s="180" t="str">
        <f>VLOOKUP($B114,[3]Codes!$A$1:$K$65536,2,FALSE)</f>
        <v>Response</v>
      </c>
      <c r="D114" s="19"/>
      <c r="E114" s="180" t="str">
        <f>VLOOKUP($B114,[3]Codes!$A$1:$K$65536,4,FALSE)</f>
        <v>Category option</v>
      </c>
      <c r="F114" s="180">
        <f>VLOOKUP($B114,[3]Codes!$A$1:$K$65536,5,FALSE)</f>
        <v>999</v>
      </c>
      <c r="G114" s="19"/>
      <c r="H114" s="19"/>
      <c r="I114" s="19"/>
      <c r="J114" s="19"/>
      <c r="K114" s="180" t="str">
        <f>VLOOKUP($B114,[3]Codes!$A$1:$K$65536,9,FALSE)</f>
        <v>Refused to answer</v>
      </c>
      <c r="L114" s="19"/>
      <c r="M114" s="180" t="str">
        <f>VLOOKUP($B114,[3]Codes!$A$1:$K$65536,11,FALSE)</f>
        <v>Lakohi fo resposta</v>
      </c>
      <c r="N114" s="20" t="str">
        <f>A122</f>
        <v>MJ4.03</v>
      </c>
    </row>
    <row r="115" spans="1:14" s="9" customFormat="1" ht="39.75" customHeight="1" collapsed="1">
      <c r="A115" s="10" t="s">
        <v>1223</v>
      </c>
      <c r="B115" s="16"/>
      <c r="C115" s="16" t="s">
        <v>15</v>
      </c>
      <c r="D115" s="16" t="s">
        <v>487</v>
      </c>
      <c r="E115" s="16" t="s">
        <v>50</v>
      </c>
      <c r="F115" s="16" t="s">
        <v>76</v>
      </c>
      <c r="G115" s="16"/>
      <c r="H115" s="16"/>
      <c r="I115" s="16"/>
      <c r="J115" s="254" t="s">
        <v>1224</v>
      </c>
      <c r="K115" s="254"/>
      <c r="L115" s="254" t="s">
        <v>1225</v>
      </c>
      <c r="M115" s="254"/>
      <c r="N115" s="240"/>
    </row>
    <row r="116" spans="1:14" s="14" customFormat="1" hidden="1" outlineLevel="1">
      <c r="A116" s="192"/>
      <c r="B116" s="19"/>
      <c r="C116" s="19" t="s">
        <v>53</v>
      </c>
      <c r="D116" s="19"/>
      <c r="E116" s="19" t="s">
        <v>27</v>
      </c>
      <c r="F116" s="19">
        <v>1</v>
      </c>
      <c r="G116" s="19"/>
      <c r="H116" s="19"/>
      <c r="I116" s="19"/>
      <c r="J116" s="19"/>
      <c r="K116" s="19" t="s">
        <v>1226</v>
      </c>
      <c r="L116" s="9"/>
      <c r="M116" s="19" t="s">
        <v>1227</v>
      </c>
      <c r="N116" s="20" t="str">
        <f>A122</f>
        <v>MJ4.03</v>
      </c>
    </row>
    <row r="117" spans="1:14" s="14" customFormat="1" hidden="1" outlineLevel="1">
      <c r="A117" s="192"/>
      <c r="B117" s="19"/>
      <c r="C117" s="19" t="s">
        <v>53</v>
      </c>
      <c r="D117" s="19"/>
      <c r="E117" s="19" t="s">
        <v>27</v>
      </c>
      <c r="F117" s="19">
        <v>2</v>
      </c>
      <c r="G117" s="19"/>
      <c r="H117" s="19"/>
      <c r="I117" s="19"/>
      <c r="J117" s="19"/>
      <c r="K117" s="19" t="s">
        <v>1228</v>
      </c>
      <c r="L117" s="9"/>
      <c r="M117" s="19" t="s">
        <v>1229</v>
      </c>
      <c r="N117" s="20" t="str">
        <f>A122</f>
        <v>MJ4.03</v>
      </c>
    </row>
    <row r="118" spans="1:14" s="14" customFormat="1" hidden="1" outlineLevel="1">
      <c r="A118" s="192"/>
      <c r="B118" s="19"/>
      <c r="C118" s="19" t="s">
        <v>53</v>
      </c>
      <c r="D118" s="19"/>
      <c r="E118" s="19" t="s">
        <v>27</v>
      </c>
      <c r="F118" s="19">
        <v>3</v>
      </c>
      <c r="G118" s="19"/>
      <c r="H118" s="19"/>
      <c r="I118" s="19"/>
      <c r="J118" s="19"/>
      <c r="K118" s="19" t="s">
        <v>1230</v>
      </c>
      <c r="L118" s="9"/>
      <c r="M118" s="19" t="s">
        <v>1231</v>
      </c>
      <c r="N118" s="20" t="str">
        <f>A122</f>
        <v>MJ4.03</v>
      </c>
    </row>
    <row r="119" spans="1:14" s="14" customFormat="1" hidden="1" outlineLevel="1">
      <c r="A119" s="192"/>
      <c r="B119" s="19"/>
      <c r="C119" s="19" t="s">
        <v>53</v>
      </c>
      <c r="D119" s="19"/>
      <c r="E119" s="19" t="s">
        <v>27</v>
      </c>
      <c r="F119" s="19">
        <v>4</v>
      </c>
      <c r="G119" s="19"/>
      <c r="H119" s="19"/>
      <c r="I119" s="19"/>
      <c r="J119" s="19"/>
      <c r="K119" s="19" t="s">
        <v>1232</v>
      </c>
      <c r="L119" s="9"/>
      <c r="M119" s="19" t="s">
        <v>1233</v>
      </c>
      <c r="N119" s="20" t="str">
        <f>A122</f>
        <v>MJ4.03</v>
      </c>
    </row>
    <row r="120" spans="1:14" s="14" customFormat="1" hidden="1" outlineLevel="1">
      <c r="A120" s="192"/>
      <c r="B120" s="19"/>
      <c r="C120" s="19" t="s">
        <v>53</v>
      </c>
      <c r="D120" s="19"/>
      <c r="E120" s="19" t="s">
        <v>27</v>
      </c>
      <c r="F120" s="19">
        <v>5</v>
      </c>
      <c r="G120" s="19"/>
      <c r="H120" s="19"/>
      <c r="I120" s="19"/>
      <c r="J120" s="19"/>
      <c r="K120" s="19" t="s">
        <v>1234</v>
      </c>
      <c r="L120" s="9"/>
      <c r="M120" s="19" t="s">
        <v>1235</v>
      </c>
      <c r="N120" s="20" t="str">
        <f>A122</f>
        <v>MJ4.03</v>
      </c>
    </row>
    <row r="121" spans="1:14" s="13" customFormat="1" hidden="1" outlineLevel="1">
      <c r="A121" s="10"/>
      <c r="B121" s="14"/>
      <c r="C121" s="14" t="s">
        <v>53</v>
      </c>
      <c r="D121" s="14"/>
      <c r="E121" s="14" t="s">
        <v>27</v>
      </c>
      <c r="F121" s="14">
        <v>999</v>
      </c>
      <c r="G121" s="9"/>
      <c r="H121" s="9"/>
      <c r="I121" s="9"/>
      <c r="J121" s="193"/>
      <c r="K121" s="194" t="s">
        <v>1236</v>
      </c>
      <c r="L121" s="195"/>
      <c r="M121" s="14" t="s">
        <v>1237</v>
      </c>
      <c r="N121" s="20" t="str">
        <f>A122</f>
        <v>MJ4.03</v>
      </c>
    </row>
    <row r="122" spans="1:14" s="8" customFormat="1" collapsed="1">
      <c r="A122" s="10" t="s">
        <v>1238</v>
      </c>
      <c r="B122" s="9"/>
      <c r="C122" s="11" t="s">
        <v>15</v>
      </c>
      <c r="D122" s="9" t="s">
        <v>42</v>
      </c>
      <c r="E122" s="9" t="s">
        <v>50</v>
      </c>
      <c r="F122" s="9" t="s">
        <v>76</v>
      </c>
      <c r="G122" s="52"/>
      <c r="H122" s="52"/>
      <c r="I122" s="52"/>
      <c r="J122" s="9" t="s">
        <v>1239</v>
      </c>
      <c r="L122" s="9" t="s">
        <v>1240</v>
      </c>
      <c r="M122" s="9"/>
      <c r="N122" s="23"/>
    </row>
    <row r="123" spans="1:14" s="14" customFormat="1" hidden="1" outlineLevel="1">
      <c r="A123" s="171"/>
      <c r="B123" s="18" t="s">
        <v>48</v>
      </c>
      <c r="C123" s="180" t="str">
        <f>VLOOKUP($B123,[3]Codes!$A$1:$K$65536,2,FALSE)</f>
        <v>Response</v>
      </c>
      <c r="D123" s="19"/>
      <c r="E123" s="180" t="str">
        <f>VLOOKUP($B123,[3]Codes!$A$1:$K$65536,4,FALSE)</f>
        <v>Category option</v>
      </c>
      <c r="F123" s="180">
        <f>VLOOKUP($B123,[3]Codes!$A$1:$K$65536,5,FALSE)</f>
        <v>1</v>
      </c>
      <c r="G123" s="19"/>
      <c r="H123" s="19"/>
      <c r="I123" s="19"/>
      <c r="J123" s="19"/>
      <c r="K123" s="180" t="str">
        <f>VLOOKUP($B123,[3]Codes!$A$1:$K$65536,9,FALSE)</f>
        <v>Yes</v>
      </c>
      <c r="L123" s="19"/>
      <c r="M123" s="180" t="str">
        <f>VLOOKUP($B123,[3]Codes!$A$1:$K$65536,11,FALSE)</f>
        <v>Sim</v>
      </c>
      <c r="N123" s="20" t="str">
        <f>A126</f>
        <v>MJ4.03x</v>
      </c>
    </row>
    <row r="124" spans="1:14" s="14" customFormat="1" hidden="1" outlineLevel="1">
      <c r="A124" s="157"/>
      <c r="B124" s="18"/>
      <c r="C124" s="19" t="s">
        <v>53</v>
      </c>
      <c r="D124" s="19"/>
      <c r="E124" s="19" t="s">
        <v>27</v>
      </c>
      <c r="F124" s="19">
        <v>2</v>
      </c>
      <c r="G124" s="19"/>
      <c r="H124" s="19"/>
      <c r="I124" s="19"/>
      <c r="J124" s="19"/>
      <c r="K124" s="19" t="s">
        <v>1241</v>
      </c>
      <c r="L124" s="19"/>
      <c r="M124" s="19" t="s">
        <v>1242</v>
      </c>
      <c r="N124" s="20" t="str">
        <f>A127</f>
        <v>MJ4.04</v>
      </c>
    </row>
    <row r="125" spans="1:14" s="14" customFormat="1" hidden="1" outlineLevel="1">
      <c r="A125" s="157"/>
      <c r="B125" s="18"/>
      <c r="C125" s="19" t="s">
        <v>53</v>
      </c>
      <c r="D125" s="19"/>
      <c r="E125" s="19" t="s">
        <v>27</v>
      </c>
      <c r="F125" s="19">
        <v>3</v>
      </c>
      <c r="G125" s="19"/>
      <c r="H125" s="19"/>
      <c r="I125" s="19"/>
      <c r="J125" s="19"/>
      <c r="K125" s="19" t="s">
        <v>1243</v>
      </c>
      <c r="L125" s="19"/>
      <c r="M125" s="19" t="s">
        <v>1244</v>
      </c>
      <c r="N125" s="20" t="str">
        <f>A127</f>
        <v>MJ4.04</v>
      </c>
    </row>
    <row r="126" spans="1:14" s="8" customFormat="1">
      <c r="A126" s="10" t="s">
        <v>1245</v>
      </c>
      <c r="B126" s="9"/>
      <c r="C126" s="11" t="s">
        <v>15</v>
      </c>
      <c r="D126" s="9" t="s">
        <v>42</v>
      </c>
      <c r="E126" s="9" t="s">
        <v>73</v>
      </c>
      <c r="F126" s="9" t="s">
        <v>1246</v>
      </c>
      <c r="G126" s="52"/>
      <c r="H126" s="52"/>
      <c r="I126" s="52"/>
      <c r="J126" s="9" t="s">
        <v>1247</v>
      </c>
      <c r="L126" s="9" t="s">
        <v>1248</v>
      </c>
      <c r="M126" s="9"/>
      <c r="N126" s="23" t="str">
        <f>A127</f>
        <v>MJ4.04</v>
      </c>
    </row>
    <row r="127" spans="1:14" s="8" customFormat="1" collapsed="1">
      <c r="A127" s="10" t="s">
        <v>1249</v>
      </c>
      <c r="B127" s="9"/>
      <c r="C127" s="11" t="s">
        <v>15</v>
      </c>
      <c r="D127" s="9" t="s">
        <v>42</v>
      </c>
      <c r="E127" s="9" t="s">
        <v>50</v>
      </c>
      <c r="F127" s="9" t="s">
        <v>76</v>
      </c>
      <c r="G127" s="52"/>
      <c r="H127" s="52"/>
      <c r="I127" s="52"/>
      <c r="J127" s="9" t="s">
        <v>1250</v>
      </c>
      <c r="L127" s="9" t="s">
        <v>1251</v>
      </c>
      <c r="M127" s="9"/>
      <c r="N127" s="25"/>
    </row>
    <row r="128" spans="1:14" s="14" customFormat="1" hidden="1" outlineLevel="1">
      <c r="A128" s="171"/>
      <c r="B128" s="18" t="s">
        <v>45</v>
      </c>
      <c r="C128" s="180" t="str">
        <f>VLOOKUP($B128,[3]Codes!$A$1:$K$65536,2,FALSE)</f>
        <v>Response</v>
      </c>
      <c r="D128" s="19"/>
      <c r="E128" s="180" t="str">
        <f>VLOOKUP($B128,[3]Codes!$A$1:$K$65536,4,FALSE)</f>
        <v>Category option</v>
      </c>
      <c r="F128" s="180">
        <f>VLOOKUP($B128,[3]Codes!$A$1:$K$65536,5,FALSE)</f>
        <v>0</v>
      </c>
      <c r="G128" s="19"/>
      <c r="H128" s="19"/>
      <c r="I128" s="19"/>
      <c r="J128" s="19"/>
      <c r="K128" s="180" t="str">
        <f>VLOOKUP($B128,[3]Codes!$A$1:$K$65536,9,FALSE)</f>
        <v>No</v>
      </c>
      <c r="L128" s="19"/>
      <c r="M128" s="180" t="str">
        <f>VLOOKUP($B128,[3]Codes!$A$1:$K$65536,11,FALSE)</f>
        <v>Lae</v>
      </c>
      <c r="N128" s="84" t="s">
        <v>1348</v>
      </c>
    </row>
    <row r="129" spans="1:14" s="14" customFormat="1" hidden="1" outlineLevel="1">
      <c r="A129" s="171"/>
      <c r="B129" s="18" t="s">
        <v>48</v>
      </c>
      <c r="C129" s="180" t="str">
        <f>VLOOKUP($B129,[3]Codes!$A$1:$K$65536,2,FALSE)</f>
        <v>Response</v>
      </c>
      <c r="D129" s="19"/>
      <c r="E129" s="180" t="str">
        <f>VLOOKUP($B129,[3]Codes!$A$1:$K$65536,4,FALSE)</f>
        <v>Category option</v>
      </c>
      <c r="F129" s="180">
        <f>VLOOKUP($B129,[3]Codes!$A$1:$K$65536,5,FALSE)</f>
        <v>1</v>
      </c>
      <c r="G129" s="19"/>
      <c r="H129" s="19"/>
      <c r="I129" s="19"/>
      <c r="J129" s="19"/>
      <c r="K129" s="180" t="str">
        <f>VLOOKUP($B129,[3]Codes!$A$1:$K$65536,9,FALSE)</f>
        <v>Yes</v>
      </c>
      <c r="L129" s="19"/>
      <c r="M129" s="180" t="str">
        <f>VLOOKUP($B129,[3]Codes!$A$1:$K$65536,11,FALSE)</f>
        <v>Sim</v>
      </c>
      <c r="N129" s="20" t="str">
        <f>A130</f>
        <v>MJ4.04x</v>
      </c>
    </row>
    <row r="130" spans="1:14" s="8" customFormat="1">
      <c r="A130" s="10" t="s">
        <v>1252</v>
      </c>
      <c r="B130" s="9"/>
      <c r="C130" s="11" t="s">
        <v>15</v>
      </c>
      <c r="D130" s="9" t="s">
        <v>42</v>
      </c>
      <c r="E130" s="9" t="s">
        <v>50</v>
      </c>
      <c r="F130" s="9" t="s">
        <v>76</v>
      </c>
      <c r="G130" s="52"/>
      <c r="H130" s="52"/>
      <c r="I130" s="52"/>
      <c r="J130" s="9" t="s">
        <v>1253</v>
      </c>
      <c r="L130" s="9" t="s">
        <v>1254</v>
      </c>
      <c r="M130" s="9"/>
      <c r="N130" s="25" t="s">
        <v>1348</v>
      </c>
    </row>
    <row r="131" spans="1:14" s="196" customFormat="1">
      <c r="B131" s="169"/>
      <c r="C131" s="169"/>
      <c r="D131" s="169"/>
      <c r="E131" s="169"/>
      <c r="F131" s="169"/>
      <c r="G131" s="197"/>
      <c r="H131" s="197"/>
      <c r="I131" s="197"/>
      <c r="J131" s="169"/>
      <c r="L131" s="154"/>
      <c r="M131" s="169"/>
      <c r="N131" s="198"/>
    </row>
    <row r="132" spans="1:14" s="8" customFormat="1">
      <c r="B132" s="9"/>
      <c r="C132" s="9"/>
      <c r="D132" s="9"/>
      <c r="E132" s="9"/>
      <c r="F132" s="9"/>
      <c r="G132" s="52"/>
      <c r="H132" s="52"/>
      <c r="I132" s="52"/>
      <c r="J132" s="9"/>
      <c r="L132" s="9"/>
      <c r="M132" s="9"/>
      <c r="N132" s="25"/>
    </row>
    <row r="133" spans="1:14" s="8" customFormat="1">
      <c r="B133" s="9"/>
      <c r="C133" s="9"/>
      <c r="D133" s="9"/>
      <c r="E133" s="9"/>
      <c r="F133" s="9"/>
      <c r="G133" s="52"/>
      <c r="H133" s="52"/>
      <c r="I133" s="52"/>
      <c r="J133" s="9"/>
      <c r="L133" s="9"/>
      <c r="M133" s="9"/>
      <c r="N133" s="25"/>
    </row>
    <row r="134" spans="1:14" s="8" customFormat="1">
      <c r="B134" s="9"/>
      <c r="C134" s="9"/>
      <c r="D134" s="9"/>
      <c r="E134" s="9"/>
      <c r="F134" s="9"/>
      <c r="G134" s="52"/>
      <c r="H134" s="52"/>
      <c r="I134" s="52"/>
      <c r="J134" s="9"/>
      <c r="L134" s="9"/>
      <c r="M134" s="9"/>
      <c r="N134" s="25"/>
    </row>
    <row r="135" spans="1:14" s="8" customFormat="1">
      <c r="B135" s="9"/>
      <c r="C135" s="9"/>
      <c r="D135" s="9"/>
      <c r="E135" s="9"/>
      <c r="F135" s="9"/>
      <c r="G135" s="52"/>
      <c r="H135" s="52"/>
      <c r="I135" s="52"/>
      <c r="J135" s="9"/>
      <c r="L135" s="9"/>
      <c r="M135" s="9"/>
      <c r="N135" s="25"/>
    </row>
    <row r="136" spans="1:14" s="8" customFormat="1">
      <c r="B136" s="9"/>
      <c r="C136" s="9"/>
      <c r="D136" s="9"/>
      <c r="E136" s="9"/>
      <c r="F136" s="9"/>
      <c r="G136" s="52"/>
      <c r="H136" s="52"/>
      <c r="I136" s="52"/>
      <c r="J136" s="9"/>
      <c r="L136" s="9"/>
      <c r="M136" s="9"/>
      <c r="N136" s="25"/>
    </row>
  </sheetData>
  <mergeCells count="13">
    <mergeCell ref="J2:K2"/>
    <mergeCell ref="J7:K7"/>
    <mergeCell ref="L7:M7"/>
    <mergeCell ref="J6:K6"/>
    <mergeCell ref="L6:M6"/>
    <mergeCell ref="J63:K63"/>
    <mergeCell ref="J115:K115"/>
    <mergeCell ref="L115:M115"/>
    <mergeCell ref="J35:K35"/>
    <mergeCell ref="L35:M35"/>
    <mergeCell ref="J51:K51"/>
    <mergeCell ref="L51:M51"/>
    <mergeCell ref="J60:K60"/>
  </mergeCells>
  <conditionalFormatting sqref="D70 D47:D48 D50:D51 D110 D43:D45 D131:D65526 D41 D2:D6">
    <cfRule type="cellIs" dxfId="37" priority="44" operator="equal">
      <formula>"Observation"</formula>
    </cfRule>
  </conditionalFormatting>
  <conditionalFormatting sqref="D67">
    <cfRule type="cellIs" dxfId="36" priority="43" operator="equal">
      <formula>"Observation"</formula>
    </cfRule>
  </conditionalFormatting>
  <conditionalFormatting sqref="L67">
    <cfRule type="cellIs" dxfId="35" priority="42" operator="equal">
      <formula>"Conditional"</formula>
    </cfRule>
  </conditionalFormatting>
  <conditionalFormatting sqref="D121">
    <cfRule type="cellIs" dxfId="34" priority="41" operator="equal">
      <formula>"Observation"</formula>
    </cfRule>
  </conditionalFormatting>
  <conditionalFormatting sqref="D78">
    <cfRule type="cellIs" dxfId="33" priority="40" operator="equal">
      <formula>"Observation"</formula>
    </cfRule>
  </conditionalFormatting>
  <conditionalFormatting sqref="D66">
    <cfRule type="cellIs" dxfId="32" priority="39" operator="equal">
      <formula>"Observation"</formula>
    </cfRule>
  </conditionalFormatting>
  <conditionalFormatting sqref="D38:D39">
    <cfRule type="cellIs" dxfId="31" priority="38" operator="equal">
      <formula>"Observation"</formula>
    </cfRule>
  </conditionalFormatting>
  <conditionalFormatting sqref="D26 D29">
    <cfRule type="cellIs" dxfId="30" priority="34" operator="equal">
      <formula>"Observation"</formula>
    </cfRule>
  </conditionalFormatting>
  <conditionalFormatting sqref="D35">
    <cfRule type="cellIs" dxfId="29" priority="33" operator="equal">
      <formula>"Observation"</formula>
    </cfRule>
  </conditionalFormatting>
  <conditionalFormatting sqref="D32">
    <cfRule type="cellIs" dxfId="28" priority="32" operator="equal">
      <formula>"Observation"</formula>
    </cfRule>
  </conditionalFormatting>
  <conditionalFormatting sqref="L26 L29">
    <cfRule type="cellIs" dxfId="27" priority="31" operator="equal">
      <formula>"Conditional"</formula>
    </cfRule>
  </conditionalFormatting>
  <conditionalFormatting sqref="D16 D23">
    <cfRule type="cellIs" dxfId="26" priority="30" operator="equal">
      <formula>"Observation"</formula>
    </cfRule>
  </conditionalFormatting>
  <conditionalFormatting sqref="D14:D15">
    <cfRule type="cellIs" dxfId="25" priority="29" operator="equal">
      <formula>"Observation"</formula>
    </cfRule>
  </conditionalFormatting>
  <conditionalFormatting sqref="D7">
    <cfRule type="cellIs" dxfId="24" priority="28" operator="equal">
      <formula>"Observation"</formula>
    </cfRule>
  </conditionalFormatting>
  <conditionalFormatting sqref="D11">
    <cfRule type="cellIs" dxfId="23" priority="27" operator="equal">
      <formula>"Observation"</formula>
    </cfRule>
  </conditionalFormatting>
  <conditionalFormatting sqref="D19">
    <cfRule type="cellIs" dxfId="22" priority="26" operator="equal">
      <formula>"Observation"</formula>
    </cfRule>
  </conditionalFormatting>
  <conditionalFormatting sqref="D18">
    <cfRule type="cellIs" dxfId="21" priority="25" operator="equal">
      <formula>"Observation"</formula>
    </cfRule>
  </conditionalFormatting>
  <conditionalFormatting sqref="D17">
    <cfRule type="cellIs" dxfId="20" priority="24" operator="equal">
      <formula>"Observation"</formula>
    </cfRule>
  </conditionalFormatting>
  <conditionalFormatting sqref="D20">
    <cfRule type="cellIs" dxfId="19" priority="23" operator="equal">
      <formula>"Observation"</formula>
    </cfRule>
  </conditionalFormatting>
  <conditionalFormatting sqref="D21">
    <cfRule type="cellIs" dxfId="18" priority="22" operator="equal">
      <formula>"Observation"</formula>
    </cfRule>
  </conditionalFormatting>
  <conditionalFormatting sqref="D13">
    <cfRule type="cellIs" dxfId="17" priority="21" operator="equal">
      <formula>"Observation"</formula>
    </cfRule>
  </conditionalFormatting>
  <conditionalFormatting sqref="D12">
    <cfRule type="cellIs" dxfId="16" priority="20" operator="equal">
      <formula>"Observation"</formula>
    </cfRule>
  </conditionalFormatting>
  <conditionalFormatting sqref="D25">
    <cfRule type="cellIs" dxfId="15" priority="19" operator="equal">
      <formula>"Observation"</formula>
    </cfRule>
  </conditionalFormatting>
  <conditionalFormatting sqref="D22">
    <cfRule type="cellIs" dxfId="14" priority="18" operator="equal">
      <formula>"Observation"</formula>
    </cfRule>
  </conditionalFormatting>
  <conditionalFormatting sqref="D111">
    <cfRule type="cellIs" dxfId="13" priority="17" operator="equal">
      <formula>"Observation"</formula>
    </cfRule>
  </conditionalFormatting>
  <conditionalFormatting sqref="D127">
    <cfRule type="cellIs" dxfId="12" priority="16" operator="equal">
      <formula>"Observation"</formula>
    </cfRule>
  </conditionalFormatting>
  <conditionalFormatting sqref="D122">
    <cfRule type="cellIs" dxfId="11" priority="15" operator="equal">
      <formula>"Observation"</formula>
    </cfRule>
  </conditionalFormatting>
  <conditionalFormatting sqref="D130">
    <cfRule type="cellIs" dxfId="10" priority="14" operator="equal">
      <formula>"Observation"</formula>
    </cfRule>
  </conditionalFormatting>
  <conditionalFormatting sqref="D126">
    <cfRule type="cellIs" dxfId="9" priority="13" operator="equal">
      <formula>"Observation"</formula>
    </cfRule>
  </conditionalFormatting>
  <conditionalFormatting sqref="D40">
    <cfRule type="cellIs" dxfId="8" priority="9" operator="equal">
      <formula>"Observation"</formula>
    </cfRule>
  </conditionalFormatting>
  <conditionalFormatting sqref="D42">
    <cfRule type="cellIs" dxfId="7" priority="8" operator="equal">
      <formula>"Observation"</formula>
    </cfRule>
  </conditionalFormatting>
  <conditionalFormatting sqref="D52">
    <cfRule type="cellIs" dxfId="6" priority="7" operator="equal">
      <formula>"Observation"</formula>
    </cfRule>
  </conditionalFormatting>
  <conditionalFormatting sqref="D60 D63">
    <cfRule type="cellIs" dxfId="5" priority="5" operator="equal">
      <formula>"Observation"</formula>
    </cfRule>
  </conditionalFormatting>
  <conditionalFormatting sqref="D53:D55">
    <cfRule type="cellIs" dxfId="4" priority="6" operator="equal">
      <formula>"Observation"</formula>
    </cfRule>
  </conditionalFormatting>
  <conditionalFormatting sqref="D59">
    <cfRule type="cellIs" dxfId="3" priority="4" operator="equal">
      <formula>"Observation"</formula>
    </cfRule>
  </conditionalFormatting>
  <conditionalFormatting sqref="D56">
    <cfRule type="cellIs" dxfId="2" priority="3" operator="equal">
      <formula>"Observation"</formula>
    </cfRule>
  </conditionalFormatting>
  <conditionalFormatting sqref="D91">
    <cfRule type="cellIs" dxfId="1" priority="2" operator="equal">
      <formula>"Observation"</formula>
    </cfRule>
  </conditionalFormatting>
  <conditionalFormatting sqref="D99">
    <cfRule type="cellIs" dxfId="0" priority="1" operator="equal">
      <formula>"Observation"</formula>
    </cfRule>
  </conditionalFormatting>
  <printOptions gridLines="1"/>
  <pageMargins left="0.25" right="0.25" top="0.75" bottom="0.75" header="0.3" footer="0.3"/>
  <pageSetup paperSize="9" scale="56" fitToHeight="0" orientation="landscape" verticalDpi="300"/>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Outline - Youth Elderly</vt:lpstr>
      <vt:lpstr>A</vt:lpstr>
      <vt:lpstr>B</vt:lpstr>
      <vt:lpstr>C</vt:lpstr>
      <vt:lpstr>F</vt:lpstr>
      <vt:lpstr>G</vt:lpstr>
      <vt:lpstr>H</vt:lpstr>
      <vt:lpstr>I</vt:lpstr>
      <vt:lpstr>J</vt:lpstr>
      <vt:lpstr>B!Print_Area</vt:lpstr>
      <vt:lpstr>'C'!Print_Area</vt:lpstr>
      <vt:lpstr>F!Print_Area</vt:lpstr>
      <vt:lpstr>G!Print_Area</vt:lpstr>
      <vt:lpstr>H!Print_Area</vt:lpstr>
      <vt:lpstr>I!Print_Area</vt:lpstr>
      <vt:lpstr>J!Print_Area</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Trang</dc:creator>
  <cp:lastModifiedBy>Trang</cp:lastModifiedBy>
  <cp:lastPrinted>2014-05-28T16:26:11Z</cp:lastPrinted>
  <dcterms:created xsi:type="dcterms:W3CDTF">2014-05-26T02:07:32Z</dcterms:created>
  <dcterms:modified xsi:type="dcterms:W3CDTF">2014-06-18T08:26:11Z</dcterms:modified>
</cp:coreProperties>
</file>